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ling\HW1_UNCC\"/>
    </mc:Choice>
  </mc:AlternateContent>
  <xr:revisionPtr revIDLastSave="0" documentId="12_ncr:500000_{40297DDB-B389-455D-AEE3-9B4E57F33910}" xr6:coauthVersionLast="31" xr6:coauthVersionMax="31" xr10:uidLastSave="{00000000-0000-0000-0000-000000000000}"/>
  <bookViews>
    <workbookView xWindow="5550" yWindow="0" windowWidth="13600" windowHeight="755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definedNames>
    <definedName name="_xlnm._FilterDatabase" localSheetId="0" hidden="1">Sheet1!$A$1:$R$4115</definedName>
  </definedNames>
  <calcPr calcId="162913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6" i="6"/>
  <c r="B5" i="6"/>
  <c r="B4" i="6"/>
  <c r="B3" i="6"/>
  <c r="B13" i="6"/>
  <c r="B12" i="6"/>
  <c r="B11" i="6"/>
  <c r="B10" i="6"/>
  <c r="B9" i="6"/>
  <c r="B8" i="6"/>
  <c r="B7" i="6"/>
  <c r="B2" i="6"/>
  <c r="C14" i="6" l="1"/>
  <c r="D14" i="6"/>
  <c r="B14" i="6"/>
  <c r="E2" i="6"/>
  <c r="G2" i="6" s="1"/>
  <c r="E10" i="6"/>
  <c r="G10" i="6" s="1"/>
  <c r="E6" i="6"/>
  <c r="H6" i="6" s="1"/>
  <c r="E13" i="6"/>
  <c r="H13" i="6" s="1"/>
  <c r="E9" i="6"/>
  <c r="F9" i="6" s="1"/>
  <c r="E5" i="6"/>
  <c r="H5" i="6" s="1"/>
  <c r="E12" i="6"/>
  <c r="H12" i="6" s="1"/>
  <c r="E8" i="6"/>
  <c r="H8" i="6" s="1"/>
  <c r="E4" i="6"/>
  <c r="F4" i="6" s="1"/>
  <c r="E11" i="6"/>
  <c r="H11" i="6" s="1"/>
  <c r="E7" i="6"/>
  <c r="H7" i="6" s="1"/>
  <c r="E3" i="6"/>
  <c r="H3" i="6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2" i="1"/>
  <c r="H2" i="6" l="1"/>
  <c r="H9" i="6"/>
  <c r="H4" i="6"/>
  <c r="G5" i="6"/>
  <c r="G6" i="6"/>
  <c r="F5" i="6"/>
  <c r="F3" i="6"/>
  <c r="G11" i="6"/>
  <c r="F11" i="6"/>
  <c r="F6" i="6"/>
  <c r="F10" i="6"/>
  <c r="G12" i="6"/>
  <c r="F12" i="6"/>
  <c r="G7" i="6"/>
  <c r="F7" i="6"/>
  <c r="E14" i="6"/>
  <c r="G13" i="6"/>
  <c r="F13" i="6"/>
  <c r="G8" i="6"/>
  <c r="F8" i="6"/>
  <c r="G3" i="6"/>
  <c r="H10" i="6"/>
  <c r="F2" i="6"/>
  <c r="G9" i="6"/>
  <c r="G4" i="6"/>
</calcChain>
</file>

<file path=xl/sharedStrings.xml><?xml version="1.0" encoding="utf-8"?>
<sst xmlns="http://schemas.openxmlformats.org/spreadsheetml/2006/main" count="24847" uniqueCount="8405">
  <si>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</si>
  <si>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</si>
  <si>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</si>
  <si>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</si>
  <si>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</si>
  <si>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</si>
  <si>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</si>
  <si>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</si>
  <si>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</si>
  <si>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</si>
  <si>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</si>
  <si>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</si>
  <si>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</si>
  <si>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</si>
  <si>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</si>
  <si>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</si>
  <si>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</si>
  <si>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</si>
  <si>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</si>
  <si>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</si>
  <si>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</si>
  <si>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</si>
  <si>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</si>
  <si>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</si>
  <si>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</si>
  <si>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</si>
  <si>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</si>
  <si>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</si>
  <si>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</si>
  <si>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</si>
  <si>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</si>
  <si>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</si>
  <si>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</si>
  <si>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</si>
  <si>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</si>
  <si>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</si>
  <si>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</si>
  <si>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</si>
  <si>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</si>
  <si>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</si>
  <si>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</si>
  <si>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</si>
  <si>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</si>
  <si>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</si>
  <si>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</si>
  <si>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</si>
  <si>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</si>
  <si>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</si>
  <si>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</si>
  <si>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</si>
  <si>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</si>
  <si>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</si>
  <si>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</si>
  <si>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</si>
  <si>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</si>
  <si>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</si>
  <si>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</si>
  <si>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</si>
  <si>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</si>
  <si>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</si>
  <si>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</si>
  <si>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</si>
  <si>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</si>
  <si>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</si>
  <si>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</si>
  <si>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</si>
  <si>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</si>
  <si>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</si>
  <si>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</si>
  <si>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</si>
  <si>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</si>
  <si>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</si>
  <si>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</si>
  <si>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</si>
  <si>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</si>
  <si>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</si>
  <si>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</si>
  <si>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</si>
  <si>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</si>
  <si>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</si>
  <si>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</si>
  <si>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</si>
  <si>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</si>
  <si>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</si>
  <si>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</si>
  <si>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</si>
  <si>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</si>
  <si>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</si>
  <si>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</si>
  <si>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</si>
  <si>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</si>
  <si>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</si>
  <si>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</si>
  <si>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</si>
  <si>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</si>
  <si>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</si>
  <si>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</si>
  <si>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</si>
  <si>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</si>
  <si>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</si>
  <si>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</si>
  <si>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</si>
  <si>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</si>
  <si>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</si>
  <si>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</si>
  <si>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</si>
  <si>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</si>
  <si>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</si>
  <si>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</si>
  <si>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</si>
  <si>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</si>
  <si>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</si>
  <si>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</si>
  <si>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</si>
  <si>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</si>
  <si>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</si>
  <si>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</si>
  <si>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</si>
  <si>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</si>
  <si>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</si>
  <si>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</si>
  <si>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</si>
  <si>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</si>
  <si>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</si>
  <si>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</si>
  <si>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</si>
  <si>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</si>
  <si>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</si>
  <si>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</si>
  <si>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</si>
  <si>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</si>
  <si>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</si>
  <si>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</si>
  <si>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</si>
  <si>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</si>
  <si>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</si>
  <si>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</si>
  <si>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</si>
  <si>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</si>
  <si>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</si>
  <si>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</si>
  <si>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</si>
  <si>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</si>
  <si>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</si>
  <si>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</si>
  <si>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</si>
  <si>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</si>
  <si>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</si>
  <si>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</si>
  <si>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</si>
  <si>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</si>
  <si>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</si>
  <si>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</si>
  <si>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</si>
  <si>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</si>
  <si>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</si>
  <si>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</si>
  <si>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</si>
  <si>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</si>
  <si>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</si>
  <si>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</si>
  <si>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</si>
  <si>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</si>
  <si>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</si>
  <si>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</si>
  <si>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</si>
  <si>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</si>
  <si>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</si>
  <si>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</si>
  <si>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</si>
  <si>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</si>
  <si>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</si>
  <si>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</si>
  <si>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</si>
  <si>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</si>
  <si>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</si>
  <si>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</si>
  <si>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</si>
  <si>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</si>
  <si>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</si>
  <si>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</si>
  <si>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</si>
  <si>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</si>
  <si>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</si>
  <si>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</si>
  <si>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</si>
  <si>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</si>
  <si>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</si>
  <si>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</si>
  <si>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</si>
  <si>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</si>
  <si>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</si>
  <si>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</si>
  <si>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</si>
  <si>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</si>
  <si>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</si>
  <si>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</si>
  <si>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</si>
  <si>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</si>
  <si>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</si>
  <si>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</si>
  <si>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</si>
  <si>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</si>
  <si>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</si>
  <si>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</si>
  <si>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</si>
  <si>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</si>
  <si>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</si>
  <si>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</si>
  <si>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</si>
  <si>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</si>
  <si>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</si>
  <si>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</si>
  <si>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</si>
  <si>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</si>
  <si>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</si>
  <si>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</si>
  <si>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</si>
  <si>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</si>
  <si>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</si>
  <si>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</si>
  <si>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</si>
  <si>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</si>
  <si>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</si>
  <si>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</si>
  <si>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</si>
  <si>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</si>
  <si>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</si>
  <si>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</si>
  <si>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</si>
  <si>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</si>
  <si>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</si>
  <si>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</si>
  <si>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</si>
  <si>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</si>
  <si>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</si>
  <si>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</si>
  <si>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</si>
  <si>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</si>
  <si>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</si>
  <si>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</si>
  <si>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</si>
  <si>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</si>
  <si>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</si>
  <si>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</si>
  <si>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</si>
  <si>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</si>
  <si>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</si>
  <si>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</si>
  <si>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</si>
  <si>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</si>
  <si>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</si>
  <si>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</si>
  <si>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</si>
  <si>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</si>
  <si>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</si>
  <si>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</si>
  <si>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</si>
  <si>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</si>
  <si>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</si>
  <si>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</si>
  <si>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</si>
  <si>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</si>
  <si>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</si>
  <si>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</si>
  <si>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</si>
  <si>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</si>
  <si>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</si>
  <si>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</si>
  <si>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</si>
  <si>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</si>
  <si>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</si>
  <si>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</si>
  <si>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</si>
  <si>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</si>
  <si>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</si>
  <si>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</si>
  <si>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</si>
  <si>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</si>
  <si>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</si>
  <si>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</si>
  <si>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</si>
  <si>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</si>
  <si>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</si>
  <si>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</si>
  <si>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</si>
  <si>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</si>
  <si>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</si>
  <si>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</si>
  <si>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</si>
  <si>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</si>
  <si>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</si>
  <si>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</si>
  <si>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</si>
  <si>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</si>
  <si>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</si>
  <si>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</si>
  <si>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</si>
  <si>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</si>
  <si>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</si>
  <si>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</si>
  <si>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</si>
  <si>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</si>
  <si>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</si>
  <si>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</si>
  <si>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</si>
  <si>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</si>
  <si>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</si>
  <si>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</si>
  <si>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</si>
  <si>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</si>
  <si>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</si>
  <si>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</si>
  <si>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</si>
  <si>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</si>
  <si>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</si>
  <si>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</si>
  <si>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</si>
  <si>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</si>
  <si>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</si>
  <si>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</si>
  <si>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</si>
  <si>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</si>
  <si>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</si>
  <si>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</si>
  <si>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</si>
  <si>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</si>
  <si>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</si>
  <si>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</si>
  <si>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</si>
  <si>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</si>
  <si>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</si>
  <si>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</si>
  <si>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</si>
  <si>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</si>
  <si>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</si>
  <si>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</si>
  <si>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</si>
  <si>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</si>
  <si>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</si>
  <si>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</si>
  <si>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</si>
  <si>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</si>
  <si>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</si>
  <si>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</si>
  <si>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</si>
  <si>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</si>
  <si>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</si>
  <si>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</si>
  <si>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</si>
  <si>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</si>
  <si>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</si>
  <si>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</si>
  <si>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</si>
  <si>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</si>
  <si>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</si>
  <si>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</si>
  <si>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</si>
  <si>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</si>
  <si>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</si>
  <si>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</si>
  <si>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</si>
  <si>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</si>
  <si>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</si>
  <si>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</si>
  <si>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</si>
  <si>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</si>
  <si>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</si>
  <si>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</si>
  <si>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</si>
  <si>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</si>
  <si>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</si>
  <si>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</si>
  <si>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</si>
  <si>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</si>
  <si>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</si>
  <si>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</si>
  <si>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</si>
  <si>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</si>
  <si>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</si>
  <si>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</si>
  <si>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</si>
  <si>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</si>
  <si>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</si>
  <si>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</si>
  <si>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</si>
  <si>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</si>
  <si>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</si>
  <si>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</si>
  <si>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</si>
  <si>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</si>
  <si>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</si>
  <si>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</si>
  <si>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</si>
  <si>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</si>
  <si>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</si>
  <si>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</si>
  <si>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</si>
  <si>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</si>
  <si>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</si>
  <si>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</si>
  <si>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</si>
  <si>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</si>
  <si>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</si>
  <si>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</si>
  <si>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</si>
  <si>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</si>
  <si>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</si>
  <si>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</si>
  <si>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</si>
  <si>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</si>
  <si>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</si>
  <si>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</si>
  <si>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</si>
  <si>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</si>
  <si>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</si>
  <si>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</si>
  <si>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</si>
  <si>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</si>
  <si>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</si>
  <si>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</si>
  <si>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</si>
  <si>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</si>
  <si>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</si>
  <si>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</si>
  <si>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</si>
  <si>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</si>
  <si>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</si>
  <si>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</si>
  <si>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</si>
  <si>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</si>
  <si>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</si>
  <si>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</si>
  <si>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</si>
  <si>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</si>
  <si>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</si>
  <si>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</si>
  <si>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</si>
  <si>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</si>
  <si>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</si>
  <si>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</si>
  <si>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</si>
  <si>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</si>
  <si>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</si>
  <si>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</si>
  <si>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</si>
  <si>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</si>
  <si>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</si>
  <si>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</si>
  <si>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</si>
  <si>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</si>
  <si>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</si>
  <si>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</si>
  <si>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</si>
  <si>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</si>
  <si>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</si>
  <si>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</si>
  <si>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</si>
  <si>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</si>
  <si>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</si>
  <si>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</si>
  <si>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</si>
  <si>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</si>
  <si>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</si>
  <si>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</si>
  <si>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</si>
  <si>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</si>
  <si>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</si>
  <si>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</si>
  <si>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</si>
  <si>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</si>
  <si>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</si>
  <si>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</si>
  <si>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</si>
  <si>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</si>
  <si>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</si>
  <si>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</si>
  <si>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</si>
  <si>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</si>
  <si>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</si>
  <si>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</si>
  <si>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</si>
  <si>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</si>
  <si>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</si>
  <si>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</si>
  <si>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</si>
  <si>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</si>
  <si>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</si>
  <si>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</si>
  <si>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</si>
  <si>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</si>
  <si>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</si>
  <si>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</si>
  <si>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</si>
  <si>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</si>
  <si>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</si>
  <si>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</si>
  <si>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</si>
  <si>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</si>
  <si>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</si>
  <si>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</si>
  <si>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</si>
  <si>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</si>
  <si>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</si>
  <si>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</si>
  <si>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</si>
  <si>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</si>
  <si>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</si>
  <si>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</si>
  <si>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</si>
  <si>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</si>
  <si>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</si>
  <si>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</si>
  <si>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</si>
  <si>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</si>
  <si>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</si>
  <si>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</si>
  <si>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</si>
  <si>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</si>
  <si>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</si>
  <si>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</si>
  <si>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</si>
  <si>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</si>
  <si>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</si>
  <si>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</si>
  <si>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</si>
  <si>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</si>
  <si>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</si>
  <si>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</si>
  <si>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</si>
  <si>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</si>
  <si>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</si>
  <si>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</si>
  <si>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</si>
  <si>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</si>
  <si>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</si>
  <si>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</si>
  <si>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</si>
  <si>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</si>
  <si>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</si>
  <si>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</si>
  <si>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</si>
  <si>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</si>
  <si>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</si>
  <si>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</si>
  <si>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</si>
  <si>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</si>
  <si>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</si>
  <si>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</si>
  <si>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</si>
  <si>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</si>
  <si>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</si>
  <si>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</si>
  <si>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</si>
  <si>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</si>
  <si>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</si>
  <si>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</si>
  <si>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</si>
  <si>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</si>
  <si>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</si>
  <si>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</si>
  <si>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</si>
  <si>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</si>
  <si>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</si>
  <si>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</si>
  <si>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</si>
  <si>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</si>
  <si>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</si>
  <si>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</si>
  <si>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</si>
  <si>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</si>
  <si>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</si>
  <si>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</si>
  <si>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</si>
  <si>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</si>
  <si>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</si>
  <si>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</si>
  <si>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</si>
  <si>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</si>
  <si>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</si>
  <si>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</si>
  <si>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</si>
  <si>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</si>
  <si>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</si>
  <si>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</si>
  <si>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</si>
  <si>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</si>
  <si>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</si>
  <si>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</si>
  <si>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</si>
  <si>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</si>
  <si>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</si>
  <si>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</si>
  <si>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</si>
  <si>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</si>
  <si>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</si>
  <si>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</si>
  <si>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</si>
  <si>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</si>
  <si>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</si>
  <si>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</si>
  <si>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</si>
  <si>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</si>
  <si>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</si>
  <si>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</si>
  <si>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</si>
  <si>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</si>
  <si>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</si>
  <si>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</si>
  <si>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</si>
  <si>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</si>
  <si>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</si>
  <si>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</si>
  <si>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</si>
  <si>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</si>
  <si>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</si>
  <si>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</si>
  <si>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</si>
  <si>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</si>
  <si>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</si>
  <si>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</si>
  <si>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</si>
  <si>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</si>
  <si>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</si>
  <si>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</si>
  <si>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</si>
  <si>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</si>
  <si>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</si>
  <si>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</si>
  <si>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</si>
  <si>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</si>
  <si>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</si>
  <si>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</si>
  <si>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</si>
  <si>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</si>
  <si>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</si>
  <si>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</si>
  <si>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</si>
  <si>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</si>
  <si>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</si>
  <si>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</si>
  <si>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</si>
  <si>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</si>
  <si>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</si>
  <si>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</si>
  <si>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</si>
  <si>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</si>
  <si>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</si>
  <si>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</si>
  <si>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</si>
  <si>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</si>
  <si>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</si>
  <si>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</si>
  <si>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</si>
  <si>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</si>
  <si>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</si>
  <si>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</si>
  <si>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</si>
  <si>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</si>
  <si>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</si>
  <si>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</si>
  <si>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</si>
  <si>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</si>
  <si>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</si>
  <si>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</si>
  <si>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</si>
  <si>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</si>
  <si>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</si>
  <si>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</si>
  <si>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</si>
  <si>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</si>
  <si>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</si>
  <si>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</si>
  <si>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</si>
  <si>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</si>
  <si>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</si>
  <si>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</si>
  <si>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</si>
  <si>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</si>
  <si>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</si>
  <si>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</si>
  <si>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</si>
  <si>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</si>
  <si>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</si>
  <si>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</si>
  <si>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</si>
  <si>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</si>
  <si>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</si>
  <si>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</si>
  <si>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</si>
  <si>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</si>
  <si>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</si>
  <si>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</si>
  <si>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</si>
  <si>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</si>
  <si>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</si>
  <si>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</si>
  <si>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</si>
  <si>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</si>
  <si>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</si>
  <si>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</si>
  <si>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</si>
  <si>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</si>
  <si>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</si>
  <si>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</si>
  <si>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</si>
  <si>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</si>
  <si>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</si>
  <si>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</si>
  <si>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</si>
  <si>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</si>
  <si>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</si>
  <si>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</si>
  <si>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</si>
  <si>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</si>
  <si>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</si>
  <si>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</si>
  <si>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</si>
  <si>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</si>
  <si>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</si>
  <si>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</si>
  <si>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</si>
  <si>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</si>
  <si>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</si>
  <si>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</si>
  <si>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</si>
  <si>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</si>
  <si>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</si>
  <si>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</si>
  <si>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</si>
  <si>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</si>
  <si>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</si>
  <si>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</si>
  <si>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</si>
  <si>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</si>
  <si>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</si>
  <si>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</si>
  <si>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</si>
  <si>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</si>
  <si>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</si>
  <si>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</si>
  <si>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</si>
  <si>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</si>
  <si>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</si>
  <si>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</si>
  <si>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</si>
  <si>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</si>
  <si>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</si>
  <si>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</si>
  <si>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</si>
  <si>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</si>
  <si>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</si>
  <si>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</si>
  <si>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</si>
  <si>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</si>
  <si>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</si>
  <si>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</si>
  <si>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</si>
  <si>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</si>
  <si>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</si>
  <si>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</si>
  <si>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</si>
  <si>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</si>
  <si>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</si>
  <si>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</si>
  <si>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</si>
  <si>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</si>
  <si>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</si>
  <si>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</si>
  <si>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</si>
  <si>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</si>
  <si>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</si>
  <si>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</si>
  <si>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</si>
  <si>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</si>
  <si>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</si>
  <si>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</si>
  <si>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</si>
  <si>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</si>
  <si>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</si>
  <si>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</si>
  <si>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</si>
  <si>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</si>
  <si>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</si>
  <si>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</si>
  <si>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</si>
  <si>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</si>
  <si>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</si>
  <si>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</si>
  <si>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</si>
  <si>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</si>
  <si>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</si>
  <si>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</si>
  <si>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</si>
  <si>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</si>
  <si>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</si>
  <si>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</si>
  <si>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</si>
  <si>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</si>
  <si>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</si>
  <si>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</si>
  <si>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</si>
  <si>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</si>
  <si>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</si>
  <si>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</si>
  <si>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</si>
  <si>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</si>
  <si>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</si>
  <si>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</si>
  <si>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</si>
  <si>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</si>
  <si>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</si>
  <si>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</si>
  <si>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</si>
  <si>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</si>
  <si>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</si>
  <si>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</si>
  <si>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</si>
  <si>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</si>
  <si>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</si>
  <si>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</si>
  <si>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</si>
  <si>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</si>
  <si>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</si>
  <si>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</si>
  <si>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</si>
  <si>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</si>
  <si>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</si>
  <si>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</si>
  <si>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</si>
  <si>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</si>
  <si>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</si>
  <si>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</si>
  <si>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</si>
  <si>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</si>
  <si>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</si>
  <si>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</si>
  <si>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</si>
  <si>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</si>
  <si>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</si>
  <si>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</si>
  <si>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</si>
  <si>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</si>
  <si>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</si>
  <si>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</si>
  <si>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</si>
  <si>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</si>
  <si>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</si>
  <si>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</si>
  <si>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</si>
  <si>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</si>
  <si>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</si>
  <si>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</si>
  <si>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</si>
  <si>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</si>
  <si>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</si>
  <si>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</si>
  <si>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</si>
  <si>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</si>
  <si>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</si>
  <si>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</si>
  <si>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</si>
  <si>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</si>
  <si>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</si>
  <si>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</si>
  <si>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</si>
  <si>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</si>
  <si>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</si>
  <si>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</si>
  <si>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</si>
  <si>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</si>
  <si>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</si>
  <si>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</si>
  <si>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</si>
  <si>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</si>
  <si>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</si>
  <si>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</si>
  <si>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</si>
  <si>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</si>
  <si>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</si>
  <si>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</si>
  <si>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</si>
  <si>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</si>
  <si>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</si>
  <si>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</si>
  <si>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</si>
  <si>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</si>
  <si>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</si>
  <si>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</si>
  <si>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</si>
  <si>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</si>
  <si>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</si>
  <si>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</si>
  <si>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</si>
  <si>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</si>
  <si>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</si>
  <si>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</si>
  <si>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</si>
  <si>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</si>
  <si>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</si>
  <si>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</si>
  <si>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</si>
  <si>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</si>
  <si>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</si>
  <si>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</si>
  <si>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</si>
  <si>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</si>
  <si>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</si>
  <si>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</si>
  <si>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</si>
  <si>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</si>
  <si>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</si>
  <si>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</si>
  <si>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</si>
  <si>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</si>
  <si>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</si>
  <si>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</si>
  <si>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</si>
  <si>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</si>
  <si>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</si>
  <si>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</si>
  <si>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</si>
  <si>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</si>
  <si>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</si>
  <si>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</si>
  <si>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</si>
  <si>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</si>
  <si>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</si>
  <si>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</si>
  <si>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</si>
  <si>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</si>
  <si>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</si>
  <si>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</si>
  <si>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</si>
  <si>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</si>
  <si>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</si>
  <si>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</si>
  <si>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</si>
  <si>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</si>
  <si>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</si>
  <si>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</si>
  <si>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</si>
  <si>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</si>
  <si>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</si>
  <si>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</si>
  <si>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</si>
  <si>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</si>
  <si>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</si>
  <si>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</si>
  <si>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</si>
  <si>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</si>
  <si>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</si>
  <si>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</si>
  <si>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</si>
  <si>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</si>
  <si>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</si>
  <si>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</si>
  <si>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</si>
  <si>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</si>
  <si>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</si>
  <si>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</si>
  <si>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</si>
  <si>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</si>
  <si>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</si>
  <si>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</si>
  <si>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</si>
  <si>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</si>
  <si>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</si>
  <si>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</si>
  <si>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</si>
  <si>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</si>
  <si>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</si>
  <si>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</si>
  <si>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</si>
  <si>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</si>
  <si>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</si>
  <si>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</si>
  <si>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</si>
  <si>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</si>
  <si>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</si>
  <si>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</si>
  <si>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</si>
  <si>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</si>
  <si>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</si>
  <si>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</si>
  <si>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</si>
  <si>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</si>
  <si>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</si>
  <si>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</si>
  <si>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</si>
  <si>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</si>
  <si>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</si>
  <si>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</si>
  <si>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</si>
  <si>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</si>
  <si>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</si>
  <si>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</si>
  <si>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</si>
  <si>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</si>
  <si>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</si>
  <si>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</si>
  <si>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</si>
  <si>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</si>
  <si>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</si>
  <si>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</si>
  <si>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</si>
  <si>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</si>
  <si>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</si>
  <si>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</si>
  <si>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</si>
  <si>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</si>
  <si>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</si>
  <si>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</si>
  <si>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</si>
  <si>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</si>
  <si>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</si>
  <si>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</si>
  <si>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</si>
  <si>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</si>
  <si>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</si>
  <si>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</si>
  <si>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</si>
  <si>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</si>
  <si>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</si>
  <si>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</si>
  <si>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</si>
  <si>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</si>
  <si>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</si>
  <si>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</si>
  <si>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</si>
  <si>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</si>
  <si>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</si>
  <si>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</si>
  <si>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</si>
  <si>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</si>
  <si>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</si>
  <si>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</si>
  <si>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</si>
  <si>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</si>
  <si>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</si>
  <si>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</si>
  <si>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</si>
  <si>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</si>
  <si>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</si>
  <si>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</si>
  <si>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</si>
  <si>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</si>
  <si>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</si>
  <si>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</si>
  <si>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</si>
  <si>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</si>
  <si>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</si>
  <si>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</si>
  <si>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</si>
  <si>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</si>
  <si>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</si>
  <si>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</si>
  <si>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</si>
  <si>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</si>
  <si>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</si>
  <si>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</si>
  <si>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</si>
  <si>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</si>
  <si>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</si>
  <si>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</si>
  <si>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</si>
  <si>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</si>
  <si>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</si>
  <si>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</si>
  <si>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</si>
  <si>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</si>
  <si>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</si>
  <si>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</si>
  <si>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</si>
  <si>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</si>
  <si>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</si>
  <si>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</si>
  <si>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</si>
  <si>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</si>
  <si>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</si>
  <si>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</si>
  <si>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</si>
  <si>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</si>
  <si>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</si>
  <si>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</si>
  <si>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</si>
  <si>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</si>
  <si>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</si>
  <si>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</si>
  <si>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</si>
  <si>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</si>
  <si>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</si>
  <si>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</si>
  <si>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</si>
  <si>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</si>
  <si>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</si>
  <si>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</si>
  <si>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</si>
  <si>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</si>
  <si>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</si>
  <si>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</si>
  <si>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</si>
  <si>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</si>
  <si>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</si>
  <si>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</si>
  <si>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</si>
  <si>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</si>
  <si>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</si>
  <si>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</si>
  <si>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</si>
  <si>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</si>
  <si>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</si>
  <si>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</si>
  <si>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</si>
  <si>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</si>
  <si>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</si>
  <si>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</si>
  <si>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</si>
  <si>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</si>
  <si>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</si>
  <si>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</si>
  <si>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</si>
  <si>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</si>
  <si>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</si>
  <si>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</si>
  <si>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</si>
  <si>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</si>
  <si>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</si>
  <si>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</si>
  <si>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</si>
  <si>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</si>
  <si>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</si>
  <si>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</si>
  <si>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</si>
  <si>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</si>
  <si>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</si>
  <si>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</si>
  <si>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</si>
  <si>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</si>
  <si>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</si>
  <si>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</si>
  <si>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</si>
  <si>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</si>
  <si>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</si>
  <si>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</si>
  <si>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</si>
  <si>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</si>
  <si>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</si>
  <si>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</si>
  <si>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</si>
  <si>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</si>
  <si>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</si>
  <si>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</si>
  <si>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</si>
  <si>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</si>
  <si>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</si>
  <si>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</si>
  <si>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</si>
  <si>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</si>
  <si>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</si>
  <si>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</si>
  <si>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</si>
  <si>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</si>
  <si>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</si>
  <si>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</si>
  <si>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</si>
  <si>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</si>
  <si>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</si>
  <si>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</si>
  <si>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</si>
  <si>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</si>
  <si>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</si>
  <si>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</si>
  <si>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</si>
  <si>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</si>
  <si>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</si>
  <si>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</si>
  <si>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</si>
  <si>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</si>
  <si>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</si>
  <si>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</si>
  <si>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</si>
  <si>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</si>
  <si>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</si>
  <si>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</si>
  <si>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</si>
  <si>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</si>
  <si>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</si>
  <si>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</si>
  <si>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</si>
  <si>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</si>
  <si>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</si>
  <si>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</si>
  <si>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</si>
  <si>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</si>
  <si>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</si>
  <si>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</si>
  <si>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</si>
  <si>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</si>
  <si>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</si>
  <si>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</si>
  <si>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</si>
  <si>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</si>
  <si>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</si>
  <si>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</si>
  <si>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</si>
  <si>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</si>
  <si>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</si>
  <si>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</si>
  <si>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</si>
  <si>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</si>
  <si>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</si>
  <si>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</si>
  <si>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</si>
  <si>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</si>
  <si>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</si>
  <si>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</si>
  <si>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</si>
  <si>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</si>
  <si>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</si>
  <si>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</si>
  <si>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</si>
  <si>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</si>
  <si>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</si>
  <si>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</si>
  <si>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</si>
  <si>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</si>
  <si>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</si>
  <si>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</si>
  <si>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</si>
  <si>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</si>
  <si>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</si>
  <si>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</si>
  <si>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</si>
  <si>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</si>
  <si>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</si>
  <si>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</si>
  <si>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</si>
  <si>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</si>
  <si>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</si>
  <si>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</si>
  <si>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</si>
  <si>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</si>
  <si>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</si>
  <si>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</si>
  <si>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</si>
  <si>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</si>
  <si>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</si>
  <si>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</si>
  <si>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</si>
  <si>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</si>
  <si>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</si>
  <si>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</si>
  <si>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</si>
  <si>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</si>
  <si>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</si>
  <si>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</si>
  <si>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</si>
  <si>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</si>
  <si>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</si>
  <si>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</si>
  <si>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</si>
  <si>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</si>
  <si>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</si>
  <si>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</si>
  <si>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</si>
  <si>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</si>
  <si>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</si>
  <si>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</si>
  <si>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</si>
  <si>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</si>
  <si>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</si>
  <si>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</si>
  <si>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</si>
  <si>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</si>
  <si>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</si>
  <si>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</si>
  <si>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</si>
  <si>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</si>
  <si>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</si>
  <si>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</si>
  <si>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</si>
  <si>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</si>
  <si>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</si>
  <si>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</si>
  <si>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</si>
  <si>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</si>
  <si>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</si>
  <si>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</si>
  <si>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</si>
  <si>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</si>
  <si>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</si>
  <si>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</si>
  <si>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</si>
  <si>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</si>
  <si>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</si>
  <si>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</si>
  <si>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</si>
  <si>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</si>
  <si>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</si>
  <si>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</si>
  <si>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</si>
  <si>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</si>
  <si>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</si>
  <si>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</si>
  <si>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</si>
  <si>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</si>
  <si>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</si>
  <si>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</si>
  <si>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</si>
  <si>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</si>
  <si>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</si>
  <si>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</si>
  <si>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</si>
  <si>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</si>
  <si>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</si>
  <si>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</si>
  <si>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</si>
  <si>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</si>
  <si>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</si>
  <si>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</si>
  <si>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</si>
  <si>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</si>
  <si>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</si>
  <si>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</si>
  <si>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</si>
  <si>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</si>
  <si>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</si>
  <si>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</si>
  <si>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</si>
  <si>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</si>
  <si>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</si>
  <si>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</si>
  <si>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</si>
  <si>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</si>
  <si>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</si>
  <si>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</si>
  <si>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</si>
  <si>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</si>
  <si>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</si>
  <si>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</si>
  <si>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</si>
  <si>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</si>
  <si>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</si>
  <si>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</si>
  <si>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</si>
  <si>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</si>
  <si>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</si>
  <si>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</si>
  <si>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</si>
  <si>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</si>
  <si>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</si>
  <si>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</si>
  <si>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</si>
  <si>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</si>
  <si>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</si>
  <si>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</si>
  <si>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</si>
  <si>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</si>
  <si>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</si>
  <si>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</si>
  <si>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</si>
  <si>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</si>
  <si>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</si>
  <si>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</si>
  <si>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</si>
  <si>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</si>
  <si>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</si>
  <si>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</si>
  <si>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</si>
  <si>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</si>
  <si>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</si>
  <si>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</si>
  <si>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</si>
  <si>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</si>
  <si>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</si>
  <si>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</si>
  <si>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</si>
  <si>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</si>
  <si>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</si>
  <si>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</si>
  <si>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</si>
  <si>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</si>
  <si>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</si>
  <si>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</si>
  <si>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</si>
  <si>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</si>
  <si>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</si>
  <si>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</si>
  <si>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</si>
  <si>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</si>
  <si>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</si>
  <si>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</si>
  <si>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</si>
  <si>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</si>
  <si>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</si>
  <si>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</si>
  <si>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</si>
  <si>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</si>
  <si>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</si>
  <si>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</si>
  <si>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</si>
  <si>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</si>
  <si>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</si>
  <si>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</si>
  <si>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</si>
  <si>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</si>
  <si>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</si>
  <si>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</si>
  <si>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</si>
  <si>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</si>
  <si>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</si>
  <si>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</si>
  <si>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</si>
  <si>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</si>
  <si>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</si>
  <si>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</si>
  <si>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</si>
  <si>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</si>
  <si>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</si>
  <si>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</si>
  <si>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</si>
  <si>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</si>
  <si>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</si>
  <si>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</si>
  <si>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</si>
  <si>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</si>
  <si>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</si>
  <si>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</si>
  <si>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</si>
  <si>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</si>
  <si>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</si>
  <si>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</si>
  <si>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</si>
  <si>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</si>
  <si>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</si>
  <si>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</si>
  <si>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</si>
  <si>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</si>
  <si>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</si>
  <si>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</si>
  <si>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</si>
  <si>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</si>
  <si>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</si>
  <si>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</si>
  <si>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</si>
  <si>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</si>
  <si>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</si>
  <si>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</si>
  <si>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</si>
  <si>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</si>
  <si>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</si>
  <si>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</si>
  <si>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</si>
  <si>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</si>
  <si>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</si>
  <si>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</si>
  <si>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</si>
  <si>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</si>
  <si>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</si>
  <si>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</si>
  <si>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</si>
  <si>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</si>
  <si>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</si>
  <si>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</si>
  <si>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</si>
  <si>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</si>
  <si>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</si>
  <si>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</si>
  <si>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</si>
  <si>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</si>
  <si>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</si>
  <si>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</si>
  <si>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</si>
  <si>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</si>
  <si>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</si>
  <si>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</si>
  <si>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</si>
  <si>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</si>
  <si>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</si>
  <si>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</si>
  <si>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</si>
  <si>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</si>
  <si>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</si>
  <si>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</si>
  <si>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</si>
  <si>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</si>
  <si>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</si>
  <si>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</si>
  <si>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</si>
  <si>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</si>
  <si>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</si>
  <si>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</si>
  <si>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</si>
  <si>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</si>
  <si>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</si>
  <si>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</si>
  <si>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</si>
  <si>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</si>
  <si>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</si>
  <si>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</si>
  <si>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</si>
  <si>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</si>
  <si>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</si>
  <si>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</si>
  <si>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</si>
  <si>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</si>
  <si>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</si>
  <si>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</si>
  <si>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</si>
  <si>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</si>
  <si>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</si>
  <si>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</si>
  <si>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</si>
  <si>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</si>
  <si>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</si>
  <si>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</si>
  <si>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</si>
  <si>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</si>
  <si>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</si>
  <si>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</si>
  <si>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</si>
  <si>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</si>
  <si>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</si>
  <si>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</si>
  <si>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</si>
  <si>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</si>
  <si>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</si>
  <si>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</si>
  <si>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</si>
  <si>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</si>
  <si>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</si>
  <si>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</si>
  <si>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</si>
  <si>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</si>
  <si>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</si>
  <si>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</si>
  <si>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</si>
  <si>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</si>
  <si>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</si>
  <si>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</si>
  <si>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</si>
  <si>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</si>
  <si>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</si>
  <si>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</si>
  <si>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</si>
  <si>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</si>
  <si>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</si>
  <si>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</si>
  <si>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</si>
  <si>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</si>
  <si>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</si>
  <si>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</si>
  <si>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</si>
  <si>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</si>
  <si>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</si>
  <si>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</si>
  <si>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</si>
  <si>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</si>
  <si>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</si>
  <si>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</si>
  <si>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</si>
  <si>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</si>
  <si>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</si>
  <si>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</si>
  <si>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</si>
  <si>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</si>
  <si>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</si>
  <si>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</si>
  <si>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</si>
  <si>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</si>
  <si>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</si>
  <si>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</si>
  <si>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</si>
  <si>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</si>
  <si>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</si>
  <si>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</si>
  <si>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</si>
  <si>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</si>
  <si>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</si>
  <si>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</si>
  <si>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</si>
  <si>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</si>
  <si>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</si>
  <si>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</si>
  <si>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</si>
  <si>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</si>
  <si>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</si>
  <si>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</si>
  <si>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</si>
  <si>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</si>
  <si>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</si>
  <si>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</si>
  <si>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</si>
  <si>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</si>
  <si>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</si>
  <si>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</si>
  <si>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</si>
  <si>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</si>
  <si>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</si>
  <si>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</si>
  <si>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</si>
  <si>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</si>
  <si>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</si>
  <si>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</si>
  <si>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</si>
  <si>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</si>
  <si>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</si>
  <si>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</si>
  <si>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</si>
  <si>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</si>
  <si>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</si>
  <si>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</si>
  <si>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</si>
  <si>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</si>
  <si>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</si>
  <si>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</si>
  <si>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</si>
  <si>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</si>
  <si>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</si>
  <si>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</si>
  <si>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</si>
  <si>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</si>
  <si>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</si>
  <si>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</si>
  <si>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</si>
  <si>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</si>
  <si>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</si>
  <si>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</si>
  <si>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</si>
  <si>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</si>
  <si>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</si>
  <si>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</si>
  <si>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</si>
  <si>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</si>
  <si>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</si>
  <si>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</si>
  <si>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</si>
  <si>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</si>
  <si>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</si>
  <si>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</si>
  <si>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</si>
  <si>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</si>
  <si>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</si>
  <si>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</si>
  <si>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</si>
  <si>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</si>
  <si>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</si>
  <si>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</si>
  <si>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</si>
  <si>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</si>
  <si>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</si>
  <si>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</si>
  <si>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</si>
  <si>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</si>
  <si>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</si>
  <si>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</si>
  <si>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</si>
  <si>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</si>
  <si>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</si>
  <si>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</si>
  <si>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</si>
  <si>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</si>
  <si>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</si>
  <si>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</si>
  <si>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</si>
  <si>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</si>
  <si>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</si>
  <si>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</si>
  <si>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</si>
  <si>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</si>
  <si>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</si>
  <si>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</si>
  <si>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</si>
  <si>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</si>
  <si>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</si>
  <si>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</si>
  <si>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</si>
  <si>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</si>
  <si>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</si>
  <si>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</si>
  <si>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</si>
  <si>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</si>
  <si>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</si>
  <si>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</si>
  <si>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</si>
  <si>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</si>
  <si>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</si>
  <si>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</si>
  <si>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</si>
  <si>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</si>
  <si>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</si>
  <si>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</si>
  <si>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</si>
  <si>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</si>
  <si>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</si>
  <si>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</si>
  <si>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</si>
  <si>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</si>
  <si>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</si>
  <si>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</si>
  <si>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</si>
  <si>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</si>
  <si>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</si>
  <si>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</si>
  <si>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</si>
  <si>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</si>
  <si>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</si>
  <si>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</si>
  <si>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</si>
  <si>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</si>
  <si>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</si>
  <si>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</si>
  <si>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</si>
  <si>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</si>
  <si>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</si>
  <si>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</si>
  <si>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</si>
  <si>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</si>
  <si>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</si>
  <si>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</si>
  <si>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</si>
  <si>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</si>
  <si>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</si>
  <si>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</si>
  <si>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</si>
  <si>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</si>
  <si>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</si>
  <si>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</si>
  <si>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</si>
  <si>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</si>
  <si>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</si>
  <si>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</si>
  <si>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</si>
  <si>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</si>
  <si>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</si>
  <si>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</si>
  <si>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</si>
  <si>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</si>
  <si>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</si>
  <si>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</si>
  <si>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</si>
  <si>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</si>
  <si>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</si>
  <si>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</si>
  <si>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</si>
  <si>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</si>
  <si>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</si>
  <si>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</si>
  <si>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</si>
  <si>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</si>
  <si>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</si>
  <si>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</si>
  <si>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</si>
  <si>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</si>
  <si>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</si>
  <si>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</si>
  <si>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</si>
  <si>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</si>
  <si>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</si>
  <si>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</si>
  <si>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</si>
  <si>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</si>
  <si>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</si>
  <si>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</si>
  <si>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</si>
  <si>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</si>
  <si>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</si>
  <si>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</si>
  <si>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</si>
  <si>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</si>
  <si>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</si>
  <si>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</si>
  <si>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</si>
  <si>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</si>
  <si>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</si>
  <si>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</si>
  <si>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</si>
  <si>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</si>
  <si>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</si>
  <si>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</si>
  <si>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</si>
  <si>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</si>
  <si>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</si>
  <si>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</si>
  <si>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</si>
  <si>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</si>
  <si>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</si>
  <si>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</si>
  <si>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</si>
  <si>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</si>
  <si>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</si>
  <si>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</si>
  <si>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</si>
  <si>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</si>
  <si>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</si>
  <si>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</si>
  <si>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</si>
  <si>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</si>
  <si>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</si>
  <si>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</si>
  <si>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</si>
  <si>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</si>
  <si>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</si>
  <si>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</si>
  <si>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</si>
  <si>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</si>
  <si>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</si>
  <si>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</si>
  <si>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</si>
  <si>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</si>
  <si>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</si>
  <si>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</si>
  <si>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</si>
  <si>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</si>
  <si>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</si>
  <si>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</si>
  <si>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</si>
  <si>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</si>
  <si>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</si>
  <si>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</si>
  <si>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</si>
  <si>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</si>
  <si>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</si>
  <si>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</si>
  <si>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</si>
  <si>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</si>
  <si>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</si>
  <si>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</si>
  <si>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</si>
  <si>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</si>
  <si>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</si>
  <si>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</si>
  <si>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</si>
  <si>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</si>
  <si>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</si>
  <si>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</si>
  <si>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</si>
  <si>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</si>
  <si>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</si>
  <si>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</si>
  <si>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</si>
  <si>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</si>
  <si>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</si>
  <si>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</si>
  <si>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</si>
  <si>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</si>
  <si>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</si>
  <si>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</si>
  <si>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</si>
  <si>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</si>
  <si>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</si>
  <si>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</si>
  <si>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</si>
  <si>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</si>
  <si>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</si>
  <si>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</si>
  <si>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</si>
  <si>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</si>
  <si>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</si>
  <si>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</si>
  <si>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</si>
  <si>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</si>
  <si>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</si>
  <si>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</si>
  <si>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</si>
  <si>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</si>
  <si>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</si>
  <si>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</si>
  <si>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</si>
  <si>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</si>
  <si>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</si>
  <si>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</si>
  <si>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</si>
  <si>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</si>
  <si>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</si>
  <si>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</si>
  <si>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</si>
  <si>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</si>
  <si>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</si>
  <si>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</si>
  <si>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</si>
  <si>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</si>
  <si>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</si>
  <si>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</si>
  <si>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</si>
  <si>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</si>
  <si>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</si>
  <si>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</si>
  <si>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</si>
  <si>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</si>
  <si>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</si>
  <si>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</si>
  <si>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</si>
  <si>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</si>
  <si>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</si>
  <si>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</si>
  <si>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</si>
  <si>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</si>
  <si>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</si>
  <si>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</si>
  <si>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</si>
  <si>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</si>
  <si>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</si>
  <si>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</si>
  <si>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</si>
  <si>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</si>
  <si>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</si>
  <si>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</si>
  <si>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</si>
  <si>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</si>
  <si>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</si>
  <si>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</si>
  <si>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</si>
  <si>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</si>
  <si>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</si>
  <si>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</si>
  <si>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</si>
  <si>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</si>
  <si>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</si>
  <si>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</si>
  <si>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</si>
  <si>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</si>
  <si>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</si>
  <si>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</si>
  <si>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</si>
  <si>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</si>
  <si>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</si>
  <si>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</si>
  <si>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</si>
  <si>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</si>
  <si>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</si>
  <si>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</si>
  <si>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</si>
  <si>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</si>
  <si>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</si>
  <si>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</si>
  <si>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</si>
  <si>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</si>
  <si>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</si>
  <si>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</si>
  <si>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</si>
  <si>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</si>
  <si>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</si>
  <si>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</si>
  <si>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</si>
  <si>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</si>
  <si>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</si>
  <si>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</si>
  <si>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</si>
  <si>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</si>
  <si>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</si>
  <si>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</si>
  <si>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</si>
  <si>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</si>
  <si>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</si>
  <si>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</si>
  <si>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</si>
  <si>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</si>
  <si>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</si>
  <si>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</si>
  <si>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</si>
  <si>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</si>
  <si>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</si>
  <si>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</si>
  <si>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</si>
  <si>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</si>
  <si>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</si>
  <si>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</si>
  <si>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</si>
  <si>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</si>
  <si>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</si>
  <si>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</si>
  <si>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</si>
  <si>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</si>
  <si>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</si>
  <si>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</si>
  <si>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</si>
  <si>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</si>
  <si>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</si>
  <si>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</si>
  <si>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</si>
  <si>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</si>
  <si>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</si>
  <si>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</si>
  <si>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</si>
  <si>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</si>
  <si>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</si>
  <si>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</si>
  <si>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</si>
  <si>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</si>
  <si>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</si>
  <si>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</si>
  <si>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</si>
  <si>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</si>
  <si>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</si>
  <si>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</si>
  <si>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</si>
  <si>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</si>
  <si>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</si>
  <si>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</si>
  <si>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</si>
  <si>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</si>
  <si>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</si>
  <si>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</si>
  <si>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</si>
  <si>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</si>
  <si>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</si>
  <si>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</si>
  <si>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</si>
  <si>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</si>
  <si>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</si>
  <si>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</si>
  <si>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</si>
  <si>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</si>
  <si>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</si>
  <si>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</si>
  <si>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</si>
  <si>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</si>
  <si>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</si>
  <si>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</si>
  <si>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</si>
  <si>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</si>
  <si>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</si>
  <si>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</si>
  <si>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</si>
  <si>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</si>
  <si>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</si>
  <si>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</si>
  <si>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</si>
  <si>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</si>
  <si>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</si>
  <si>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</si>
  <si>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</si>
  <si>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</si>
  <si>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</si>
  <si>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</si>
  <si>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</si>
  <si>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</si>
  <si>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</si>
  <si>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</si>
  <si>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</si>
  <si>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</si>
  <si>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</si>
  <si>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</si>
  <si>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</si>
  <si>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</si>
  <si>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</si>
  <si>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</si>
  <si>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</si>
  <si>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</si>
  <si>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</si>
  <si>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</si>
  <si>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</si>
  <si>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</si>
  <si>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</si>
  <si>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</si>
  <si>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</si>
  <si>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</si>
  <si>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</si>
  <si>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</si>
  <si>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</si>
  <si>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</si>
  <si>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</si>
  <si>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</si>
  <si>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</si>
  <si>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</si>
  <si>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</si>
  <si>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</si>
  <si>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</si>
  <si>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</si>
  <si>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</si>
  <si>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</si>
  <si>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</si>
  <si>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</si>
  <si>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</si>
  <si>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</si>
  <si>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</si>
  <si>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</si>
  <si>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</si>
  <si>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</si>
  <si>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</si>
  <si>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</si>
  <si>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</si>
  <si>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</si>
  <si>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</si>
  <si>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</si>
  <si>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</si>
  <si>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</si>
  <si>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</si>
  <si>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</si>
  <si>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</si>
  <si>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</si>
  <si>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</si>
  <si>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</si>
  <si>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</si>
  <si>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</si>
  <si>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</si>
  <si>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</si>
  <si>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</si>
  <si>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</si>
  <si>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</si>
  <si>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</si>
  <si>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</si>
  <si>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</si>
  <si>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</si>
  <si>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</si>
  <si>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</si>
  <si>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</si>
  <si>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</si>
  <si>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</si>
  <si>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</si>
  <si>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</si>
  <si>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</si>
  <si>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</si>
  <si>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</si>
  <si>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</si>
  <si>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</si>
  <si>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</si>
  <si>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</si>
  <si>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</si>
  <si>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</si>
  <si>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</si>
  <si>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</si>
  <si>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</si>
  <si>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</si>
  <si>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</si>
  <si>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</si>
  <si>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</si>
  <si>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</si>
  <si>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</si>
  <si>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</si>
  <si>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</si>
  <si>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</si>
  <si>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</si>
  <si>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</si>
  <si>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</si>
  <si>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</si>
  <si>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</si>
  <si>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</si>
  <si>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</si>
  <si>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</si>
  <si>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</si>
  <si>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</si>
  <si>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</si>
  <si>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</si>
  <si>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</si>
  <si>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</si>
  <si>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</si>
  <si>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</si>
  <si>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</si>
  <si>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</si>
  <si>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</si>
  <si>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</si>
  <si>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</si>
  <si>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</si>
  <si>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</si>
  <si>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</si>
  <si>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</si>
  <si>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</si>
  <si>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</si>
  <si>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</si>
  <si>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</si>
  <si>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</si>
  <si>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</si>
  <si>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</si>
  <si>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</si>
  <si>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</si>
  <si>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</si>
  <si>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</si>
  <si>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</si>
  <si>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</si>
  <si>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</si>
  <si>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</si>
  <si>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</si>
  <si>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</si>
  <si>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</si>
  <si>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</si>
  <si>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</si>
  <si>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</si>
  <si>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</si>
  <si>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</si>
  <si>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</si>
  <si>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</si>
  <si>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</si>
  <si>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</si>
  <si>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</si>
  <si>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</si>
  <si>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</si>
  <si>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</si>
  <si>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</si>
  <si>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</si>
  <si>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</si>
  <si>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</si>
  <si>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</si>
  <si>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</si>
  <si>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</si>
  <si>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</si>
  <si>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</si>
  <si>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</si>
  <si>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</si>
  <si>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</si>
  <si>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</si>
  <si>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</si>
  <si>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</si>
  <si>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</si>
  <si>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</si>
  <si>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</si>
  <si>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</si>
  <si>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</si>
  <si>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</si>
  <si>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</si>
  <si>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</si>
  <si>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</si>
  <si>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</si>
  <si>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</si>
  <si>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</si>
  <si>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</si>
  <si>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</si>
  <si>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</si>
  <si>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</si>
  <si>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</si>
  <si>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</si>
  <si>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</si>
  <si>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</si>
  <si>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</si>
  <si>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</si>
  <si>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</si>
  <si>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</si>
  <si>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</si>
  <si>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</si>
  <si>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</si>
  <si>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</si>
  <si>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</si>
  <si>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</si>
  <si>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</si>
  <si>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</si>
  <si>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</si>
  <si>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</si>
  <si>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</si>
  <si>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</si>
  <si>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</si>
  <si>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</si>
  <si>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</si>
  <si>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</si>
  <si>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</si>
  <si>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</si>
  <si>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</si>
  <si>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</si>
  <si>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</si>
  <si>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</si>
  <si>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</si>
  <si>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</si>
  <si>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</si>
  <si>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</si>
  <si>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</si>
  <si>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</si>
  <si>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</si>
  <si>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</si>
  <si>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</si>
  <si>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</si>
  <si>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</si>
  <si>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</si>
  <si>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</si>
  <si>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</si>
  <si>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</si>
  <si>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</si>
  <si>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</si>
  <si>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</si>
  <si>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</si>
  <si>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</si>
  <si>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</si>
  <si>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</si>
  <si>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</si>
  <si>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</si>
  <si>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</si>
  <si>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</si>
  <si>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</si>
  <si>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</si>
  <si>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</si>
  <si>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</si>
  <si>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</si>
  <si>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</si>
  <si>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</si>
  <si>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</si>
  <si>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</si>
  <si>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</si>
  <si>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</si>
  <si>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</si>
  <si>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</si>
  <si>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</si>
  <si>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</si>
  <si>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</si>
  <si>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</si>
  <si>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</si>
  <si>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</si>
  <si>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</si>
  <si>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</si>
  <si>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</si>
  <si>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</si>
  <si>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</si>
  <si>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</si>
  <si>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</si>
  <si>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</si>
  <si>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</si>
  <si>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</si>
  <si>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</si>
  <si>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</si>
  <si>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</si>
  <si>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</si>
  <si>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</si>
  <si>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</si>
  <si>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</si>
  <si>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</si>
  <si>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</si>
  <si>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</si>
  <si>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</si>
  <si>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</si>
  <si>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</si>
  <si>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</si>
  <si>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</si>
  <si>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</si>
  <si>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</si>
  <si>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</si>
  <si>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</si>
  <si>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</si>
  <si>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</si>
  <si>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</si>
  <si>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</si>
  <si>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</si>
  <si>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</si>
  <si>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</si>
  <si>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</si>
  <si>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</si>
  <si>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</si>
  <si>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</si>
  <si>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</si>
  <si>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</si>
  <si>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</si>
  <si>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</si>
  <si>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</si>
  <si>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</si>
  <si>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</si>
  <si>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</si>
  <si>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</si>
  <si>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</si>
  <si>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</si>
  <si>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</si>
  <si>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</si>
  <si>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</si>
  <si>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</si>
  <si>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</si>
  <si>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</si>
  <si>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</si>
  <si>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</si>
  <si>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</si>
  <si>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</si>
  <si>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</si>
  <si>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</si>
  <si>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</si>
  <si>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</si>
  <si>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</si>
  <si>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</si>
  <si>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</si>
  <si>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</si>
  <si>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</si>
  <si>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</si>
  <si>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</si>
  <si>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</si>
  <si>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</si>
  <si>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</si>
  <si>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</si>
  <si>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</si>
  <si>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</si>
  <si>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</si>
  <si>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</si>
  <si>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</si>
  <si>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</si>
  <si>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</si>
  <si>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</si>
  <si>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</si>
  <si>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</si>
  <si>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</si>
  <si>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</si>
  <si>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</si>
  <si>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</si>
  <si>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</si>
  <si>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</si>
  <si>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</si>
  <si>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</si>
  <si>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</si>
  <si>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</si>
  <si>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</si>
  <si>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</si>
  <si>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</si>
  <si>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</si>
  <si>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</si>
  <si>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</si>
  <si>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</si>
  <si>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</si>
  <si>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</si>
  <si>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</si>
  <si>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</si>
  <si>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</si>
  <si>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</si>
  <si>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</si>
  <si>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</si>
  <si>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</si>
  <si>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</si>
  <si>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</si>
  <si>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</si>
  <si>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</si>
  <si>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</si>
  <si>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</si>
  <si>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</si>
  <si>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</si>
  <si>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</si>
  <si>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</si>
  <si>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</si>
  <si>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</si>
  <si>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</si>
  <si>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</si>
  <si>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</si>
  <si>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</si>
  <si>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</si>
  <si>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</si>
  <si>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</si>
  <si>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</si>
  <si>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</si>
  <si>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</si>
  <si>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</si>
  <si>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</si>
  <si>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</si>
  <si>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</si>
  <si>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</si>
  <si>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</si>
  <si>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</si>
  <si>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</si>
  <si>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</si>
  <si>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</si>
  <si>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</si>
  <si>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</si>
  <si>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</si>
  <si>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</si>
  <si>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</si>
  <si>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</si>
  <si>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</si>
  <si>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</si>
  <si>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</si>
  <si>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</si>
  <si>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</si>
  <si>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</si>
  <si>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</si>
  <si>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</si>
  <si>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</si>
  <si>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</si>
  <si>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</si>
  <si>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</si>
  <si>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</si>
  <si>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</si>
  <si>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</si>
  <si>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</si>
  <si>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</si>
  <si>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</si>
  <si>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</si>
  <si>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</si>
  <si>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</si>
  <si>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</si>
  <si>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</si>
  <si>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</si>
  <si>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</si>
  <si>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</si>
  <si>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</si>
  <si>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</si>
  <si>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</si>
  <si>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</si>
  <si>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</si>
  <si>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</si>
  <si>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</si>
  <si>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</si>
  <si>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</si>
  <si>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</si>
  <si>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</si>
  <si>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</si>
  <si>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</si>
  <si>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</si>
  <si>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</si>
  <si>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</si>
  <si>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</si>
  <si>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</si>
  <si>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</si>
  <si>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</si>
  <si>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</si>
  <si>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</si>
  <si>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</si>
  <si>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</si>
  <si>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</si>
  <si>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</si>
  <si>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</si>
  <si>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</si>
  <si>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</si>
  <si>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</si>
  <si>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</si>
  <si>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</si>
  <si>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</si>
  <si>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</si>
  <si>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</si>
  <si>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</si>
  <si>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</si>
  <si>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</si>
  <si>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</si>
  <si>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</si>
  <si>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</si>
  <si>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</si>
  <si>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</si>
  <si>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</si>
  <si>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</si>
  <si>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</si>
  <si>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</si>
  <si>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</si>
  <si>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</si>
  <si>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</si>
  <si>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</si>
  <si>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</si>
  <si>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</si>
  <si>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</si>
  <si>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</si>
  <si>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</si>
  <si>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</si>
  <si>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</si>
  <si>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</si>
  <si>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</si>
  <si>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</si>
  <si>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</si>
  <si>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</si>
  <si>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</si>
  <si>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</si>
  <si>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</si>
  <si>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</si>
  <si>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</si>
  <si>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</si>
  <si>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</si>
  <si>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</si>
  <si>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</si>
  <si>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</si>
  <si>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</si>
  <si>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</si>
  <si>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</si>
  <si>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</si>
  <si>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</si>
  <si>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</si>
  <si>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</si>
  <si>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</si>
  <si>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</si>
  <si>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</si>
  <si>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</si>
  <si>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</si>
  <si>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</si>
  <si>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</si>
  <si>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</si>
  <si>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</si>
  <si>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</si>
  <si>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</si>
  <si>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</si>
  <si>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</si>
  <si>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</si>
  <si>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</si>
  <si>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</si>
  <si>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</si>
  <si>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</si>
  <si>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</si>
  <si>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</si>
  <si>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</si>
  <si>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</si>
  <si>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</si>
  <si>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</si>
  <si>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</si>
  <si>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</si>
  <si>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</si>
  <si>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</si>
  <si>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</si>
  <si>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</si>
  <si>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</si>
  <si>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</si>
  <si>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</si>
  <si>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</si>
  <si>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</si>
  <si>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</si>
  <si>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</si>
  <si>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</si>
  <si>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</si>
  <si>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</si>
  <si>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</si>
  <si>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</si>
  <si>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</si>
  <si>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</si>
  <si>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</si>
  <si>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</si>
  <si>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</si>
  <si>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</si>
  <si>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</si>
  <si>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</si>
  <si>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</si>
  <si>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</si>
  <si>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</si>
  <si>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</si>
  <si>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</si>
  <si>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</si>
  <si>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</si>
  <si>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</si>
  <si>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</si>
  <si>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</si>
  <si>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</si>
  <si>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</si>
  <si>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</si>
  <si>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</si>
  <si>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</si>
  <si>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</si>
  <si>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</si>
  <si>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</si>
  <si>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</si>
  <si>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</si>
  <si>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</si>
  <si>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</si>
  <si>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</si>
  <si>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</si>
  <si>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</si>
  <si>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</si>
  <si>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</si>
  <si>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</si>
  <si>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</si>
  <si>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</si>
  <si>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</si>
  <si>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</si>
  <si>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</si>
  <si>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</si>
  <si>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</si>
  <si>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</si>
  <si>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</si>
  <si>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</si>
  <si>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</si>
  <si>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</si>
  <si>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</si>
  <si>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</si>
  <si>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</si>
  <si>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</si>
  <si>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</si>
  <si>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</si>
  <si>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</si>
  <si>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</si>
  <si>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</si>
  <si>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</si>
  <si>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</si>
  <si>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</si>
  <si>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</si>
  <si>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</si>
  <si>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</si>
  <si>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</si>
  <si>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</si>
  <si>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</si>
  <si>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</si>
  <si>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</si>
  <si>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</si>
  <si>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</si>
  <si>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</si>
  <si>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</si>
  <si>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</si>
  <si>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</si>
  <si>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</si>
  <si>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</si>
  <si>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</si>
  <si>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</si>
  <si>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</si>
  <si>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</si>
  <si>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</si>
  <si>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</si>
  <si>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</si>
  <si>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</si>
  <si>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</si>
  <si>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</si>
  <si>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</si>
  <si>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</si>
  <si>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</si>
  <si>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</si>
  <si>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</si>
  <si>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</si>
  <si>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</si>
  <si>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</si>
  <si>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</si>
  <si>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</si>
  <si>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</si>
  <si>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</si>
  <si>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</si>
  <si>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</si>
  <si>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</si>
  <si>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</si>
  <si>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</si>
  <si>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</si>
  <si>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</si>
  <si>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</si>
  <si>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</si>
  <si>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</si>
  <si>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</si>
  <si>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</si>
  <si>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</si>
  <si>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</si>
  <si>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</si>
  <si>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</si>
  <si>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</si>
  <si>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</si>
  <si>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</si>
  <si>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</si>
  <si>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</si>
  <si>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</si>
  <si>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</si>
  <si>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</si>
  <si>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</si>
  <si>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</si>
  <si>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</si>
  <si>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</si>
  <si>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</si>
  <si>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</si>
  <si>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</si>
  <si>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</si>
  <si>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</si>
  <si>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</si>
  <si>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</si>
  <si>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</si>
  <si>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</si>
  <si>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</si>
  <si>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</si>
  <si>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</si>
  <si>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</si>
  <si>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</si>
  <si>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</si>
  <si>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</si>
  <si>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</si>
  <si>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</si>
  <si>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</si>
  <si>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</si>
  <si>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</si>
  <si>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</si>
  <si>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</si>
  <si>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</si>
  <si>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</si>
  <si>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</si>
  <si>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</si>
  <si>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</si>
  <si>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</si>
  <si>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</si>
  <si>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</si>
  <si>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</si>
  <si>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</si>
  <si>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</si>
  <si>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</si>
  <si>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</si>
  <si>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</si>
  <si>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</si>
  <si>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</si>
  <si>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</si>
  <si>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</si>
  <si>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</si>
  <si>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</si>
  <si>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</si>
  <si>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</si>
  <si>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</si>
  <si>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</si>
  <si>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</si>
  <si>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</si>
  <si>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</si>
  <si>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</si>
  <si>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</si>
  <si>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</si>
  <si>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</si>
  <si>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</si>
  <si>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</si>
  <si>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</si>
  <si>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</si>
  <si>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</si>
  <si>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</si>
  <si>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</si>
  <si>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</si>
  <si>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</si>
  <si>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</si>
  <si>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</si>
  <si>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</si>
  <si>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</si>
  <si>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</si>
  <si>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</si>
  <si>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</si>
  <si>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</si>
  <si>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</si>
  <si>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</si>
  <si>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</si>
  <si>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</si>
  <si>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</si>
  <si>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</si>
  <si>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</si>
  <si>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</si>
  <si>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</si>
  <si>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</si>
  <si>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</si>
  <si>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</si>
  <si>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</si>
  <si>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</si>
  <si>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</si>
  <si>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</si>
  <si>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</si>
  <si>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</si>
  <si>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</si>
  <si>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</si>
  <si>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</si>
  <si>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</si>
  <si>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</si>
  <si>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</si>
  <si>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</si>
  <si>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</si>
  <si>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</si>
  <si>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</si>
  <si>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</si>
  <si>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</si>
  <si>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</si>
  <si>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</si>
  <si>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</si>
  <si>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</si>
  <si>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</si>
  <si>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</si>
  <si>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</si>
  <si>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</si>
  <si>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</si>
  <si>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</si>
  <si>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</si>
  <si>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</si>
  <si>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</si>
  <si>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</si>
  <si>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</si>
  <si>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</si>
  <si>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</si>
  <si>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</si>
  <si>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</si>
  <si>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</si>
  <si>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</si>
  <si>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</si>
  <si>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</si>
  <si>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</si>
  <si>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</si>
  <si>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</si>
  <si>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</si>
  <si>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</si>
  <si>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</si>
  <si>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</si>
  <si>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</si>
  <si>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</si>
  <si>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</si>
  <si>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</si>
  <si>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</si>
  <si>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</si>
  <si>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</si>
  <si>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</si>
  <si>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</si>
  <si>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</si>
  <si>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</si>
  <si>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</si>
  <si>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</si>
  <si>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</si>
  <si>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</si>
  <si>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</si>
  <si>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</si>
  <si>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</si>
  <si>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</si>
  <si>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</si>
  <si>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</si>
  <si>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</si>
  <si>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</si>
  <si>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</si>
  <si>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</si>
  <si>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</si>
  <si>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</si>
  <si>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</si>
  <si>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</si>
  <si>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</si>
  <si>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</si>
  <si>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</si>
  <si>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</si>
  <si>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</si>
  <si>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</si>
  <si>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</si>
  <si>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</si>
  <si>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</si>
  <si>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</si>
  <si>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</si>
  <si>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</si>
  <si>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</si>
  <si>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</si>
  <si>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</si>
  <si>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</si>
  <si>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</si>
  <si>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</si>
  <si>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</si>
  <si>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</si>
  <si>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</si>
  <si>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</si>
  <si>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</si>
  <si>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</si>
  <si>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</si>
  <si>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</si>
  <si>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</si>
  <si>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</si>
  <si>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</si>
  <si>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</si>
  <si>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</si>
  <si>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</si>
  <si>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</si>
  <si>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</si>
  <si>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</si>
  <si>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</si>
  <si>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</si>
  <si>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</si>
  <si>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</si>
  <si>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</si>
  <si>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</si>
  <si>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</si>
  <si>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</si>
  <si>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</si>
  <si>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</si>
  <si>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</si>
  <si>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</si>
  <si>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</si>
  <si>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</si>
  <si>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</si>
  <si>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</si>
  <si>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</si>
  <si>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</si>
  <si>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</si>
  <si>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</si>
  <si>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</si>
  <si>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</si>
  <si>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</si>
  <si>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</si>
  <si>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</si>
  <si>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</si>
  <si>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</si>
  <si>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</si>
  <si>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</si>
  <si>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</si>
  <si>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</si>
  <si>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</si>
  <si>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</si>
  <si>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</si>
  <si>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</si>
  <si>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</si>
  <si>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</si>
  <si>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</si>
  <si>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</si>
  <si>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</si>
  <si>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</si>
  <si>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</si>
  <si>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</si>
  <si>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</si>
  <si>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</si>
  <si>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</si>
  <si>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</si>
  <si>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</si>
  <si>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</si>
  <si>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</si>
  <si>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</si>
  <si>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</si>
  <si>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</si>
  <si>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</si>
  <si>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</si>
  <si>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</si>
  <si>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</si>
  <si>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</si>
  <si>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</si>
  <si>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</si>
  <si>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</si>
  <si>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</si>
  <si>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</si>
  <si>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</si>
  <si>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</si>
  <si>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</si>
  <si>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</si>
  <si>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</si>
  <si>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</si>
  <si>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</si>
  <si>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</si>
  <si>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</si>
  <si>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</si>
  <si>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</si>
  <si>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</si>
  <si>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</si>
  <si>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</si>
  <si>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</si>
  <si>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</si>
  <si>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</si>
  <si>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</si>
  <si>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</si>
  <si>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</si>
  <si>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</si>
  <si>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</si>
  <si>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</si>
  <si>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</si>
  <si>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</si>
  <si>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</si>
  <si>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</si>
  <si>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</si>
  <si>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</si>
  <si>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</si>
  <si>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</si>
  <si>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</si>
  <si>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</si>
  <si>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</si>
  <si>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</si>
  <si>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</si>
  <si>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</si>
  <si>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</si>
  <si>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</si>
  <si>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</si>
  <si>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</si>
  <si>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</si>
  <si>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</si>
  <si>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</si>
  <si>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</si>
  <si>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</si>
  <si>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</si>
  <si>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</si>
  <si>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</si>
  <si>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</si>
  <si>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</si>
  <si>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</si>
  <si>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</si>
  <si>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</si>
  <si>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</si>
  <si>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</si>
  <si>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</si>
  <si>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</si>
  <si>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</si>
  <si>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</si>
  <si>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</si>
  <si>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</si>
  <si>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</si>
  <si>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</si>
  <si>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</si>
  <si>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</si>
  <si>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</si>
  <si>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</si>
  <si>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</si>
  <si>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</si>
  <si>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</si>
  <si>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</si>
  <si>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</si>
  <si>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</si>
  <si>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</si>
  <si>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</si>
  <si>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</si>
  <si>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</si>
  <si>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</si>
  <si>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</si>
  <si>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</si>
  <si>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</si>
  <si>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</si>
  <si>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</si>
  <si>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</si>
  <si>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</si>
  <si>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</si>
  <si>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</si>
  <si>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</si>
  <si>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</si>
  <si>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</si>
  <si>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</si>
  <si>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</si>
  <si>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</si>
  <si>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</si>
  <si>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</si>
  <si>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</si>
  <si>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</si>
  <si>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</si>
  <si>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</si>
  <si>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</si>
  <si>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</si>
  <si>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</si>
  <si>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</si>
  <si>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</si>
  <si>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</si>
  <si>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</si>
  <si>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</si>
  <si>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</si>
  <si>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</si>
  <si>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</si>
  <si>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</si>
  <si>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</si>
  <si>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</si>
  <si>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</si>
  <si>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</si>
  <si>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</si>
  <si>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</si>
  <si>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</si>
  <si>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</si>
  <si>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</si>
  <si>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</si>
  <si>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</si>
  <si>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</si>
  <si>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</si>
  <si>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</si>
  <si>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</si>
  <si>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</si>
  <si>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</si>
  <si>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</si>
  <si>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</si>
  <si>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</si>
  <si>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</si>
  <si>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</si>
  <si>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</si>
  <si>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</si>
  <si>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</si>
  <si>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</si>
  <si>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</si>
  <si>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</si>
  <si>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</si>
  <si>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</si>
  <si>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</si>
  <si>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</si>
  <si>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</si>
  <si>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</si>
  <si>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</si>
  <si>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</si>
  <si>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</si>
  <si>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</si>
  <si>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</si>
  <si>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</si>
  <si>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</si>
  <si>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</si>
  <si>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</si>
  <si>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</si>
  <si>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</si>
  <si>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</si>
  <si>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</si>
  <si>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</si>
  <si>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</si>
  <si>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</si>
  <si>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</si>
  <si>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</si>
  <si>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</si>
  <si>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</si>
  <si>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</si>
  <si>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</si>
  <si>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</si>
  <si>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</si>
  <si>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</si>
  <si>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</si>
  <si>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</si>
  <si>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</si>
  <si>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</si>
  <si>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</si>
  <si>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</si>
  <si>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</si>
  <si>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</si>
  <si>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</si>
  <si>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</si>
  <si>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</si>
  <si>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</si>
  <si>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</si>
  <si>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</si>
  <si>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</si>
  <si>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</si>
  <si>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</si>
  <si>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</si>
  <si>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</si>
  <si>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</si>
  <si>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</si>
  <si>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</si>
  <si>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</si>
  <si>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</si>
  <si>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</si>
  <si>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</si>
  <si>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</si>
  <si>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</si>
  <si>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</si>
  <si>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</si>
  <si>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</si>
  <si>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</si>
  <si>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</si>
  <si>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</si>
  <si>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</si>
  <si>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</si>
  <si>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</si>
  <si>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</si>
  <si>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</si>
  <si>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</si>
  <si>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</si>
  <si>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</si>
  <si>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</si>
  <si>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</si>
  <si>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</si>
  <si>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</si>
  <si>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</si>
  <si>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</si>
  <si>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</si>
  <si>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</si>
  <si>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</si>
  <si>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</si>
  <si>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</si>
  <si>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</si>
  <si>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</si>
  <si>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</si>
  <si>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</si>
  <si>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</si>
  <si>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</si>
  <si>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</si>
  <si>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</si>
  <si>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</si>
  <si>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</si>
  <si>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</si>
  <si>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</si>
  <si>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</si>
  <si>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</si>
  <si>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</si>
  <si>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</si>
  <si>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</si>
  <si>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</si>
  <si>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</si>
  <si>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</si>
  <si>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</si>
  <si>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</si>
  <si>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</si>
  <si>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</si>
  <si>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</si>
  <si>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</si>
  <si>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</si>
  <si>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</si>
  <si>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</si>
  <si>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</si>
  <si>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</si>
  <si>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</si>
  <si>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</si>
  <si>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</si>
  <si>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</si>
  <si>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</si>
  <si>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</si>
  <si>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</si>
  <si>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</si>
  <si>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</si>
  <si>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</si>
  <si>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</si>
  <si>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</si>
  <si>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</si>
  <si>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</si>
  <si>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</si>
  <si>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</si>
  <si>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</si>
  <si>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</si>
  <si>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</si>
  <si>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</si>
  <si>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</si>
  <si>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</si>
  <si>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</si>
  <si>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</si>
  <si>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</si>
  <si>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</si>
  <si>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</si>
  <si>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</si>
  <si>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</si>
  <si>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</si>
  <si>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</si>
  <si>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</si>
  <si>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</si>
  <si>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</si>
  <si>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</si>
  <si>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</si>
  <si>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</si>
  <si>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</si>
  <si>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</si>
  <si>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</si>
  <si>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</si>
  <si>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</si>
  <si>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</si>
  <si>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</si>
  <si>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</si>
  <si>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</si>
  <si>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</si>
  <si>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</si>
  <si>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</si>
  <si>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</si>
  <si>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</si>
  <si>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</si>
  <si>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</si>
  <si>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</si>
  <si>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</si>
  <si>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</si>
  <si>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</si>
  <si>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</si>
  <si>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</si>
  <si>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</si>
  <si>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</si>
  <si>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</si>
  <si>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</si>
  <si>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</si>
  <si>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</si>
  <si>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</si>
  <si>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</si>
  <si>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</si>
  <si>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</si>
  <si>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</si>
  <si>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</si>
  <si>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</si>
  <si>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</si>
  <si>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</si>
  <si>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</si>
  <si>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</si>
  <si>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</si>
  <si>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</si>
  <si>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</si>
  <si>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</si>
  <si>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</si>
  <si>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</si>
  <si>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</si>
  <si>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</si>
  <si>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</si>
  <si>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</si>
  <si>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</si>
  <si>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</si>
  <si>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</si>
  <si>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</si>
  <si>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</si>
  <si>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</si>
  <si>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</si>
  <si>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</si>
  <si>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</si>
  <si>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</si>
  <si>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</si>
  <si>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</si>
  <si>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</si>
  <si>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</si>
  <si>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</si>
  <si>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</si>
  <si>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</si>
  <si>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</si>
  <si>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</si>
  <si>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</si>
  <si>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</si>
  <si>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</si>
  <si>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</si>
  <si>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</si>
  <si>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</si>
  <si>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</si>
  <si>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</si>
  <si>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</si>
  <si>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</si>
  <si>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</si>
  <si>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</si>
  <si>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</si>
  <si>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</si>
  <si>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</si>
  <si>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</si>
  <si>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</si>
  <si>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</si>
  <si>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</si>
  <si>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</si>
  <si>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</si>
  <si>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</si>
  <si>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</si>
  <si>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</si>
  <si>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</si>
  <si>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</si>
  <si>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</si>
  <si>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</si>
  <si>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</si>
  <si>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</si>
  <si>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</si>
  <si>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</si>
  <si>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</si>
  <si>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</si>
  <si>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</si>
  <si>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</si>
  <si>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</si>
  <si>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</si>
  <si>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</si>
  <si>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</si>
  <si>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</si>
  <si>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</si>
  <si>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</si>
  <si>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</si>
  <si>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</si>
  <si>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</si>
  <si>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</si>
  <si>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</si>
  <si>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</si>
  <si>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</si>
  <si>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</si>
  <si>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</si>
  <si>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</si>
  <si>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</si>
  <si>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</si>
  <si>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</si>
  <si>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</si>
  <si>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</si>
  <si>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</si>
  <si>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</si>
  <si>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</si>
  <si>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</si>
  <si>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</si>
  <si>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</si>
  <si>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</si>
  <si>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</si>
  <si>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</si>
  <si>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</si>
  <si>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</si>
  <si>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</si>
  <si>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</si>
  <si>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</si>
  <si>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</si>
  <si>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</si>
  <si>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</si>
  <si>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</si>
  <si>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</si>
  <si>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</si>
  <si>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</si>
  <si>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</si>
  <si>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</si>
  <si>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</si>
  <si>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</si>
  <si>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</si>
  <si>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</si>
  <si>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</si>
  <si>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</si>
  <si>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</si>
  <si>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</si>
  <si>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</si>
  <si>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</si>
  <si>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</si>
  <si>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</si>
  <si>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</si>
  <si>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</si>
  <si>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</si>
  <si>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</si>
  <si>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</si>
  <si>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</si>
  <si>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</si>
  <si>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</si>
  <si>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</si>
  <si>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</si>
  <si>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</si>
  <si>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</si>
  <si>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</si>
  <si>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</si>
  <si>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</si>
  <si>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</si>
  <si>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</si>
  <si>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</si>
  <si>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</si>
  <si>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</si>
  <si>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</si>
  <si>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</si>
  <si>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</si>
  <si>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</si>
  <si>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</si>
  <si>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</si>
  <si>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</si>
  <si>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</si>
  <si>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</si>
  <si>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</si>
  <si>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</si>
  <si>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</si>
  <si>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</si>
  <si>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</si>
  <si>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</si>
  <si>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</si>
  <si>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</si>
  <si>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</si>
  <si>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</si>
  <si>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</si>
  <si>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</si>
  <si>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</si>
  <si>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</si>
  <si>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</si>
  <si>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</si>
  <si>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</si>
  <si>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</si>
  <si>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</si>
  <si>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</si>
  <si>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</si>
  <si>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</si>
  <si>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</si>
  <si>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</si>
  <si>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</si>
  <si>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</si>
  <si>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</si>
  <si>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</si>
  <si>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</si>
  <si>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</si>
  <si>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</si>
  <si>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</si>
  <si>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</si>
  <si>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</si>
  <si>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</si>
  <si>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</si>
  <si>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</si>
  <si>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</si>
  <si>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</si>
  <si>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</si>
  <si>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</si>
  <si>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</si>
  <si>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</si>
  <si>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</si>
  <si>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</si>
  <si>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</si>
  <si>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</si>
  <si>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</si>
  <si>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</si>
  <si>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</si>
  <si>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</si>
  <si>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</si>
  <si>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</si>
  <si>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</si>
  <si>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</si>
  <si>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</si>
  <si>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</si>
  <si>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</si>
  <si>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</si>
  <si>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</si>
  <si>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</si>
  <si>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</si>
  <si>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</si>
  <si>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</si>
  <si>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</si>
  <si>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</si>
  <si>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</si>
  <si>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</si>
  <si>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</si>
  <si>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</si>
  <si>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</si>
  <si>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</si>
  <si>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</si>
  <si>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</si>
  <si>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</si>
  <si>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</si>
  <si>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</si>
  <si>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</si>
  <si>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</si>
  <si>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</si>
  <si>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</si>
  <si>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</si>
  <si>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</si>
  <si>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</si>
  <si>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</si>
  <si>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</si>
  <si>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</si>
  <si>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</si>
  <si>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</si>
  <si>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</si>
  <si>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</si>
  <si>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</si>
  <si>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</si>
  <si>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</si>
  <si>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</si>
  <si>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</si>
  <si>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</si>
  <si>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</si>
  <si>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</si>
  <si>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</si>
  <si>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</si>
  <si>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</si>
  <si>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</si>
  <si>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</si>
  <si>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</si>
  <si>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</si>
  <si>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</si>
  <si>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</si>
  <si>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</si>
  <si>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</si>
  <si>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</si>
  <si>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</si>
  <si>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</si>
  <si>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</si>
  <si>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</si>
  <si>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</si>
  <si>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</si>
  <si>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</si>
  <si>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</si>
  <si>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</si>
  <si>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</si>
  <si>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</si>
  <si>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</si>
  <si>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</si>
  <si>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</si>
  <si>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</si>
  <si>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</si>
  <si>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</si>
  <si>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</si>
  <si>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</si>
  <si>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</si>
  <si>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</si>
  <si>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</si>
  <si>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</si>
  <si>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</si>
  <si>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</si>
  <si>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</si>
  <si>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</si>
  <si>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</si>
  <si>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</si>
  <si>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</si>
  <si>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</si>
  <si>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</si>
  <si>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</si>
  <si>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</si>
  <si>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</si>
  <si>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</si>
  <si>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</si>
  <si>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</si>
  <si>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</si>
  <si>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</si>
  <si>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</si>
  <si>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</si>
  <si>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</si>
  <si>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</si>
  <si>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</si>
  <si>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</si>
  <si>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</si>
  <si>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</si>
  <si>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</si>
  <si>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</si>
  <si>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</si>
  <si>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</si>
  <si>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</si>
  <si>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</si>
  <si>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</si>
  <si>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</si>
  <si>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</si>
  <si>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</si>
  <si>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</si>
  <si>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</si>
  <si>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</si>
  <si>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</si>
  <si>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</si>
  <si>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</si>
  <si>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</si>
  <si>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</si>
  <si>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</si>
  <si>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</si>
  <si>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</si>
  <si>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</si>
  <si>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</si>
  <si>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</si>
  <si>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</si>
  <si>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</si>
  <si>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</si>
  <si>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</si>
  <si>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</si>
  <si>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</si>
  <si>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</si>
  <si>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</si>
  <si>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</si>
  <si>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</si>
  <si>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</si>
  <si>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</si>
  <si>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</si>
  <si>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</si>
  <si>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</si>
  <si>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</si>
  <si>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</si>
  <si>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</si>
  <si>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</si>
  <si>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</si>
  <si>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</si>
  <si>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</si>
  <si>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</si>
  <si>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</si>
  <si>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</si>
  <si>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</si>
  <si>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</si>
  <si>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</si>
  <si>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</si>
  <si>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</si>
  <si>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</si>
  <si>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</si>
  <si>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</si>
  <si>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</si>
  <si>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</si>
  <si>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</si>
  <si>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</si>
  <si>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</si>
  <si>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</si>
  <si>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</si>
  <si>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</si>
  <si>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</si>
  <si>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</si>
  <si>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</si>
  <si>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</si>
  <si>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</si>
  <si>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</si>
  <si>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</si>
  <si>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</si>
  <si>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</si>
  <si>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</si>
  <si>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</si>
  <si>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</si>
  <si>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</si>
  <si>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</si>
  <si>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</si>
  <si>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</si>
  <si>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</si>
  <si>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</si>
  <si>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</si>
  <si>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</si>
  <si>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</si>
  <si>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</si>
  <si>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</si>
  <si>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</si>
  <si>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</si>
  <si>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</si>
  <si>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</si>
  <si>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</si>
  <si>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</si>
  <si>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</si>
  <si>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</si>
  <si>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</si>
  <si>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</si>
  <si>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</si>
  <si>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</si>
  <si>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</si>
  <si>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</si>
  <si>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</si>
  <si>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</si>
  <si>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</si>
  <si>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</si>
  <si>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</si>
  <si>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</si>
  <si>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</si>
  <si>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</si>
  <si>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</si>
  <si>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</si>
  <si>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</si>
  <si>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</si>
  <si>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</si>
  <si>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</si>
  <si>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</si>
  <si>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</si>
  <si>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</si>
  <si>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</si>
  <si>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</si>
  <si>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</si>
  <si>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</si>
  <si>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</si>
  <si>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</si>
  <si>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</si>
  <si>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</si>
  <si>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</si>
  <si>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</si>
  <si>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</si>
  <si>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</si>
  <si>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</si>
  <si>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</si>
  <si>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</si>
  <si>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</si>
  <si>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</si>
  <si>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</si>
  <si>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</si>
  <si>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</si>
  <si>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</si>
  <si>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</si>
  <si>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</si>
  <si>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</si>
  <si>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</si>
  <si>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</si>
  <si>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</si>
  <si>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</si>
  <si>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</si>
  <si>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</si>
  <si>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</si>
  <si>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</si>
  <si>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</si>
  <si>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</si>
  <si>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</si>
  <si>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</si>
  <si>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</si>
  <si>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</si>
  <si>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</si>
  <si>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</si>
  <si>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</si>
  <si>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</si>
  <si>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</si>
  <si>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</si>
  <si>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</si>
  <si>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</si>
  <si>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</si>
  <si>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</si>
  <si>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</si>
  <si>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</si>
  <si>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</si>
  <si>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</si>
  <si>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</si>
  <si>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</si>
  <si>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</si>
  <si>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</si>
  <si>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</si>
  <si>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</si>
  <si>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</si>
  <si>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</si>
  <si>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</si>
  <si>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</si>
  <si>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</si>
  <si>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</si>
  <si>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</si>
  <si>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</si>
  <si>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</si>
  <si>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</si>
  <si>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</si>
  <si>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</si>
  <si>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</si>
  <si>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</si>
  <si>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</si>
  <si>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</si>
  <si>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</si>
  <si>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</si>
  <si>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</si>
  <si>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</si>
  <si>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</si>
  <si>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</si>
  <si>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</si>
  <si>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</si>
  <si>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</si>
  <si>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</si>
  <si>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</si>
  <si>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</si>
  <si>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</si>
  <si>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</si>
  <si>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</si>
  <si>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</si>
  <si>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</si>
  <si>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</si>
  <si>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</si>
  <si>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</si>
  <si>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</si>
  <si>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</si>
  <si>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</si>
  <si>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</si>
  <si>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</si>
  <si>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</si>
  <si>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</si>
  <si>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</si>
  <si>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</si>
  <si>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</si>
  <si>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</si>
  <si>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</si>
  <si>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</si>
  <si>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</si>
  <si>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</si>
  <si>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</si>
  <si>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</si>
  <si>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</si>
  <si>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</si>
  <si>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</si>
  <si>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</si>
  <si>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</si>
  <si>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</si>
  <si>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</si>
  <si>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</si>
  <si>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</si>
  <si>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</si>
  <si>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</si>
  <si>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</si>
  <si>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</si>
  <si>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</si>
  <si>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</si>
  <si>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</si>
  <si>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</si>
  <si>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</si>
  <si>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</si>
  <si>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</si>
  <si>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</si>
  <si>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</si>
  <si>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</si>
  <si>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</si>
  <si>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</si>
  <si>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</si>
  <si>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</si>
  <si>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</si>
  <si>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</si>
  <si>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</si>
  <si>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</si>
  <si>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</si>
  <si>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</si>
  <si>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</si>
  <si>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</si>
  <si>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</si>
  <si>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</si>
  <si>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</si>
  <si>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</si>
  <si>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</si>
  <si>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</si>
  <si>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</si>
  <si>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</si>
  <si>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</si>
  <si>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</si>
  <si>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</si>
  <si>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</si>
  <si>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</si>
  <si>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</si>
  <si>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</si>
  <si>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</si>
  <si>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</si>
  <si>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</si>
  <si>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</si>
  <si>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</si>
  <si>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</si>
  <si>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</si>
  <si>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</si>
  <si>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</si>
  <si>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</si>
  <si>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</si>
  <si>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</si>
  <si>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</si>
  <si>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</si>
  <si>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</si>
  <si>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</si>
  <si>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</si>
  <si>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</si>
  <si>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</si>
  <si>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</si>
  <si>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</si>
  <si>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</si>
  <si>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</si>
  <si>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</si>
  <si>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</si>
  <si>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</si>
  <si>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</si>
  <si>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</si>
  <si>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</si>
  <si>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</si>
  <si>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</si>
  <si>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</si>
  <si>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</si>
  <si>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</si>
  <si>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</si>
  <si>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</si>
  <si>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</si>
  <si>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</si>
  <si>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</si>
  <si>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</si>
  <si>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</si>
  <si>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</si>
  <si>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</si>
  <si>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</si>
  <si>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</si>
  <si>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</si>
  <si>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</si>
  <si>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</si>
  <si>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</si>
  <si>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</si>
  <si>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</si>
  <si>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</si>
  <si>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</si>
  <si>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</si>
  <si>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</si>
  <si>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</si>
  <si>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</si>
  <si>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</si>
  <si>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</si>
  <si>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</si>
  <si>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</si>
  <si>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</si>
  <si>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</si>
  <si>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</si>
  <si>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</si>
  <si>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</si>
  <si>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</si>
  <si>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</si>
  <si>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</si>
  <si>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</si>
  <si>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</si>
  <si>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</si>
  <si>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</si>
  <si>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</si>
  <si>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</si>
  <si>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</si>
  <si>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</si>
  <si>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</si>
  <si>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</si>
  <si>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</si>
  <si>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</si>
  <si>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</si>
  <si>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</si>
  <si>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</si>
  <si>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</si>
  <si>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</si>
  <si>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</si>
  <si>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</si>
  <si>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</si>
  <si>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</si>
  <si>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</si>
  <si>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</si>
  <si>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</si>
  <si>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</si>
  <si>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</si>
  <si>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</si>
  <si>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</si>
  <si>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</si>
  <si>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</si>
  <si>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</si>
  <si>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</si>
  <si>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</si>
  <si>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</si>
  <si>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</si>
  <si>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</si>
  <si>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</si>
  <si>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</si>
  <si>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</si>
  <si>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</si>
  <si>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</si>
  <si>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</si>
  <si>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</si>
  <si>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</si>
  <si>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</si>
  <si>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</si>
  <si>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</si>
  <si>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</si>
  <si>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</si>
  <si>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</si>
  <si>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</si>
  <si>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</si>
  <si>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</si>
  <si>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</si>
  <si>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</si>
  <si>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</si>
  <si>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</si>
  <si>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</si>
  <si>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</si>
  <si>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</si>
  <si>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</si>
  <si>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</si>
  <si>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</si>
  <si>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</si>
  <si>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</si>
  <si>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</si>
  <si>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</si>
  <si>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</si>
  <si>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</si>
  <si>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</si>
  <si>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</si>
  <si>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</si>
  <si>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</si>
  <si>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</si>
  <si>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</si>
  <si>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</si>
  <si>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</si>
  <si>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</si>
  <si>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</si>
  <si>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</si>
  <si>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</si>
  <si>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</si>
  <si>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</si>
  <si>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</si>
  <si>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</si>
  <si>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</si>
  <si>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</si>
  <si>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</si>
  <si>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</si>
  <si>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</si>
  <si>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</si>
  <si>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</si>
  <si>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</si>
  <si>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</si>
  <si>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</si>
  <si>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</si>
  <si>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</si>
  <si>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</si>
  <si>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</si>
  <si>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</si>
  <si>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</si>
  <si>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</si>
  <si>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</si>
  <si>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</si>
  <si>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</si>
  <si>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</si>
  <si>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</si>
  <si>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</si>
  <si>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</si>
  <si>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</si>
  <si>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</si>
  <si>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</si>
  <si>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</si>
  <si>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</si>
  <si>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</si>
  <si>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</si>
  <si>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</si>
  <si>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</si>
  <si>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</si>
  <si>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</si>
  <si>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</si>
  <si>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</si>
  <si>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</si>
  <si>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</si>
  <si>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</si>
  <si>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</si>
  <si>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</si>
  <si>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</si>
  <si>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</si>
  <si>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</si>
  <si>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</si>
  <si>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</si>
  <si>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</si>
  <si>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</si>
  <si>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</si>
  <si>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</si>
  <si>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</si>
  <si>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</si>
  <si>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</si>
  <si>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</si>
  <si>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</si>
  <si>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</si>
  <si>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</si>
  <si>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</si>
  <si>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</si>
  <si>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</si>
  <si>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</si>
  <si>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</si>
  <si>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</si>
  <si>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</si>
  <si>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</si>
  <si>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</si>
  <si>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</si>
  <si>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</si>
  <si>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</si>
  <si>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</si>
  <si>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</si>
  <si>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</si>
  <si>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</si>
  <si>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</si>
  <si>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</si>
  <si>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</si>
  <si>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</si>
  <si>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</si>
  <si>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</si>
  <si>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</si>
  <si>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</si>
  <si>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</si>
  <si>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</si>
  <si>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</si>
  <si>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</si>
  <si>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</si>
  <si>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</si>
  <si>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</si>
  <si>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</si>
  <si>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</si>
  <si>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</si>
  <si>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</si>
  <si>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</si>
  <si>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</si>
  <si>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</si>
  <si>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</si>
  <si>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</si>
  <si>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</si>
  <si>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</si>
  <si>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</si>
  <si>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</si>
  <si>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</si>
  <si>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</si>
  <si>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</si>
  <si>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</si>
  <si>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</si>
  <si>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</si>
  <si>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</si>
  <si>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</si>
  <si>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</si>
  <si>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</si>
  <si>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</si>
  <si>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</si>
  <si>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</si>
  <si>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</si>
  <si>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</si>
  <si>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</si>
  <si>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</si>
  <si>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</si>
  <si>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</si>
  <si>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</si>
  <si>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</si>
  <si>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</si>
  <si>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</si>
  <si>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</si>
  <si>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</si>
  <si>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</si>
  <si>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</si>
  <si>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</si>
  <si>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</si>
  <si>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</si>
  <si>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</si>
  <si>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</si>
  <si>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</si>
  <si>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</si>
  <si>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</si>
  <si>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</si>
  <si>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</si>
  <si>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</si>
  <si>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</si>
  <si>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</si>
  <si>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</si>
  <si>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</si>
  <si>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</si>
  <si>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</si>
  <si>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</si>
  <si>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</si>
  <si>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</si>
  <si>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</si>
  <si>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</si>
  <si>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</si>
  <si>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</si>
  <si>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</si>
  <si>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</si>
  <si>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</si>
  <si>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</si>
  <si>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</si>
  <si>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</si>
  <si>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</si>
  <si>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</si>
  <si>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</si>
  <si>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</si>
  <si>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</si>
  <si>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</si>
  <si>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</si>
  <si>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</si>
  <si>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</si>
  <si>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</si>
  <si>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</si>
  <si>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</si>
  <si>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</si>
  <si>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</si>
  <si>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</si>
  <si>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</si>
  <si>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</si>
  <si>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</si>
  <si>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</si>
  <si>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</si>
  <si>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</si>
  <si>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</si>
  <si>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</si>
  <si>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</si>
  <si>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</si>
  <si>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</si>
  <si>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</si>
  <si>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</si>
  <si>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</si>
  <si>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</si>
  <si>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</si>
  <si>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</si>
  <si>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</si>
  <si>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</si>
  <si>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</si>
  <si>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</si>
  <si>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</si>
  <si>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</si>
  <si>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</si>
  <si>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</si>
  <si>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</si>
  <si>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</si>
  <si>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</si>
  <si>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</si>
  <si>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</si>
  <si>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</si>
  <si>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</si>
  <si>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</si>
  <si>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</si>
  <si>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</si>
  <si>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</si>
  <si>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</si>
  <si>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</si>
  <si>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</si>
  <si>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</si>
  <si>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</si>
  <si>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</si>
  <si>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</si>
  <si>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</si>
  <si>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</si>
  <si>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</si>
  <si>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</si>
  <si>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</si>
  <si>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</si>
  <si>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</si>
  <si>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</si>
  <si>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</si>
  <si>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</si>
  <si>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</si>
  <si>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</si>
  <si>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</si>
  <si>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</si>
  <si>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</si>
  <si>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</si>
  <si>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</si>
  <si>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</si>
  <si>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</si>
  <si>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</si>
  <si>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</si>
  <si>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</si>
  <si>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</si>
  <si>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</si>
  <si>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</si>
  <si>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</si>
  <si>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</si>
  <si>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</si>
  <si>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</si>
  <si>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</si>
  <si>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</si>
  <si>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</si>
  <si>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</si>
  <si>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</si>
  <si>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</si>
  <si>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</si>
  <si>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</si>
  <si>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</si>
  <si>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</si>
  <si>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</si>
  <si>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</si>
  <si>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</si>
  <si>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</si>
  <si>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</si>
  <si>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</si>
  <si>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</si>
  <si>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</si>
  <si>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</si>
  <si>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</si>
  <si>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</si>
  <si>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</si>
  <si>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</si>
  <si>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</si>
  <si>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</si>
  <si>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</si>
  <si>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</si>
  <si>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</si>
  <si>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</si>
  <si>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</si>
  <si>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</si>
  <si>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</si>
  <si>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</si>
  <si>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</si>
  <si>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</si>
  <si>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</si>
  <si>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</si>
  <si>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</si>
  <si>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</si>
  <si>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</si>
  <si>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</si>
  <si>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</si>
  <si>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</si>
  <si>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</si>
  <si>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</si>
  <si>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</si>
  <si>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</si>
  <si>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</si>
  <si>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</si>
  <si>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</si>
  <si>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</si>
  <si>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</si>
  <si>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</si>
  <si>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</si>
  <si>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</si>
  <si>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</si>
  <si>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</si>
  <si>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</si>
  <si>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</si>
  <si>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</si>
  <si>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</si>
  <si>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</si>
  <si>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</si>
  <si>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</si>
  <si>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</si>
  <si>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</si>
  <si>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</si>
  <si>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</si>
  <si>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</si>
  <si>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</si>
  <si>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</si>
  <si>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</si>
  <si>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</si>
  <si>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</si>
  <si>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</si>
  <si>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</si>
  <si>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</si>
  <si>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</si>
  <si>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</si>
  <si>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</si>
  <si>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</si>
  <si>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</si>
  <si>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</si>
  <si>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</si>
  <si>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</si>
  <si>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</si>
  <si>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</si>
  <si>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</si>
  <si>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</si>
  <si>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</si>
  <si>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</si>
  <si>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</si>
  <si>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</si>
  <si>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</si>
  <si>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</si>
  <si>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</si>
  <si>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</si>
  <si>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</si>
  <si>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</si>
  <si>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</si>
  <si>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</si>
  <si>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</si>
  <si>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</si>
  <si>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</si>
  <si>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</si>
  <si>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</si>
  <si>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</si>
  <si>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</si>
  <si>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</si>
  <si>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</si>
  <si>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</si>
  <si>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</si>
  <si>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</si>
  <si>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</si>
  <si>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</si>
  <si>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</si>
  <si>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</si>
  <si>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</si>
  <si>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</si>
  <si>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</si>
  <si>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</si>
  <si>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</si>
  <si>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</si>
  <si>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</si>
  <si>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</si>
  <si>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</si>
  <si>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</si>
  <si>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</si>
  <si>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</si>
  <si>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</si>
  <si>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</si>
  <si>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</si>
  <si>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</si>
  <si>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</si>
  <si>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</si>
  <si>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</si>
  <si>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</si>
  <si>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</si>
  <si>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</si>
  <si>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</si>
  <si>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</si>
  <si>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</si>
  <si>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</si>
  <si>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</si>
  <si>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</si>
  <si>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</si>
  <si>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</si>
  <si>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</si>
  <si>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</si>
  <si>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</si>
  <si>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</si>
  <si>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</si>
  <si>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</si>
  <si>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</si>
  <si>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</si>
  <si>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</si>
  <si>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</si>
  <si>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</si>
  <si>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</si>
  <si>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</si>
  <si>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</si>
  <si>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</si>
  <si>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</si>
  <si>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</si>
  <si>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</si>
  <si>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</si>
  <si>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</si>
  <si>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</si>
  <si>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</si>
  <si>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</si>
  <si>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</si>
  <si>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</si>
  <si>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</si>
  <si>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</si>
  <si>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</si>
  <si>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</si>
  <si>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</si>
  <si>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</si>
  <si>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</si>
  <si>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</si>
  <si>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</si>
  <si>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</si>
  <si>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</si>
  <si>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</si>
  <si>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</si>
  <si>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</si>
  <si>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</si>
  <si>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</si>
  <si>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</si>
  <si>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</si>
  <si>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</si>
  <si>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</si>
  <si>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</si>
  <si>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</si>
  <si>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</si>
  <si>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</si>
  <si>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</si>
  <si>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</si>
  <si>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</si>
  <si>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</si>
  <si>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</si>
  <si>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</si>
  <si>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</si>
  <si>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</si>
  <si>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</si>
  <si>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</si>
  <si>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</si>
  <si>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</si>
  <si>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</si>
  <si>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</si>
  <si>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</si>
  <si>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</si>
  <si>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</si>
  <si>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</si>
  <si>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</si>
  <si>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</si>
  <si>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</si>
  <si>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</si>
  <si>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</si>
  <si>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</si>
  <si>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</si>
  <si>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</si>
  <si>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</si>
  <si>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</si>
  <si>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</si>
  <si>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</si>
  <si>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</si>
  <si>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</si>
  <si>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</si>
  <si>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</si>
  <si>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</si>
  <si>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</si>
  <si>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</si>
  <si>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</si>
  <si>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</si>
  <si>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</si>
  <si>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</si>
  <si>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</si>
  <si>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</si>
  <si>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</si>
  <si>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</si>
  <si>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</si>
  <si>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</si>
  <si>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</si>
  <si>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</si>
  <si>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</si>
  <si>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</si>
  <si>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</si>
  <si>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</si>
  <si>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</si>
  <si>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</si>
  <si>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</si>
  <si>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</si>
  <si>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</si>
  <si>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</si>
  <si>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</si>
  <si>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</si>
  <si>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</si>
  <si>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</si>
  <si>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</si>
  <si>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</si>
  <si>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</si>
  <si>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</si>
  <si>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</si>
  <si>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</si>
  <si>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</si>
  <si>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</si>
  <si>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</si>
  <si>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</si>
  <si>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</si>
  <si>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</si>
  <si>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</si>
  <si>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</si>
  <si>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</si>
  <si>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</si>
  <si>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</si>
  <si>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</si>
  <si>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</si>
  <si>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</si>
  <si>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</si>
  <si>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</si>
  <si>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</si>
  <si>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</si>
  <si>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</si>
  <si>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</si>
  <si>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</si>
  <si>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</si>
  <si>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</si>
  <si>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</si>
  <si>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</si>
  <si>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</si>
  <si>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</si>
  <si>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</si>
  <si>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</si>
  <si>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</si>
  <si>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</si>
  <si>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</si>
  <si>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</si>
  <si>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</si>
  <si>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</si>
  <si>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</si>
  <si>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</si>
  <si>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</si>
  <si>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</si>
  <si>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</si>
  <si>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</si>
  <si>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</si>
  <si>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</si>
  <si>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</si>
  <si>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</si>
  <si>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</si>
  <si>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</si>
  <si>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</si>
  <si>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</si>
  <si>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</si>
  <si>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</si>
  <si>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</si>
  <si>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</si>
  <si>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</si>
  <si>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</si>
  <si>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</si>
  <si>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</si>
  <si>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</si>
  <si>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</si>
  <si>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</si>
  <si>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</si>
  <si>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</si>
  <si>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</si>
  <si>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</si>
  <si>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</si>
  <si>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</si>
  <si>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</si>
  <si>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</si>
  <si>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</si>
  <si>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</si>
  <si>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</si>
  <si>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</si>
  <si>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</si>
  <si>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</si>
  <si>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</si>
  <si>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</si>
  <si>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</si>
  <si>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</si>
  <si>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</si>
  <si>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</si>
  <si>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</si>
  <si>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</si>
  <si>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</si>
  <si>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</si>
  <si>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</si>
  <si>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</si>
  <si>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</si>
  <si>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</si>
  <si>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</si>
  <si>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</si>
  <si>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</si>
  <si>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</si>
  <si>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</si>
  <si>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</si>
  <si>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</si>
  <si>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</si>
  <si>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</si>
  <si>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</si>
  <si>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</si>
  <si>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</si>
  <si>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</si>
  <si>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</si>
  <si>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</si>
  <si>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</si>
  <si>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</si>
  <si>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</si>
  <si>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</si>
  <si>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</si>
  <si>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</si>
  <si>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</si>
  <si>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</si>
  <si>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</si>
  <si>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</si>
  <si>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</si>
  <si>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</si>
  <si>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</si>
  <si>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</si>
  <si>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</si>
  <si>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</si>
  <si>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</si>
  <si>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</si>
  <si>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</si>
  <si>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</si>
  <si>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</si>
  <si>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</si>
  <si>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</si>
  <si>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</si>
  <si>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</si>
  <si>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</si>
  <si>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</si>
  <si>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</si>
  <si>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</si>
  <si>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</si>
  <si>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</si>
  <si>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</si>
  <si>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</si>
  <si>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</si>
  <si>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</si>
  <si>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</si>
  <si>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</si>
  <si>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</si>
  <si>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</si>
  <si>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</si>
  <si>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</si>
  <si>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</si>
  <si>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</si>
  <si>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</si>
  <si>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</si>
  <si>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</si>
  <si>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</si>
  <si>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</si>
  <si>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</si>
  <si>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</si>
  <si>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</si>
  <si>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</si>
  <si>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</si>
  <si>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</si>
  <si>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</si>
  <si>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</si>
  <si>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</si>
  <si>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</si>
  <si>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</si>
  <si>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</si>
  <si>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</si>
  <si>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</si>
  <si>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</si>
  <si>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</si>
  <si>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</si>
  <si>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</si>
  <si>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</si>
  <si>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</si>
  <si>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</si>
  <si>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</si>
  <si>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</si>
  <si>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</si>
  <si>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</si>
  <si>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</si>
  <si>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</si>
  <si>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</si>
  <si>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</si>
  <si>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</si>
  <si>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</si>
  <si>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</si>
  <si>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</si>
  <si>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</si>
  <si>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</si>
  <si>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</si>
  <si>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</si>
  <si>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</si>
  <si>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</si>
  <si>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</si>
  <si>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</si>
  <si>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</si>
  <si>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</si>
  <si>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</si>
  <si>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</si>
  <si>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</si>
  <si>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</si>
  <si>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</si>
  <si>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</si>
  <si>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</si>
  <si>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</si>
  <si>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</si>
  <si>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</si>
  <si>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</si>
  <si>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</si>
  <si>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</si>
  <si>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</si>
  <si>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</si>
  <si>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</si>
  <si>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</si>
  <si>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</si>
  <si>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</si>
  <si>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</si>
  <si>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</si>
  <si>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</si>
  <si>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</si>
  <si>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</si>
  <si>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</si>
  <si>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</si>
  <si>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</si>
  <si>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</si>
  <si>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</si>
  <si>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</si>
  <si>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</si>
  <si>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</si>
  <si>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</si>
  <si>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</si>
  <si>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</si>
  <si>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</si>
  <si>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</si>
  <si>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</si>
  <si>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</si>
  <si>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</si>
  <si>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</si>
  <si>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</si>
  <si>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</si>
  <si>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</si>
  <si>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</si>
  <si>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</si>
  <si>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</si>
  <si>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</si>
  <si>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</si>
  <si>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</si>
  <si>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</si>
  <si>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</si>
  <si>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</si>
  <si>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</si>
  <si>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</si>
  <si>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</si>
  <si>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</si>
  <si>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</si>
  <si>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</si>
  <si>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</si>
  <si>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</si>
  <si>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</si>
  <si>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</si>
  <si>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</si>
  <si>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</si>
  <si>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</si>
  <si>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</si>
  <si>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</si>
  <si>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</si>
  <si>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</si>
  <si>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</si>
  <si>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</si>
  <si>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</si>
  <si>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</si>
  <si>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</si>
  <si>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</si>
  <si>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</si>
  <si>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</si>
  <si>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</si>
  <si>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</si>
  <si>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</si>
  <si>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</si>
  <si>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</si>
  <si>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</si>
  <si>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</si>
  <si>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</si>
  <si>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</si>
  <si>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</si>
  <si>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</si>
  <si>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</si>
  <si>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</si>
  <si>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</si>
  <si>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</si>
  <si>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</si>
  <si>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</si>
  <si>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</si>
  <si>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</si>
  <si>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</si>
  <si>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</si>
  <si>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</si>
  <si>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</si>
  <si>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</si>
  <si>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</si>
  <si>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</si>
  <si>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</si>
  <si>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</si>
  <si>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</si>
  <si>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</si>
  <si>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</si>
  <si>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</si>
  <si>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</si>
  <si>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</si>
  <si>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</si>
  <si>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</si>
  <si>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</si>
  <si>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</si>
  <si>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</si>
  <si>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</si>
  <si>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</si>
  <si>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</si>
  <si>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</si>
  <si>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</si>
  <si>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</si>
  <si>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</si>
  <si>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</si>
  <si>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</si>
  <si>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</si>
  <si>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</si>
  <si>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</si>
  <si>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</si>
  <si>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</si>
  <si>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</si>
  <si>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</si>
  <si>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</si>
  <si>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</si>
  <si>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</si>
  <si>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</si>
  <si>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</si>
  <si>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</si>
  <si>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</si>
  <si>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</si>
  <si>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</si>
  <si>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</si>
  <si>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</si>
  <si>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</si>
  <si>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</si>
  <si>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</si>
  <si>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</si>
  <si>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</si>
  <si>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</si>
  <si>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</si>
  <si>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</si>
  <si>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</si>
  <si>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</si>
  <si>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</si>
  <si>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</si>
  <si>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</si>
  <si>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</si>
  <si>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</si>
  <si>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</si>
  <si>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</si>
  <si>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</si>
  <si>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</si>
  <si>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</si>
  <si>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</si>
  <si>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</si>
  <si>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</si>
  <si>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</si>
  <si>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</si>
  <si>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</si>
  <si>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</si>
  <si>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</si>
  <si>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</si>
  <si>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</si>
  <si>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</si>
  <si>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</si>
  <si>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</si>
  <si>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</si>
  <si>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</si>
  <si>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</si>
  <si>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</si>
  <si>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</si>
  <si>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</si>
  <si>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</si>
  <si>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</si>
  <si>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</si>
  <si>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</si>
  <si>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</si>
  <si>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</si>
  <si>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</si>
  <si>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</si>
  <si>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</si>
  <si>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</si>
  <si>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</si>
  <si>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</si>
  <si>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</si>
  <si>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</si>
  <si>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</si>
  <si>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</si>
  <si>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</si>
  <si>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</si>
  <si>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</si>
  <si>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</si>
  <si>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</si>
  <si>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</si>
  <si>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</si>
  <si>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</si>
  <si>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</si>
  <si>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</si>
  <si>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</si>
  <si>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</si>
  <si>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</si>
  <si>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</si>
  <si>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</si>
  <si>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</si>
  <si>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</si>
  <si>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</si>
  <si>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</si>
  <si>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</si>
  <si>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</si>
  <si>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</si>
  <si>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</si>
  <si>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</si>
  <si>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</si>
  <si>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</si>
  <si>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</si>
  <si>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</si>
  <si>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</si>
  <si>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</si>
  <si>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</si>
  <si>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</si>
  <si>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</si>
  <si>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</si>
  <si>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</si>
  <si>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</si>
  <si>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</si>
  <si>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</si>
  <si>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</si>
  <si>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</si>
  <si>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</si>
  <si>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</si>
  <si>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</si>
  <si>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</si>
  <si>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</si>
  <si>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</si>
  <si>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</si>
  <si>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</si>
  <si>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</si>
  <si>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</si>
  <si>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</si>
  <si>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</si>
  <si>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</si>
  <si>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</si>
  <si>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</si>
  <si>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</si>
  <si>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</si>
  <si>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</si>
  <si>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</si>
  <si>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</si>
  <si>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</si>
  <si>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</si>
  <si>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</si>
  <si>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</si>
  <si>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</si>
  <si>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</si>
  <si>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</si>
  <si>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</si>
  <si>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</si>
  <si>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</si>
  <si>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</si>
  <si>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</si>
  <si>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</si>
  <si>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</si>
  <si>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</si>
  <si>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</si>
  <si>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</si>
  <si>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</si>
  <si>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</si>
  <si>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</si>
  <si>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</si>
  <si>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</si>
  <si>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</si>
  <si>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</si>
  <si>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</si>
  <si>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</si>
  <si>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</si>
  <si>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</si>
  <si>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</si>
  <si>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</si>
  <si>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</si>
  <si>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</si>
  <si>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</si>
  <si>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</si>
  <si>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</si>
  <si>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</si>
  <si>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</si>
  <si>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</si>
  <si>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</si>
  <si>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</si>
  <si>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</si>
  <si>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</si>
  <si>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</si>
  <si>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</si>
  <si>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</si>
  <si>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</si>
  <si>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</si>
  <si>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</si>
  <si>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</si>
  <si>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</si>
  <si>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</si>
  <si>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</si>
  <si>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</si>
  <si>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</si>
  <si>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</si>
  <si>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</si>
  <si>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</si>
  <si>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</si>
  <si>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</si>
  <si>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</si>
  <si>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</si>
  <si>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</si>
  <si>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</si>
  <si>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</si>
  <si>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</si>
  <si>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</si>
  <si>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</si>
  <si>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</si>
  <si>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</si>
  <si>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</si>
  <si>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</si>
  <si>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</si>
  <si>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</si>
  <si>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</si>
  <si>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</si>
  <si>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</si>
  <si>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</si>
  <si>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</si>
  <si>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</si>
  <si>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</si>
  <si>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</si>
  <si>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</si>
  <si>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</si>
  <si>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</si>
  <si>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</si>
  <si>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</si>
  <si>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</si>
  <si>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</si>
  <si>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</si>
  <si>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</si>
  <si>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</si>
  <si>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</si>
  <si>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</si>
  <si>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</si>
  <si>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</si>
  <si>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</si>
  <si>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</si>
  <si>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</si>
  <si>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</si>
  <si>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</si>
  <si>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</si>
  <si>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</si>
  <si>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</si>
  <si>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</si>
  <si>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</si>
  <si>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</si>
  <si>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</si>
  <si>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</si>
  <si>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</si>
  <si>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</si>
  <si>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</si>
  <si>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</si>
  <si>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</si>
  <si>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</si>
  <si>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</si>
  <si>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</si>
  <si>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</si>
  <si>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</si>
  <si>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</si>
  <si>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</si>
  <si>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</si>
  <si>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</si>
  <si>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</si>
  <si>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</si>
  <si>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</si>
  <si>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</si>
  <si>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</si>
  <si>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</si>
  <si>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</si>
  <si>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</si>
  <si>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</si>
  <si>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</si>
  <si>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</si>
  <si>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</si>
  <si>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</si>
  <si>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</si>
  <si>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</si>
  <si>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</si>
  <si>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</si>
  <si>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</si>
  <si>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</si>
  <si>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</si>
  <si>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</si>
  <si>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</si>
  <si>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</si>
  <si>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</si>
  <si>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</si>
  <si>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</si>
  <si>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</si>
  <si>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</si>
  <si>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</si>
  <si>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</si>
  <si>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</si>
  <si>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</si>
  <si>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</si>
  <si>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</si>
  <si>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</si>
  <si>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</si>
  <si>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</si>
  <si>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</si>
  <si>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</si>
  <si>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</si>
  <si>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</si>
  <si>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</si>
  <si>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</si>
  <si>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</si>
  <si>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</si>
  <si>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</si>
  <si>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</si>
  <si>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</si>
  <si>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</si>
  <si>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</si>
  <si>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</si>
  <si>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</si>
  <si>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</si>
  <si>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</si>
  <si>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</si>
  <si>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</si>
  <si>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</si>
  <si>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</si>
  <si>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</si>
  <si>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</si>
  <si>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</si>
  <si>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</si>
  <si>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</si>
  <si>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</si>
  <si>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</si>
  <si>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</si>
  <si>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</si>
  <si>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</si>
  <si>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</si>
  <si>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</si>
  <si>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</si>
  <si>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</si>
  <si>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</si>
  <si>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</si>
  <si>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</si>
  <si>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</si>
  <si>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</si>
  <si>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</si>
  <si>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</si>
  <si>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</si>
  <si>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</si>
  <si>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</si>
  <si>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</si>
  <si>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</si>
  <si>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</si>
  <si>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</si>
  <si>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</si>
  <si>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</si>
  <si>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</si>
  <si>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</si>
  <si>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</si>
  <si>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</si>
  <si>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</si>
  <si>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</si>
  <si>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</si>
  <si>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</si>
  <si>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</si>
  <si>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</si>
  <si>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</si>
  <si>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</si>
  <si>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</si>
  <si>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</si>
  <si>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</si>
  <si>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</si>
  <si>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</si>
  <si>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</si>
  <si>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</si>
  <si>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</si>
  <si>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</si>
  <si>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</si>
  <si>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</si>
  <si>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</si>
  <si>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</si>
  <si>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</si>
  <si>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</si>
  <si>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</si>
  <si>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</si>
  <si>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</si>
  <si>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</si>
  <si>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</si>
  <si>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</si>
  <si>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</si>
  <si>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</si>
  <si>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</si>
  <si>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</si>
  <si>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</si>
  <si>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</si>
  <si>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</si>
  <si>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</si>
  <si>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</si>
  <si>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</si>
  <si>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</si>
  <si>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</si>
  <si>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</si>
  <si>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</si>
  <si>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</si>
  <si>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</si>
  <si>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</si>
  <si>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</si>
  <si>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</si>
  <si>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</si>
  <si>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</si>
  <si>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</si>
  <si>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</si>
  <si>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</si>
  <si>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</si>
  <si>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</si>
  <si>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</si>
  <si>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</si>
  <si>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</si>
  <si>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</si>
  <si>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</si>
  <si>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</si>
  <si>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</si>
  <si>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</si>
  <si>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</si>
  <si>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</si>
  <si>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</si>
  <si>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</si>
  <si>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</si>
  <si>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</si>
  <si>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</si>
  <si>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</si>
  <si>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</si>
  <si>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</si>
  <si>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</si>
  <si>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</si>
  <si>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</si>
  <si>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</si>
  <si>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</si>
  <si>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</si>
  <si>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</si>
  <si>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</si>
  <si>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</si>
  <si>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</si>
  <si>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</si>
  <si>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</si>
  <si>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</si>
  <si>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</si>
  <si>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</si>
  <si>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</si>
  <si>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</si>
  <si>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</si>
  <si>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</si>
  <si>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</si>
  <si>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</si>
  <si>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</si>
  <si>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</si>
  <si>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</si>
  <si>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</si>
  <si>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</si>
  <si>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</si>
  <si>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</si>
  <si>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</si>
  <si>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</si>
  <si>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</si>
  <si>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</si>
  <si>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</si>
  <si>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</si>
  <si>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</si>
  <si>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</si>
  <si>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</si>
  <si>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</si>
  <si>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</si>
  <si>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</si>
  <si>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</si>
  <si>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</si>
  <si>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</si>
  <si>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</si>
  <si>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</si>
  <si>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</si>
  <si>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</si>
  <si>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</si>
  <si>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</si>
  <si>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</si>
  <si>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</si>
  <si>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</si>
  <si>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</si>
  <si>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</si>
  <si>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</si>
  <si>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</si>
  <si>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</si>
  <si>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</si>
  <si>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</si>
  <si>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</si>
  <si>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</si>
  <si>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</si>
  <si>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</si>
  <si>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</si>
  <si>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</si>
  <si>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</si>
  <si>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</si>
  <si>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</si>
  <si>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</si>
  <si>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</si>
  <si>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</si>
  <si>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</si>
  <si>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</si>
  <si>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</si>
  <si>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</si>
  <si>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</si>
  <si>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</si>
  <si>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</si>
  <si>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</si>
  <si>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</si>
  <si>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</si>
  <si>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</si>
  <si>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</si>
  <si>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</si>
  <si>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</si>
  <si>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</si>
  <si>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</si>
  <si>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</si>
  <si>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</si>
  <si>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</si>
  <si>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</si>
  <si>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</si>
  <si>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</si>
  <si>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</si>
  <si>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</si>
  <si>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</si>
  <si>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</si>
  <si>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</si>
  <si>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</si>
  <si>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</si>
  <si>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</si>
  <si>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</si>
  <si>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</si>
  <si>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</si>
  <si>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</si>
  <si>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</si>
  <si>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</si>
  <si>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</si>
  <si>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</si>
  <si>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</si>
  <si>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</si>
  <si>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</si>
  <si>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</si>
  <si>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</si>
  <si>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</si>
  <si>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</si>
  <si>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</si>
  <si>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</si>
  <si>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</si>
  <si>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</si>
  <si>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</si>
  <si>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</si>
  <si>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</si>
  <si>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</si>
  <si>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</si>
  <si>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</si>
  <si>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</si>
  <si>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</si>
  <si>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</si>
  <si>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</si>
  <si>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</si>
  <si>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</si>
  <si>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</si>
  <si>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</si>
  <si>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</si>
  <si>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</si>
  <si>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</si>
  <si>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</si>
  <si>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</si>
  <si>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</si>
  <si>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</si>
  <si>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</si>
  <si>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</si>
  <si>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</si>
  <si>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</si>
  <si>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</si>
  <si>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</si>
  <si>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</si>
  <si>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</si>
  <si>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</si>
  <si>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</si>
  <si>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</si>
  <si>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</si>
  <si>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</si>
  <si>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</si>
  <si>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</si>
  <si>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</si>
  <si>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</si>
  <si>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</si>
  <si>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</si>
  <si>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</si>
  <si>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</si>
  <si>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</si>
  <si>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</si>
  <si>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</si>
  <si>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</si>
  <si>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</si>
  <si>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</si>
  <si>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</si>
  <si>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</si>
  <si>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</si>
  <si>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</si>
  <si>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</si>
  <si>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</si>
  <si>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</si>
  <si>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</si>
  <si>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</si>
  <si>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</si>
  <si>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</si>
  <si>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</si>
  <si>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</si>
  <si>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</si>
  <si>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</si>
  <si>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</si>
  <si>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</si>
  <si>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</si>
  <si>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</si>
  <si>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</si>
  <si>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</si>
  <si>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</si>
  <si>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</si>
  <si>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</si>
  <si>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</si>
  <si>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</si>
  <si>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</si>
  <si>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</si>
  <si>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</si>
  <si>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</si>
  <si>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</si>
  <si>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</si>
  <si>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</si>
  <si>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</si>
  <si>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</si>
  <si>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</si>
  <si>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</si>
  <si>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</si>
  <si>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</si>
  <si>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</si>
  <si>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</si>
  <si>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</si>
  <si>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</si>
  <si>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</si>
  <si>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</si>
  <si>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</si>
  <si>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</si>
  <si>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</si>
  <si>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</si>
  <si>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</si>
  <si>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</si>
  <si>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</si>
  <si>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</si>
  <si>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</si>
  <si>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</si>
  <si>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</si>
  <si>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</si>
  <si>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</si>
  <si>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</si>
  <si>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</si>
  <si>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</si>
  <si>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</si>
  <si>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</si>
  <si>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</si>
  <si>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</si>
  <si>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</si>
  <si>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</si>
  <si>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</si>
  <si>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</si>
  <si>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</si>
  <si>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</si>
  <si>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</si>
  <si>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</si>
  <si>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</si>
  <si>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</si>
  <si>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</si>
  <si>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</si>
  <si>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</si>
  <si>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</si>
  <si>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</si>
  <si>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</si>
  <si>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</si>
  <si>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</si>
  <si>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</si>
  <si>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</si>
  <si>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</si>
  <si>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</si>
  <si>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</si>
  <si>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</si>
  <si>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</si>
  <si>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</si>
  <si>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</si>
  <si>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</si>
  <si>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</si>
  <si>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</si>
  <si>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</si>
  <si>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</si>
  <si>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</si>
  <si>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</si>
  <si>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</si>
  <si>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</si>
  <si>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</si>
  <si>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</si>
  <si>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</si>
  <si>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</si>
  <si>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</si>
  <si>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</si>
  <si>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</si>
  <si>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</si>
  <si>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</si>
  <si>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</si>
  <si>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</si>
  <si>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</si>
  <si>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</si>
  <si>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</si>
  <si>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</si>
  <si>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</si>
  <si>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</si>
  <si>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</si>
  <si>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</si>
  <si>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</si>
  <si>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</si>
  <si>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</si>
  <si>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</si>
  <si>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</si>
  <si>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</si>
  <si>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</si>
  <si>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</si>
  <si>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</si>
  <si>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</si>
  <si>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</si>
  <si>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</si>
  <si>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</si>
  <si>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</si>
  <si>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</si>
  <si>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</si>
  <si>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</si>
  <si>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</si>
  <si>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</si>
  <si>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</si>
  <si>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</si>
  <si>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</si>
  <si>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</si>
  <si>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</si>
  <si>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</si>
  <si>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</si>
  <si>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</si>
  <si>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</si>
  <si>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</si>
  <si>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</si>
  <si>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</si>
  <si>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</si>
  <si>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</si>
  <si>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</si>
  <si>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</si>
  <si>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</si>
  <si>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</si>
  <si>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</si>
  <si>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</si>
  <si>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</si>
  <si>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</si>
  <si>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</si>
  <si>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</si>
  <si>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</si>
  <si>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</si>
  <si>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</si>
  <si>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</si>
  <si>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</si>
  <si>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</si>
  <si>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</si>
  <si>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</si>
  <si>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</si>
  <si>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</si>
  <si>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</si>
  <si>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</si>
  <si>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</si>
  <si>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</si>
  <si>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</si>
  <si>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</si>
  <si>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</si>
  <si>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</si>
  <si>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</si>
  <si>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</si>
  <si>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</si>
  <si>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</si>
  <si>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</si>
  <si>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</si>
  <si>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</si>
  <si>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</si>
  <si>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</si>
  <si>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</si>
  <si>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</si>
  <si>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</si>
  <si>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</si>
  <si>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</si>
  <si>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</si>
  <si>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</si>
  <si>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</si>
  <si>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</si>
  <si>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</si>
  <si>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</si>
  <si>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</si>
  <si>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</si>
  <si>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</si>
  <si>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</si>
  <si>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</si>
  <si>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</si>
  <si>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</si>
  <si>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</si>
  <si>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</si>
  <si>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</si>
  <si>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</si>
  <si>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</si>
  <si>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</si>
  <si>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</si>
  <si>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</si>
  <si>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</si>
  <si>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</si>
  <si>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</si>
  <si>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</si>
  <si>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</si>
  <si>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</si>
  <si>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</si>
  <si>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</si>
  <si>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</si>
  <si>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</si>
  <si>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</si>
  <si>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</si>
  <si>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</si>
  <si>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</si>
  <si>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</si>
  <si>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</si>
  <si>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</si>
  <si>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</si>
  <si>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</si>
  <si>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</si>
  <si>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</si>
  <si>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</si>
  <si>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</si>
  <si>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</si>
  <si>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</si>
  <si>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</si>
  <si>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</si>
  <si>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</si>
  <si>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</si>
  <si>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</si>
  <si>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</si>
  <si>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</si>
  <si>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</si>
  <si>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</si>
  <si>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</si>
  <si>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</si>
  <si>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</si>
  <si>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</si>
  <si>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</si>
  <si>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</si>
  <si>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</si>
  <si>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</si>
  <si>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</si>
  <si>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</si>
  <si>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</si>
  <si>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</si>
  <si>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</si>
  <si>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</si>
  <si>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</si>
  <si>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</si>
  <si>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</si>
  <si>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</si>
  <si>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</si>
  <si>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</si>
  <si>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</si>
  <si>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</si>
  <si>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</si>
  <si>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</si>
  <si>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</si>
  <si>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</si>
  <si>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</si>
  <si>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</si>
  <si>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</si>
  <si>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</si>
  <si>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</si>
  <si>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</si>
  <si>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</si>
  <si>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</si>
  <si>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</si>
  <si>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</si>
  <si>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</si>
  <si>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</si>
  <si>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</si>
  <si>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</si>
  <si>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</si>
  <si>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</si>
  <si>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</si>
  <si>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</si>
  <si>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</si>
  <si>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</si>
  <si>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</si>
  <si>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</si>
  <si>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</si>
  <si>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</si>
  <si>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</si>
  <si>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</si>
  <si>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</si>
  <si>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</si>
  <si>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</si>
  <si>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</si>
  <si>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</si>
  <si>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</si>
  <si>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</si>
  <si>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</si>
  <si>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</si>
  <si>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</si>
  <si>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</si>
  <si>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</si>
  <si>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</si>
  <si>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</si>
  <si>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</si>
  <si>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</si>
  <si>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</si>
  <si>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</si>
  <si>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</si>
  <si>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</si>
  <si>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</si>
  <si>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</si>
  <si>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</si>
  <si>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</si>
  <si>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</si>
  <si>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</si>
  <si>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</si>
  <si>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</si>
  <si>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</si>
  <si>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</si>
  <si>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</si>
  <si>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</si>
  <si>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</si>
  <si>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</si>
  <si>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</si>
  <si>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</si>
  <si>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</si>
  <si>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</si>
  <si>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</si>
  <si>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</si>
  <si>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</si>
  <si>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</si>
  <si>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</si>
  <si>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</si>
  <si>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</si>
  <si>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</si>
  <si>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</si>
  <si>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</si>
  <si>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</si>
  <si>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</si>
  <si>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</si>
  <si>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</si>
  <si>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</si>
  <si>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</si>
  <si>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</si>
  <si>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</si>
  <si>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</si>
  <si>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</si>
  <si>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</si>
  <si>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</si>
  <si>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</si>
  <si>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</si>
  <si>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</si>
  <si>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</si>
  <si>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</si>
  <si>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</si>
  <si>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</si>
  <si>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</si>
  <si>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</si>
  <si>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</si>
  <si>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</si>
  <si>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</si>
  <si>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</si>
  <si>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</si>
  <si>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</si>
  <si>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</si>
  <si>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</si>
  <si>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</si>
  <si>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</si>
  <si>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</si>
  <si>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</si>
  <si>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</si>
  <si>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</si>
  <si>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</si>
  <si>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</si>
  <si>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</si>
  <si>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</si>
  <si>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</si>
  <si>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</si>
  <si>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</si>
  <si>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</si>
  <si>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</si>
  <si>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</si>
  <si>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</si>
  <si>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</si>
  <si>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</si>
  <si>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</si>
  <si>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</si>
  <si>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</si>
  <si>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</si>
  <si>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</si>
  <si>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</si>
  <si>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</si>
  <si>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</si>
  <si>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</si>
  <si>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</si>
  <si>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</si>
  <si>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</si>
  <si>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</si>
  <si>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</si>
  <si>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</si>
  <si>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</si>
  <si>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</si>
  <si>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</si>
  <si>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</si>
  <si>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</si>
  <si>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</si>
  <si>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</si>
  <si>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</si>
  <si>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</si>
  <si>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</si>
  <si>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</si>
  <si>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</si>
  <si>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</si>
  <si>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</si>
  <si>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</si>
  <si>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</si>
  <si>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</si>
  <si>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</si>
  <si>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</si>
  <si>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</si>
  <si>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</si>
  <si>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</si>
  <si>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</si>
  <si>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</si>
  <si>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</si>
  <si>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</si>
  <si>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</si>
  <si>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</si>
  <si>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</si>
  <si>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</si>
  <si>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</si>
  <si>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</si>
  <si>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</si>
  <si>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</si>
  <si>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</si>
  <si>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</si>
  <si>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</si>
  <si>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</si>
  <si>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</si>
  <si>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</si>
  <si>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</si>
  <si>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</si>
  <si>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</si>
  <si>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</si>
  <si>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</si>
  <si>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</si>
  <si>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</si>
  <si>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</si>
  <si>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</si>
  <si>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</si>
  <si>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</si>
  <si>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</si>
  <si>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</si>
  <si>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</si>
  <si>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</si>
  <si>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</si>
  <si>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</si>
  <si>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</si>
  <si>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</si>
  <si>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</si>
  <si>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</si>
  <si>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</si>
  <si>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</si>
  <si>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</si>
  <si>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</si>
  <si>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</si>
  <si>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</si>
  <si>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</si>
  <si>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</si>
  <si>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</si>
  <si>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</si>
  <si>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</si>
  <si>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</si>
  <si>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</si>
  <si>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</si>
  <si>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</si>
  <si>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</si>
  <si>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</si>
  <si>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</si>
  <si>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</si>
  <si>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</si>
  <si>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</si>
  <si>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</si>
  <si>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</si>
  <si>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</si>
  <si>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</si>
  <si>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</si>
  <si>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</si>
  <si>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</si>
  <si>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</si>
  <si>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</si>
  <si>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</si>
  <si>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</si>
  <si>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</si>
  <si>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</si>
  <si>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</si>
  <si>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</si>
  <si>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</si>
  <si>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</si>
  <si>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</si>
  <si>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</si>
  <si>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</si>
  <si>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</si>
  <si>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</si>
  <si>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</si>
  <si>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</si>
  <si>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</si>
  <si>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</si>
  <si>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</si>
  <si>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</si>
  <si>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</si>
  <si>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</si>
  <si>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</si>
  <si>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</si>
  <si>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</si>
  <si>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</si>
  <si>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</si>
  <si>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</si>
  <si>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</si>
  <si>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</si>
  <si>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</si>
  <si>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</si>
  <si>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</si>
  <si>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</si>
  <si>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</si>
  <si>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</si>
  <si>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</si>
  <si>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</si>
  <si>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</si>
  <si>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</si>
  <si>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</si>
  <si>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</si>
  <si>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</si>
  <si>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</si>
  <si>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</si>
  <si>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</si>
  <si>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</si>
  <si>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</si>
  <si>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</si>
  <si>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</si>
  <si>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</si>
  <si>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</si>
  <si>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</si>
  <si>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</si>
  <si>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</si>
  <si>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</si>
  <si>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</si>
  <si>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</si>
  <si>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</si>
  <si>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</si>
  <si>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</si>
  <si>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</si>
  <si>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</si>
  <si>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</si>
  <si>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</si>
  <si>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</si>
  <si>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</si>
  <si>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</si>
  <si>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</si>
  <si>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</si>
  <si>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</si>
  <si>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</si>
  <si>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</si>
  <si>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</si>
  <si>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</si>
  <si>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</si>
  <si>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</si>
  <si>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</si>
  <si>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</si>
  <si>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</si>
  <si>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</si>
  <si>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</si>
  <si>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</si>
  <si>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</si>
  <si>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</si>
  <si>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</si>
  <si>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</si>
  <si>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</si>
  <si>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</si>
  <si>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</si>
  <si>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</si>
  <si>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</si>
  <si>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</si>
  <si>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</si>
  <si>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</si>
  <si>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</si>
  <si>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</si>
  <si>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</si>
  <si>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</si>
  <si>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</si>
  <si>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</si>
  <si>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</si>
  <si>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</si>
  <si>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</si>
  <si>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</si>
  <si>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</si>
  <si>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</si>
  <si>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</si>
  <si>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</si>
  <si>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</si>
  <si>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</si>
  <si>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</si>
  <si>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</si>
  <si>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</si>
  <si>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</si>
  <si>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</si>
  <si>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</si>
  <si>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</si>
  <si>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</si>
  <si>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</si>
  <si>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</si>
  <si>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</si>
  <si>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</si>
  <si>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</si>
  <si>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</si>
  <si>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</si>
  <si>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</si>
  <si>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</si>
  <si>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</si>
  <si>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</si>
  <si>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</si>
  <si>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</si>
  <si>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</si>
  <si>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</si>
  <si>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</si>
  <si>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</si>
  <si>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</si>
  <si>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</si>
  <si>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</si>
  <si>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</si>
  <si>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</si>
  <si>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</si>
  <si>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</si>
  <si>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</si>
  <si>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</si>
  <si>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</si>
  <si>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</si>
  <si>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</si>
  <si>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</si>
  <si>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</si>
  <si>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</si>
  <si>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</si>
  <si>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</si>
  <si>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</si>
  <si>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</si>
  <si>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</si>
  <si>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</si>
  <si>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</si>
  <si>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</si>
  <si>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</si>
  <si>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</si>
  <si>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</si>
  <si>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</si>
  <si>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</si>
  <si>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</si>
  <si>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</si>
  <si>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</si>
  <si>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</si>
  <si>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</si>
  <si>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</si>
  <si>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</si>
  <si>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</si>
  <si>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</si>
  <si>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</si>
  <si>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</si>
  <si>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</si>
  <si>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</si>
  <si>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</si>
  <si>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</si>
  <si>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</si>
  <si>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</si>
  <si>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</si>
  <si>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</si>
  <si>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</si>
  <si>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</si>
  <si>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</si>
  <si>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</si>
  <si>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</si>
  <si>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</si>
  <si>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</si>
  <si>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</si>
  <si>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</si>
  <si>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</si>
  <si>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</si>
  <si>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</si>
  <si>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</si>
  <si>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</si>
  <si>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</si>
  <si>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</si>
  <si>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</si>
  <si>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</si>
  <si>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</si>
  <si>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</si>
  <si>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</si>
  <si>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</si>
  <si>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</si>
  <si>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</si>
  <si>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</si>
  <si>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</si>
  <si>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</si>
  <si>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</si>
  <si>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</si>
  <si>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</si>
  <si>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</si>
  <si>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</si>
  <si>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</si>
  <si>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</si>
  <si>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</si>
  <si>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</si>
  <si>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</si>
  <si>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</si>
  <si>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</si>
  <si>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</si>
  <si>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</si>
  <si>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</si>
  <si>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</si>
  <si>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</si>
  <si>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</si>
  <si>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</si>
  <si>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</si>
  <si>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</si>
  <si>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</si>
  <si>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</si>
  <si>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</si>
  <si>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</si>
  <si>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</si>
  <si>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</si>
  <si>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</si>
  <si>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</si>
  <si>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</si>
  <si>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</si>
  <si>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</si>
  <si>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</si>
  <si>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</si>
  <si>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</si>
  <si>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</si>
  <si>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</si>
  <si>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</si>
  <si>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</si>
  <si>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</si>
  <si>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</si>
  <si>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</si>
  <si>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</si>
  <si>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</si>
  <si>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</si>
  <si>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</si>
  <si>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</si>
  <si>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</si>
  <si>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</si>
  <si>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</si>
  <si>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</si>
  <si>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</si>
  <si>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</si>
  <si>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</si>
  <si>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</si>
  <si>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</si>
  <si>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</si>
  <si>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</si>
  <si>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</si>
  <si>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</si>
  <si>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</si>
  <si>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</si>
  <si>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</si>
  <si>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</si>
  <si>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</si>
  <si>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</si>
  <si>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</si>
  <si>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</si>
  <si>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</si>
  <si>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</si>
  <si>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</si>
  <si>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</si>
  <si>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</si>
  <si>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</si>
  <si>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</si>
  <si>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</si>
  <si>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</si>
  <si>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</si>
  <si>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</si>
  <si>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</si>
  <si>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</si>
  <si>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</si>
  <si>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</si>
  <si>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</si>
  <si>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</si>
  <si>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</si>
  <si>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</si>
  <si>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</si>
  <si>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</si>
  <si>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</si>
  <si>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</si>
  <si>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</si>
  <si>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</si>
  <si>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</si>
  <si>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</si>
  <si>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</si>
  <si>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</si>
  <si>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</si>
  <si>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</si>
  <si>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</si>
  <si>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</si>
  <si>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</si>
  <si>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</si>
  <si>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</si>
  <si>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</si>
  <si>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</si>
  <si>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</si>
  <si>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</si>
  <si>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</si>
  <si>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</si>
  <si>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</si>
  <si>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</si>
  <si>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</si>
  <si>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</si>
  <si>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</si>
  <si>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</si>
  <si>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</si>
  <si>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</si>
  <si>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</si>
  <si>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</si>
  <si>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</si>
  <si>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</si>
  <si>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</si>
  <si>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</si>
  <si>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</si>
  <si>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</si>
  <si>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</si>
  <si>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</si>
  <si>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</si>
  <si>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</si>
  <si>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</si>
  <si>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</si>
  <si>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</si>
  <si>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</si>
  <si>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</si>
  <si>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</si>
  <si>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</si>
  <si>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</si>
  <si>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</si>
  <si>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</si>
  <si>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</si>
  <si>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</si>
  <si>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</si>
  <si>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</si>
  <si>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</si>
  <si>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</si>
  <si>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</si>
  <si>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</si>
  <si>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</si>
  <si>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</si>
  <si>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</si>
  <si>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</si>
  <si>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</si>
  <si>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</si>
  <si>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</si>
  <si>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</si>
  <si>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</si>
  <si>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</si>
  <si>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</si>
  <si>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</si>
  <si>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</si>
  <si>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</si>
  <si>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</si>
  <si>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</si>
  <si>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</si>
  <si>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</si>
  <si>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</si>
  <si>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</si>
  <si>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</si>
  <si>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</si>
  <si>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</si>
  <si>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</si>
  <si>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</si>
  <si>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</si>
  <si>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</si>
  <si>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</si>
  <si>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</si>
  <si>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</si>
  <si>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</si>
  <si>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</si>
  <si>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</si>
  <si>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</si>
  <si>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</si>
  <si>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</si>
  <si>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</si>
  <si>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</si>
  <si>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</si>
  <si>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</si>
  <si>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</si>
  <si>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</si>
  <si>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</si>
  <si>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</si>
  <si>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</si>
  <si>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</si>
  <si>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</si>
  <si>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</si>
  <si>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</si>
  <si>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</si>
  <si>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</si>
  <si>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</si>
  <si>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</si>
  <si>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</si>
  <si>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</si>
  <si>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</si>
  <si>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</si>
  <si>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</si>
  <si>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</si>
  <si>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</si>
  <si>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</si>
  <si>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</si>
  <si>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</si>
  <si>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</si>
  <si>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</si>
  <si>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</si>
  <si>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</si>
  <si>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</si>
  <si>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</si>
  <si>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</si>
  <si>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</si>
  <si>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</si>
  <si>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</si>
  <si>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</si>
  <si>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</si>
  <si>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</si>
  <si>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</si>
  <si>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</si>
  <si>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</si>
  <si>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</si>
  <si>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</si>
  <si>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</si>
  <si>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</si>
  <si>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</si>
  <si>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</si>
  <si>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</si>
  <si>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</si>
  <si>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</si>
  <si>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</si>
  <si>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</si>
  <si>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</si>
  <si>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</si>
  <si>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</si>
  <si>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</si>
  <si>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</si>
  <si>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</si>
  <si>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</si>
  <si>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</si>
  <si>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</si>
  <si>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</si>
  <si>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</si>
  <si>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</si>
  <si>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</si>
  <si>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</si>
  <si>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</si>
  <si>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</si>
  <si>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</si>
  <si>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</si>
  <si>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</si>
  <si>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</si>
  <si>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</si>
  <si>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</si>
  <si>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</si>
  <si>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</si>
  <si>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</si>
  <si>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</si>
  <si>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</si>
  <si>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</si>
  <si>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</si>
  <si>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</si>
  <si>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</si>
  <si>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</si>
  <si>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</si>
  <si>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</si>
  <si>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</si>
  <si>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</si>
  <si>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</si>
  <si>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</si>
  <si>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</si>
  <si>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</si>
  <si>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</si>
  <si>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</si>
  <si>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</si>
  <si>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</si>
  <si>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</si>
  <si>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</si>
  <si>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</si>
  <si>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</si>
  <si>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</si>
  <si>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</si>
  <si>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</si>
  <si>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</si>
  <si>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</si>
  <si>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</si>
  <si>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</si>
  <si>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</si>
  <si>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</si>
  <si>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</si>
  <si>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</si>
  <si>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</si>
  <si>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</si>
  <si>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</si>
  <si>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</si>
  <si>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</si>
  <si>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</si>
  <si>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</si>
  <si>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</si>
  <si>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</si>
  <si>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</si>
  <si>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</si>
  <si>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</si>
  <si>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</si>
  <si>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</si>
  <si>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</si>
  <si>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</si>
  <si>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</si>
  <si>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</si>
  <si>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</si>
  <si>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</si>
  <si>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</si>
  <si>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</si>
  <si>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</si>
  <si>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</si>
  <si>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</si>
  <si>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</si>
  <si>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</si>
  <si>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</si>
  <si>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</si>
  <si>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</si>
  <si>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</si>
  <si>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</si>
  <si>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</si>
  <si>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</si>
  <si>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</si>
  <si>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</si>
  <si>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</si>
  <si>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</si>
  <si>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</si>
  <si>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</si>
  <si>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</si>
  <si>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</si>
  <si>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</si>
  <si>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</si>
  <si>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</si>
  <si>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</si>
  <si>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</si>
  <si>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</si>
  <si>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</si>
  <si>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</si>
  <si>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</si>
  <si>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</si>
  <si>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</si>
  <si>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</si>
  <si>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</si>
  <si>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</si>
  <si>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</si>
  <si>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</si>
  <si>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</si>
  <si>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</si>
  <si>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</si>
  <si>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</si>
  <si>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</si>
  <si>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</si>
  <si>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</si>
  <si>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</si>
  <si>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</si>
  <si>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</si>
  <si>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</si>
  <si>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</si>
  <si>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</si>
  <si>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</si>
  <si>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</si>
  <si>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</si>
  <si>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</si>
  <si>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</si>
  <si>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</si>
  <si>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</si>
  <si>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</si>
  <si>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</si>
  <si>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</si>
  <si>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</si>
  <si>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</si>
  <si>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</si>
  <si>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</si>
  <si>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</si>
  <si>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</si>
  <si>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</si>
  <si>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</si>
  <si>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</si>
  <si>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</si>
  <si>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</si>
  <si>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</si>
  <si>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</si>
  <si>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</si>
  <si>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</si>
  <si>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</si>
  <si>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</si>
  <si>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</si>
  <si>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</si>
  <si>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</si>
  <si>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</si>
  <si>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</si>
  <si>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</si>
  <si>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</si>
  <si>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</si>
  <si>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</si>
  <si>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</si>
  <si>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</si>
  <si>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</si>
  <si>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</si>
  <si>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</si>
  <si>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</si>
  <si>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</si>
  <si>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</si>
  <si>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</si>
  <si>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</si>
  <si>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</si>
  <si>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</si>
  <si>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</si>
  <si>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</si>
  <si>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</si>
  <si>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</si>
  <si>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</si>
  <si>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</si>
  <si>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</si>
  <si>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</si>
  <si>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</si>
  <si>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</si>
  <si>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</si>
  <si>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</si>
  <si>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</si>
  <si>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</si>
  <si>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</si>
  <si>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</si>
  <si>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</si>
  <si>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</si>
  <si>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</si>
  <si>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</si>
  <si>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</si>
  <si>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</si>
  <si>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</si>
  <si>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</si>
  <si>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</si>
  <si>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</si>
  <si>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</si>
  <si>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</si>
  <si>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</si>
  <si>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</si>
  <si>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</si>
  <si>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</si>
  <si>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</si>
  <si>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</si>
  <si>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</si>
  <si>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</si>
  <si>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</si>
  <si>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</si>
  <si>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</si>
  <si>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</si>
  <si>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</si>
  <si>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</si>
  <si>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</si>
  <si>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</si>
  <si>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</si>
  <si>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</si>
  <si>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</si>
  <si>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</si>
  <si>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</si>
  <si>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</si>
  <si>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</si>
  <si>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</si>
  <si>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</si>
  <si>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</si>
  <si>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</si>
  <si>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</si>
  <si>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</si>
  <si>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</si>
  <si>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</si>
  <si>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</si>
  <si>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</si>
  <si>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</si>
  <si>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</si>
  <si>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</si>
  <si>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</si>
  <si>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</si>
  <si>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</si>
  <si>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</si>
  <si>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</si>
  <si>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</si>
  <si>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</si>
  <si>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</si>
  <si>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</si>
  <si>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</si>
  <si>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</si>
  <si>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</si>
  <si>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</si>
  <si>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</si>
  <si>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</si>
  <si>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</si>
  <si>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</si>
  <si>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</si>
  <si>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</si>
  <si>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</si>
  <si>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</si>
  <si>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</si>
  <si>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</si>
  <si>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</si>
  <si>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</si>
  <si>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</si>
  <si>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</si>
  <si>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</si>
  <si>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</si>
  <si>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</si>
  <si>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</si>
  <si>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</si>
  <si>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</si>
  <si>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</si>
  <si>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</si>
  <si>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</si>
  <si>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</si>
  <si>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</si>
  <si>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</si>
  <si>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</si>
  <si>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</si>
  <si>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</si>
  <si>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</si>
  <si>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</si>
  <si>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</si>
  <si>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</si>
  <si>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</si>
  <si>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</si>
  <si>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</si>
  <si>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</si>
  <si>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</si>
  <si>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</si>
  <si>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</si>
  <si>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</si>
  <si>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</si>
  <si>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</si>
  <si>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</si>
  <si>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</si>
  <si>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</si>
  <si>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</si>
  <si>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</si>
  <si>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</si>
  <si>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</si>
  <si>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</si>
  <si>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</si>
  <si>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</si>
  <si>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</si>
  <si>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</si>
  <si>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</si>
  <si>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</si>
  <si>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</si>
  <si>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</si>
  <si>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</si>
  <si>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</si>
  <si>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</si>
  <si>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</si>
  <si>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</si>
  <si>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</si>
  <si>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</si>
  <si>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</si>
  <si>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</si>
  <si>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</si>
  <si>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</si>
  <si>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</si>
  <si>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</si>
  <si>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</si>
  <si>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</si>
  <si>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</si>
  <si>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</si>
  <si>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</si>
  <si>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</si>
  <si>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</si>
  <si>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</si>
  <si>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</si>
  <si>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</si>
  <si>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</si>
  <si>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</si>
  <si>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</si>
  <si>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</si>
  <si>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</si>
  <si>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</si>
  <si>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</si>
  <si>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</si>
  <si>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</si>
  <si>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</si>
  <si>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</si>
  <si>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</si>
  <si>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</si>
  <si>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</si>
  <si>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</si>
  <si>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</si>
  <si>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</si>
  <si>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</si>
  <si>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</si>
  <si>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</si>
  <si>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</si>
  <si>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</si>
  <si>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</si>
  <si>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</si>
  <si>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</si>
  <si>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</si>
  <si>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</si>
  <si>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</si>
  <si>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</si>
  <si>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</si>
  <si>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</si>
  <si>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</si>
  <si>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</si>
  <si>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</si>
  <si>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</si>
  <si>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</si>
  <si>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</si>
  <si>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</si>
  <si>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</si>
  <si>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</si>
  <si>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</si>
  <si>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</si>
  <si>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</si>
  <si>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</si>
  <si>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</si>
  <si>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</si>
  <si>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</si>
  <si>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</si>
  <si>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</si>
  <si>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</si>
  <si>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</si>
  <si>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</si>
  <si>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</si>
  <si>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</si>
  <si>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</si>
  <si>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</si>
  <si>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</si>
  <si>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</si>
  <si>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</si>
  <si>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</si>
  <si>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</si>
  <si>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</si>
  <si>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</si>
  <si>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</si>
  <si>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</si>
  <si>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</si>
  <si>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</si>
  <si>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</si>
  <si>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</si>
  <si>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</si>
  <si>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</si>
  <si>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</si>
  <si>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</si>
  <si>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</si>
  <si>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</si>
  <si>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</si>
  <si>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</si>
  <si>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</si>
  <si>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</si>
  <si>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</si>
  <si>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</si>
  <si>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</si>
  <si>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</si>
  <si>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</si>
  <si>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</si>
  <si>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</si>
  <si>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</si>
  <si>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</si>
  <si>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</si>
  <si>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</si>
  <si>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</si>
  <si>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</si>
  <si>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</si>
  <si>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</si>
  <si>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</si>
  <si>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</si>
  <si>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</si>
  <si>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</si>
  <si>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</si>
  <si>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</si>
  <si>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</si>
  <si>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</si>
  <si>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</si>
  <si>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</si>
  <si>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</si>
  <si>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</si>
  <si>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</si>
  <si>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</si>
  <si>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</si>
  <si>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</si>
  <si>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</si>
  <si>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</si>
  <si>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</si>
  <si>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</si>
  <si>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</si>
  <si>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</si>
  <si>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</si>
  <si>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</si>
  <si>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</si>
  <si>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</si>
  <si>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</si>
  <si>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</si>
  <si>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</si>
  <si>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</si>
  <si>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</si>
  <si>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</si>
  <si>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</si>
  <si>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</si>
  <si>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</si>
  <si>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</si>
  <si>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</si>
  <si>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</si>
  <si>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</si>
  <si>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</si>
  <si>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</si>
  <si>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</si>
  <si>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</si>
  <si>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</si>
  <si>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</si>
  <si>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</si>
  <si>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</si>
  <si>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</si>
  <si>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</si>
  <si>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</si>
  <si>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</si>
  <si>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</si>
  <si>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</si>
  <si>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</si>
  <si>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</si>
  <si>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</si>
  <si>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</si>
  <si>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</si>
  <si>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</si>
  <si>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</si>
  <si>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</si>
  <si>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</si>
  <si>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</si>
  <si>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</si>
  <si>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</si>
  <si>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</si>
  <si>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</si>
  <si>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</si>
  <si>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</si>
  <si>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</si>
  <si>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</si>
  <si>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</si>
  <si>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</si>
  <si>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</si>
  <si>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</si>
  <si>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</si>
  <si>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</si>
  <si>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</si>
  <si>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</si>
  <si>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</si>
  <si>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</si>
  <si>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</si>
  <si>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</si>
  <si>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</si>
  <si>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</si>
  <si>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</si>
  <si>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</si>
  <si>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</si>
  <si>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</si>
  <si>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</si>
  <si>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</si>
  <si>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</si>
  <si>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</si>
  <si>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</si>
  <si>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</si>
  <si>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</si>
  <si>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</si>
  <si>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</si>
  <si>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</si>
  <si>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</si>
  <si>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</si>
  <si>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</si>
  <si>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</si>
  <si>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</si>
  <si>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</si>
  <si>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</si>
  <si>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</si>
  <si>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</si>
  <si>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</si>
  <si>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</si>
  <si>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</si>
  <si>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</si>
  <si>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</si>
  <si>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</si>
  <si>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</si>
  <si>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</si>
  <si>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</si>
  <si>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</si>
  <si>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</si>
  <si>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</si>
  <si>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</si>
  <si>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</si>
  <si>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</si>
  <si>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</si>
  <si>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</si>
  <si>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</si>
  <si>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</si>
  <si>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</si>
  <si>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</si>
  <si>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</si>
  <si>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</si>
  <si>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</si>
  <si>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</si>
  <si>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</si>
  <si>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</si>
  <si>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</si>
  <si>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</si>
  <si>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</si>
  <si>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</si>
  <si>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</si>
  <si>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</si>
  <si>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</si>
  <si>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</si>
  <si>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</si>
  <si>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</si>
  <si>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</si>
  <si>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</si>
  <si>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</si>
  <si>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</si>
  <si>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</si>
  <si>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</si>
  <si>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</si>
  <si>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</si>
  <si>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</si>
  <si>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</si>
  <si>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</si>
  <si>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</si>
  <si>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</si>
  <si>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</si>
  <si>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</si>
  <si>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</si>
  <si>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</si>
  <si>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</si>
  <si>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</si>
  <si>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</si>
  <si>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</si>
  <si>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</si>
  <si>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</si>
  <si>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</si>
  <si>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</si>
  <si>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</si>
  <si>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</si>
  <si>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</si>
  <si>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</si>
  <si>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</si>
  <si>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</si>
  <si>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</si>
  <si>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</si>
  <si>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</si>
  <si>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</si>
  <si>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</si>
  <si>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</si>
  <si>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</si>
  <si>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</si>
  <si>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</si>
  <si>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</si>
  <si>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</si>
  <si>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</si>
  <si>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</si>
  <si>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</si>
  <si>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</si>
  <si>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</si>
  <si>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</si>
  <si>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</si>
  <si>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</si>
  <si>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</si>
  <si>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</si>
  <si>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</si>
  <si>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</si>
  <si>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</si>
  <si>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</si>
  <si>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</si>
  <si>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</si>
  <si>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</si>
  <si>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</si>
  <si>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</si>
  <si>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</si>
  <si>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</si>
  <si>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</si>
  <si>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</si>
  <si>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</si>
  <si>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</si>
  <si>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</si>
  <si>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</si>
  <si>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</si>
  <si>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</si>
  <si>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</si>
  <si>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</si>
  <si>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</si>
  <si>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</si>
  <si>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</si>
  <si>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</si>
  <si>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</si>
  <si>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</si>
  <si>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</si>
  <si>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</si>
  <si>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</si>
  <si>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</si>
  <si>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</si>
  <si>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</si>
  <si>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</si>
  <si>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</si>
  <si>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</si>
  <si>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</si>
  <si>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</si>
  <si>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</si>
  <si>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</si>
  <si>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</si>
  <si>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</si>
  <si>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</si>
  <si>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</si>
  <si>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</si>
  <si>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</si>
  <si>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</si>
  <si>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</si>
  <si>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</si>
  <si>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</si>
  <si>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</si>
  <si>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</si>
  <si>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</si>
  <si>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</si>
  <si>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</si>
  <si>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</si>
  <si>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</si>
  <si>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</si>
  <si>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</si>
  <si>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</si>
  <si>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</si>
  <si>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</si>
  <si>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</si>
  <si>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</si>
  <si>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</si>
  <si>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</si>
  <si>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</si>
  <si>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</si>
  <si>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</si>
  <si>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</si>
  <si>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</si>
  <si>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</si>
  <si>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</si>
  <si>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</si>
  <si>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</si>
  <si>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</si>
  <si>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</si>
  <si>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</si>
  <si>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</si>
  <si>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</si>
  <si>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</si>
  <si>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</si>
  <si>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</si>
  <si>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</si>
  <si>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</si>
  <si>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</si>
  <si>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</si>
  <si>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</si>
  <si>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</si>
  <si>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</si>
  <si>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</si>
  <si>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</si>
  <si>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</si>
  <si>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</si>
  <si>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</si>
  <si>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</si>
  <si>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</si>
  <si>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</si>
  <si>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</si>
  <si>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</si>
  <si>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</si>
  <si>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</si>
  <si>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</si>
  <si>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</si>
  <si>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</si>
  <si>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</si>
  <si>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</si>
  <si>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</si>
  <si>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</si>
  <si>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</si>
  <si>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</si>
  <si>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</si>
  <si>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</si>
  <si>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</si>
  <si>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</si>
  <si>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</si>
  <si>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</si>
  <si>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</si>
  <si>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</si>
  <si>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</si>
  <si>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</si>
  <si>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</si>
  <si>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</si>
  <si>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</si>
  <si>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</si>
  <si>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</si>
  <si>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</si>
  <si>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</si>
  <si>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</si>
  <si>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</si>
  <si>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</si>
  <si>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</si>
  <si>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</si>
  <si>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</si>
  <si>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</si>
  <si>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</si>
  <si>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</si>
  <si>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</si>
  <si>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</si>
  <si>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</si>
  <si>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</si>
  <si>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</si>
  <si>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</si>
  <si>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</si>
  <si>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</si>
  <si>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</si>
  <si>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</si>
  <si>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</si>
  <si>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</si>
  <si>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</si>
  <si>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</si>
  <si>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</si>
  <si>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</si>
  <si>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</si>
  <si>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</si>
  <si>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</si>
  <si>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</si>
  <si>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</si>
  <si>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</si>
  <si>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</si>
  <si>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</si>
  <si>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</si>
  <si>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</si>
  <si>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</si>
  <si>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</si>
  <si>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</si>
  <si>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</si>
  <si>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</si>
  <si>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</si>
  <si>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</si>
  <si>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</si>
  <si>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</si>
  <si>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</si>
  <si>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</si>
  <si>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</si>
  <si>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</si>
  <si>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</si>
  <si>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</si>
  <si>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</si>
  <si>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</si>
  <si>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</si>
  <si>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</si>
  <si>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</si>
  <si>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</si>
  <si>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</si>
  <si>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</si>
  <si>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</si>
  <si>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</si>
  <si>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</si>
  <si>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</si>
  <si>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</si>
  <si>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</si>
  <si>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</si>
  <si>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</si>
  <si>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</si>
  <si>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</si>
  <si>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</si>
  <si>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</si>
  <si>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</si>
  <si>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</si>
  <si>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</si>
  <si>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</si>
  <si>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</si>
  <si>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</si>
  <si>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</si>
  <si>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</si>
  <si>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</si>
  <si>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</si>
  <si>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</si>
  <si>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</si>
  <si>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</si>
  <si>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</si>
  <si>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</si>
  <si>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</si>
  <si>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</si>
  <si>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</si>
  <si>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</si>
  <si>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</si>
  <si>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</si>
  <si>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</si>
  <si>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</si>
  <si>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</si>
  <si>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</si>
  <si>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</si>
  <si>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</si>
  <si>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</si>
  <si>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</si>
  <si>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</si>
  <si>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</si>
  <si>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</si>
  <si>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</si>
  <si>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</si>
  <si>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</si>
  <si>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</si>
  <si>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</si>
  <si>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</si>
  <si>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</si>
  <si>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</si>
  <si>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</si>
  <si>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</si>
  <si>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</si>
  <si>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</si>
  <si>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</si>
  <si>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</si>
  <si>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</si>
  <si>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</si>
  <si>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</si>
  <si>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</si>
  <si>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</si>
  <si>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</si>
  <si>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</si>
  <si>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</si>
  <si>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</si>
  <si>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</si>
  <si>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</si>
  <si>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</si>
  <si>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</si>
  <si>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</si>
  <si>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</si>
  <si>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</si>
  <si>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</si>
  <si>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</si>
  <si>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</si>
  <si>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</si>
  <si>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</si>
  <si>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</si>
  <si>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</si>
  <si>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</si>
  <si>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</si>
  <si>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</si>
  <si>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</si>
  <si>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</si>
  <si>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</si>
  <si>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</si>
  <si>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</si>
  <si>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</si>
  <si>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</si>
  <si>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</si>
  <si>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</si>
  <si>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</si>
  <si>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</si>
  <si>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</si>
  <si>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</si>
  <si>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</si>
  <si>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</si>
  <si>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</si>
  <si>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</si>
  <si>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</si>
  <si>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</si>
  <si>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</si>
  <si>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</si>
  <si>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</si>
  <si>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</si>
  <si>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</si>
  <si>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</si>
  <si>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</si>
  <si>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</si>
  <si>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</si>
  <si>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</si>
  <si>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</si>
  <si>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</si>
  <si>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</si>
  <si>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</si>
  <si>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</si>
  <si>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</si>
  <si>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</si>
  <si>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</si>
  <si>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</si>
  <si>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</si>
  <si>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</si>
  <si>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</si>
  <si>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</si>
  <si>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</si>
  <si>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</si>
  <si>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</si>
  <si>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</si>
  <si>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</si>
  <si>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</si>
  <si>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</si>
  <si>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</si>
  <si>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</si>
  <si>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</si>
  <si>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</si>
  <si>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</si>
  <si>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</si>
  <si>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</si>
  <si>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</si>
  <si>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</si>
  <si>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</si>
  <si>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</si>
  <si>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</si>
  <si>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</si>
  <si>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</si>
  <si>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</si>
  <si>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</si>
  <si>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</si>
  <si>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</si>
  <si>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</si>
  <si>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</si>
  <si>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</si>
  <si>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</si>
  <si>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</si>
  <si>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</si>
  <si>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</si>
  <si>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</si>
  <si>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</si>
  <si>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</si>
  <si>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</si>
  <si>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</si>
  <si>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</si>
  <si>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</si>
  <si>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</si>
  <si>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</si>
  <si>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</si>
  <si>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</si>
  <si>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</si>
  <si>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</si>
  <si>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</si>
  <si>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</si>
  <si>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</si>
  <si>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</si>
  <si>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</si>
  <si>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</si>
  <si>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</si>
  <si>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</si>
  <si>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</si>
  <si>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</si>
  <si>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</si>
  <si>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</si>
  <si>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</si>
  <si>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</si>
  <si>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</si>
  <si>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</si>
  <si>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</si>
  <si>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</si>
  <si>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</si>
  <si>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</si>
  <si>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</si>
  <si>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</si>
  <si>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</si>
  <si>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</si>
  <si>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</si>
  <si>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</si>
  <si>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</si>
  <si>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</si>
  <si>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</si>
  <si>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</si>
  <si>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</si>
  <si>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</si>
  <si>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</si>
  <si>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</si>
  <si>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</si>
  <si>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</si>
  <si>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</si>
  <si>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</si>
  <si>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</si>
  <si>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</si>
  <si>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</si>
  <si>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</si>
  <si>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</si>
  <si>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</si>
  <si>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</si>
  <si>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</si>
  <si>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</si>
  <si>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</si>
  <si>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</si>
  <si>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</si>
  <si>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</si>
  <si>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</si>
  <si>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</si>
  <si>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</si>
  <si>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</si>
  <si>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</si>
  <si>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</si>
  <si>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</si>
  <si>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</si>
  <si>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</si>
  <si>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</si>
  <si>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</si>
  <si>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</si>
  <si>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</si>
  <si>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</si>
  <si>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</si>
  <si>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</si>
  <si>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</si>
  <si>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</si>
  <si>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</si>
  <si>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</si>
  <si>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</si>
  <si>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</si>
  <si>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</si>
  <si>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</si>
  <si>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</si>
  <si>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</si>
  <si>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</si>
  <si>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</si>
  <si>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</si>
  <si>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</si>
  <si>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</si>
  <si>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</si>
  <si>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</si>
  <si>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</si>
  <si>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</si>
  <si>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</si>
  <si>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</si>
  <si>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</si>
  <si>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</si>
  <si>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</si>
  <si>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</si>
  <si>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</si>
  <si>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</si>
  <si>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</si>
  <si>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</si>
  <si>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</si>
  <si>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</si>
  <si>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</si>
  <si>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</si>
  <si>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</si>
  <si>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</si>
  <si>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</si>
  <si>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</si>
  <si>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</si>
  <si>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</si>
  <si>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</si>
  <si>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</si>
  <si>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</si>
  <si>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</si>
  <si>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</si>
  <si>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</si>
  <si>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</si>
  <si>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</si>
  <si>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</si>
  <si>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</si>
  <si>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</si>
  <si>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</si>
  <si>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</si>
  <si>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</si>
  <si>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</si>
  <si>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</si>
  <si>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</si>
  <si>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</si>
  <si>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</si>
  <si>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</si>
  <si>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</si>
  <si>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</si>
  <si>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</si>
  <si>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</si>
  <si>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</si>
  <si>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</si>
  <si>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</si>
  <si>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</si>
  <si>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</si>
  <si>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</si>
  <si>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</si>
  <si>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</si>
  <si>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</si>
  <si>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</si>
  <si>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</si>
  <si>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</si>
  <si>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</si>
  <si>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</si>
  <si>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</si>
  <si>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</si>
  <si>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</si>
  <si>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</si>
  <si>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</si>
  <si>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</si>
  <si>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</si>
  <si>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</si>
  <si>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</si>
  <si>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</si>
  <si>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</si>
  <si>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</si>
  <si>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</si>
  <si>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</si>
  <si>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</si>
  <si>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</si>
  <si>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</si>
  <si>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</si>
  <si>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</si>
  <si>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</si>
  <si>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</si>
  <si>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</si>
  <si>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</si>
  <si>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</si>
  <si>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</si>
  <si>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</si>
  <si>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</si>
  <si>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</si>
  <si>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</si>
  <si>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</si>
  <si>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</si>
  <si>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</si>
  <si>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</si>
  <si>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</si>
  <si>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</si>
  <si>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</si>
  <si>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</si>
  <si>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</si>
  <si>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</si>
  <si>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</si>
  <si>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</si>
  <si>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</si>
  <si>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</si>
  <si>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</si>
  <si>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</si>
  <si>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</si>
  <si>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</si>
  <si>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</si>
  <si>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</si>
  <si>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</si>
  <si>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</si>
  <si>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</si>
  <si>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</si>
  <si>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</si>
  <si>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</si>
  <si>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</si>
  <si>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</si>
  <si>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</si>
  <si>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</si>
  <si>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</si>
  <si>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</si>
  <si>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</si>
  <si>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</si>
  <si>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</si>
  <si>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</si>
  <si>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</si>
  <si>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</si>
  <si>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</si>
  <si>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</si>
  <si>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</si>
  <si>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</si>
  <si>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</si>
  <si>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</si>
  <si>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</si>
  <si>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</si>
  <si>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</si>
  <si>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</si>
  <si>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</si>
  <si>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</si>
  <si>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</si>
  <si>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</si>
  <si>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</si>
  <si>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</si>
  <si>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</si>
  <si>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</si>
  <si>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</si>
  <si>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</si>
  <si>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</si>
  <si>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</si>
  <si>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</si>
  <si>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</si>
  <si>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</si>
  <si>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</si>
  <si>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</si>
  <si>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</si>
  <si>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</si>
  <si>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</si>
  <si>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</si>
  <si>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</si>
  <si>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</si>
  <si>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</si>
  <si>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</si>
  <si>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</si>
  <si>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</si>
  <si>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</si>
  <si>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</si>
  <si>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</si>
  <si>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</si>
  <si>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</si>
  <si>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</si>
  <si>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</si>
  <si>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</si>
  <si>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</si>
  <si>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</si>
  <si>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</si>
  <si>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</si>
  <si>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</si>
  <si>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</si>
  <si>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</si>
  <si>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</si>
  <si>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</si>
  <si>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</si>
  <si>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</si>
  <si>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</si>
  <si>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</si>
  <si>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</si>
  <si>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</si>
  <si>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</si>
  <si>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</si>
  <si>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</si>
  <si>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</si>
  <si>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</si>
  <si>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</si>
  <si>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</si>
  <si>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</si>
  <si>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</si>
  <si>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</si>
  <si>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</si>
  <si>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</si>
  <si>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</si>
  <si>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</si>
  <si>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</si>
  <si>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</si>
  <si>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</si>
  <si>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</si>
  <si>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</si>
  <si>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</si>
  <si>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</si>
  <si>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</si>
  <si>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</si>
  <si>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</si>
  <si>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</si>
  <si>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</si>
  <si>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</si>
  <si>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</si>
  <si>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</si>
  <si>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</si>
  <si>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</si>
  <si>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</si>
  <si>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</si>
  <si>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</si>
  <si>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</si>
  <si>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</si>
  <si>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</si>
  <si>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</si>
  <si>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</si>
  <si>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</si>
  <si>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</si>
  <si>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</si>
  <si>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</si>
  <si>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</si>
  <si>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</si>
  <si>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</si>
  <si>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</si>
  <si>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</si>
  <si>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</si>
  <si>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</si>
  <si>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</si>
  <si>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</si>
  <si>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</si>
  <si>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</si>
  <si>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</si>
  <si>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</si>
  <si>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</si>
  <si>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</si>
  <si>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</si>
  <si>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</si>
  <si>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</si>
  <si>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</si>
  <si>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</si>
  <si>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</si>
  <si>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</si>
  <si>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</si>
  <si>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</si>
  <si>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</si>
  <si>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</si>
  <si>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</si>
  <si>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</si>
  <si>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</si>
  <si>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</si>
  <si>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</si>
  <si>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</si>
  <si>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</si>
  <si>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</si>
  <si>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</si>
  <si>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</si>
  <si>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</si>
  <si>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</si>
  <si>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</si>
  <si>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</si>
  <si>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</si>
  <si>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</si>
  <si>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</si>
  <si>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</si>
  <si>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</si>
  <si>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</si>
  <si>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</si>
  <si>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</si>
  <si>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</si>
  <si>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</si>
  <si>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</si>
  <si>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</si>
  <si>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</si>
  <si>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</si>
  <si>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</si>
  <si>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</si>
  <si>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</si>
  <si>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</si>
  <si>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</si>
  <si>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</si>
  <si>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</si>
  <si>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</si>
  <si>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</si>
  <si>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</si>
  <si>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</si>
  <si>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</si>
  <si>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</si>
  <si>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</si>
  <si>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</si>
  <si>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</si>
  <si>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</si>
  <si>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</si>
  <si>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</si>
  <si>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</si>
  <si>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</si>
  <si>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</si>
  <si>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</si>
  <si>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</si>
  <si>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</si>
  <si>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</si>
  <si>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</si>
  <si>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</si>
  <si>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</si>
  <si>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</si>
  <si>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</si>
  <si>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</si>
  <si>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</si>
  <si>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</si>
  <si>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</si>
  <si>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</si>
  <si>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</si>
  <si>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</si>
  <si>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</si>
  <si>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</si>
  <si>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</si>
  <si>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</si>
  <si>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</si>
  <si>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</si>
  <si>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</si>
  <si>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</si>
  <si>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</si>
  <si>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</si>
  <si>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</si>
  <si>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</si>
  <si>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</si>
  <si>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</si>
  <si>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</si>
  <si>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</si>
  <si>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</si>
  <si>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</si>
  <si>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</si>
  <si>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</si>
  <si>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</si>
  <si>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</si>
  <si>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</si>
  <si>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</si>
  <si>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</si>
  <si>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</si>
  <si>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</si>
  <si>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</si>
  <si>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</si>
  <si>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</si>
  <si>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</si>
  <si>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</si>
  <si>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</si>
  <si>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</si>
  <si>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</si>
  <si>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</si>
  <si>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</si>
  <si>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</si>
  <si>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</si>
  <si>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</si>
  <si>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</si>
  <si>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</si>
  <si>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</si>
  <si>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</si>
  <si>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</si>
  <si>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</si>
  <si>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</si>
  <si>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</si>
  <si>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</si>
  <si>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</si>
  <si>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</si>
  <si>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</si>
  <si>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</si>
  <si>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</si>
  <si>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</si>
  <si>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</si>
  <si>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</si>
  <si>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</si>
  <si>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</si>
  <si>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</si>
  <si>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</si>
  <si>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</si>
  <si>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</si>
  <si>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</si>
  <si>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</si>
  <si>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</si>
  <si>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</si>
  <si>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</si>
  <si>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</si>
  <si>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</si>
  <si>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</si>
  <si>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</si>
  <si>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</si>
  <si>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</si>
  <si>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</si>
  <si>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</si>
  <si>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</si>
  <si>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</si>
  <si>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</si>
  <si>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</si>
  <si>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</si>
  <si>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</si>
  <si>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</si>
  <si>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</si>
  <si>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</si>
  <si>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</si>
  <si>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</si>
  <si>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</si>
  <si>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</si>
  <si>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</si>
  <si>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</si>
  <si>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</si>
  <si>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</si>
  <si>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</si>
  <si>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</si>
  <si>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</si>
  <si>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</si>
  <si>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</si>
  <si>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</si>
  <si>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</si>
  <si>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</si>
  <si>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</si>
  <si>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</si>
  <si>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</si>
  <si>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</si>
  <si>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</si>
  <si>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</si>
  <si>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</si>
  <si>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</si>
  <si>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</si>
  <si>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</si>
  <si>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</si>
  <si>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</si>
  <si>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</si>
  <si>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</si>
  <si>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</si>
  <si>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</si>
  <si>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</si>
  <si>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</si>
  <si>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</si>
  <si>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</si>
  <si>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</si>
  <si>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</si>
  <si>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</si>
  <si>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</si>
  <si>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</si>
  <si>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</si>
  <si>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</si>
  <si>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</si>
  <si>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</si>
  <si>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</si>
  <si>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</si>
  <si>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</si>
  <si>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</si>
  <si>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</si>
  <si>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</si>
  <si>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</si>
  <si>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</si>
  <si>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</si>
  <si>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</si>
  <si>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</si>
  <si>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</si>
  <si>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</si>
  <si>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</si>
  <si>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</si>
  <si>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</si>
  <si>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</si>
  <si>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</si>
  <si>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</si>
  <si>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</si>
  <si>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</si>
  <si>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</si>
  <si>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</si>
  <si>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</si>
  <si>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</si>
  <si>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</si>
  <si>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</si>
  <si>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</si>
  <si>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</si>
  <si>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</si>
  <si>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</si>
  <si>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</si>
  <si>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</si>
  <si>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</si>
  <si>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</si>
  <si>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</si>
  <si>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</si>
  <si>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</si>
  <si>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</si>
  <si>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</si>
  <si>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</si>
  <si>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</si>
  <si>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</si>
  <si>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</si>
  <si>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</si>
  <si>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</si>
  <si>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</si>
  <si>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</si>
  <si>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</si>
  <si>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</si>
  <si>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</si>
  <si>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</si>
  <si>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</si>
  <si>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</si>
  <si>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</si>
  <si>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</si>
  <si>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</si>
  <si>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</si>
  <si>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</si>
  <si>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</si>
  <si>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</si>
  <si>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</si>
  <si>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</si>
  <si>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</si>
  <si>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</si>
  <si>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</si>
  <si>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</si>
  <si>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</si>
  <si>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</si>
  <si>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</si>
  <si>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</si>
  <si>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</si>
  <si>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</si>
  <si>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</si>
  <si>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</si>
  <si>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</si>
  <si>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</si>
  <si>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</si>
  <si>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</si>
  <si>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</si>
  <si>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</si>
  <si>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</si>
  <si>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</si>
  <si>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</si>
  <si>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</si>
  <si>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</si>
  <si>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</si>
  <si>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</si>
  <si>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</si>
  <si>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</si>
  <si>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</si>
  <si>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</si>
  <si>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</si>
  <si>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</si>
  <si>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</si>
  <si>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</si>
  <si>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</si>
  <si>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</si>
  <si>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</si>
  <si>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</si>
  <si>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</si>
  <si>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</si>
  <si>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</si>
  <si>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</si>
  <si>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</si>
  <si>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</si>
  <si>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</si>
  <si>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</si>
  <si>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</si>
  <si>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</si>
  <si>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</si>
  <si>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</si>
  <si>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</si>
  <si>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</si>
  <si>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</si>
  <si>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</si>
  <si>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</si>
  <si>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</si>
  <si>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</si>
  <si>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</si>
  <si>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</si>
  <si>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</si>
  <si>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</si>
  <si>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</si>
  <si>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</si>
  <si>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</si>
  <si>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</si>
  <si>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</si>
  <si>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</si>
  <si>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</si>
  <si>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</si>
  <si>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</si>
  <si>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</si>
  <si>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</si>
  <si>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</si>
  <si>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</si>
  <si>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</si>
  <si>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</si>
  <si>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</si>
  <si>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</si>
  <si>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</si>
  <si>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</si>
  <si>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</si>
  <si>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</si>
  <si>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</si>
  <si>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</si>
  <si>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</si>
  <si>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</si>
  <si>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</si>
  <si>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</si>
  <si>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</si>
  <si>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</si>
  <si>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</si>
  <si>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</si>
  <si>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</si>
  <si>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</si>
  <si>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</si>
  <si>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</si>
  <si>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</si>
  <si>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</si>
  <si>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</si>
  <si>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</si>
  <si>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</si>
  <si>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</si>
  <si>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</si>
  <si>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</si>
  <si>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</si>
  <si>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</si>
  <si>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</si>
  <si>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</si>
  <si>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</si>
  <si>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</si>
  <si>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</si>
  <si>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</si>
  <si>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</si>
  <si>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</si>
  <si>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</si>
  <si>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</si>
  <si>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</si>
  <si>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</si>
  <si>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</si>
  <si>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</si>
  <si>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</si>
  <si>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</si>
  <si>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</si>
  <si>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</si>
  <si>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</si>
  <si>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</si>
  <si>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</si>
  <si>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</si>
  <si>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</si>
  <si>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</si>
  <si>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</si>
  <si>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</si>
  <si>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</si>
  <si>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</si>
  <si>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</si>
  <si>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</si>
  <si>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</si>
  <si>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</si>
  <si>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</si>
  <si>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</si>
  <si>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</si>
  <si>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</si>
  <si>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</si>
  <si>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</si>
  <si>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</si>
  <si>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</si>
  <si>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</si>
  <si>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</si>
  <si>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</si>
  <si>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</si>
  <si>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</si>
  <si>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</si>
  <si>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</si>
  <si>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</si>
  <si>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</si>
  <si>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</si>
  <si>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</si>
  <si>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</si>
  <si>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</si>
  <si>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</si>
  <si>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</si>
  <si>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</si>
  <si>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</si>
  <si>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</si>
  <si>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</si>
  <si>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</si>
  <si>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</si>
  <si>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</si>
  <si>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</si>
  <si>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</si>
  <si>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</si>
  <si>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</si>
  <si>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</si>
  <si>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</si>
  <si>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</si>
  <si>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</si>
  <si>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</si>
  <si>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</si>
  <si>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</si>
  <si>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</si>
  <si>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</si>
  <si>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</si>
  <si>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</si>
  <si>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</si>
  <si>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</si>
  <si>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</si>
  <si>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</si>
  <si>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</si>
  <si>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</si>
  <si>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</si>
  <si>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</si>
  <si>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</si>
  <si>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</si>
  <si>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</si>
  <si>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</si>
  <si>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</si>
  <si>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</si>
  <si>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</si>
  <si>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</si>
  <si>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</si>
  <si>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</si>
  <si>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</si>
  <si>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</si>
  <si>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</si>
  <si>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</si>
  <si>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</si>
  <si>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</si>
  <si>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</si>
  <si>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</si>
  <si>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</si>
  <si>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</si>
  <si>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</si>
  <si>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</si>
  <si>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</si>
  <si>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</si>
  <si>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</si>
  <si>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</si>
  <si>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</si>
  <si>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</si>
  <si>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</si>
  <si>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</si>
  <si>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</si>
  <si>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</si>
  <si>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</si>
  <si>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</si>
  <si>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</si>
  <si>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</si>
  <si>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</si>
  <si>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</si>
  <si>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</si>
  <si>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</si>
  <si>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</si>
  <si>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</si>
  <si>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</si>
  <si>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</si>
  <si>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</si>
  <si>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</si>
  <si>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</si>
  <si>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</si>
  <si>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</si>
  <si>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</si>
  <si>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</si>
  <si>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</si>
  <si>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</si>
  <si>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</si>
  <si>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</si>
  <si>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</si>
  <si>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</si>
  <si>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</si>
  <si>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</si>
  <si>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</si>
  <si>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</si>
  <si>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</si>
  <si>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</si>
  <si>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</si>
  <si>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</si>
  <si>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</si>
  <si>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</si>
  <si>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</si>
  <si>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</si>
  <si>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</si>
  <si>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</si>
  <si>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</si>
  <si>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</si>
  <si>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</si>
  <si>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</si>
  <si>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</si>
  <si>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</si>
  <si>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</si>
  <si>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</si>
  <si>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</si>
  <si>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</si>
  <si>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</si>
  <si>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</si>
  <si>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</si>
  <si>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</si>
  <si>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</si>
  <si>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</si>
  <si>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</si>
  <si>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</si>
  <si>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</si>
  <si>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</si>
  <si>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</si>
  <si>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</si>
  <si>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</si>
  <si>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</si>
  <si>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</si>
  <si>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</si>
  <si>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</si>
  <si>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</si>
  <si>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</si>
  <si>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</si>
  <si>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</si>
  <si>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</si>
  <si>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</si>
  <si>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</si>
  <si>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</si>
  <si>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</si>
  <si>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</si>
  <si>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</si>
  <si>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</si>
  <si>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</si>
  <si>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</si>
  <si>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</si>
  <si>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</si>
  <si>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</si>
  <si>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</si>
  <si>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</si>
  <si>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</si>
  <si>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</si>
  <si>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</si>
  <si>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</si>
  <si>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</si>
  <si>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</si>
  <si>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</si>
  <si>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</si>
  <si>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</si>
  <si>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</si>
  <si>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</si>
  <si>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</si>
  <si>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</si>
  <si>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</si>
  <si>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</si>
  <si>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</si>
  <si>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</si>
  <si>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</si>
  <si>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</si>
  <si>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</si>
  <si>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</si>
  <si>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</si>
  <si>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</si>
  <si>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</si>
  <si>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</si>
  <si>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</si>
  <si>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</si>
  <si>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</si>
  <si>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</si>
  <si>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</si>
  <si>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</si>
  <si>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</si>
  <si>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</si>
  <si>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</si>
  <si>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</si>
  <si>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</si>
  <si>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</si>
  <si>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</si>
  <si>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</si>
  <si>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</si>
  <si>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</si>
  <si>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</si>
  <si>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</si>
  <si>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</si>
  <si>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</si>
  <si>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</si>
  <si>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</si>
  <si>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</si>
  <si>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</si>
  <si>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</si>
  <si>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</si>
  <si>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Ended Conversion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</si>
  <si>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</si>
  <si>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</si>
  <si>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</si>
  <si>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</si>
  <si>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</si>
  <si>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</si>
  <si>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</si>
  <si>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</si>
  <si>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</si>
  <si>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</si>
  <si>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</si>
  <si>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</si>
  <si>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</si>
  <si>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</si>
  <si>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Sum of pledged</t>
  </si>
  <si>
    <t>Total Sum of pledged</t>
  </si>
  <si>
    <t>Total Sum of Average Donation</t>
  </si>
  <si>
    <t>Sum of Average Donation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</si>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</sst>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409]m/d/yy\ h:mm\ AM/P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ourier New"/>
      <family val="3"/>
    </font>
    <font>
      <sz val="6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 applyAlignment="1"/>
    <xf numFmtId="165" fontId="2" fillId="0" borderId="0" xfId="0" applyNumberFormat="1" applyFont="1" applyAlignment="1"/>
    <xf numFmtId="165" fontId="0" fillId="0" borderId="0" xfId="0" applyNumberFormat="1" applyAlignment="1">
      <alignment horizontal="left"/>
    </xf>
    <xf numFmtId="0" fontId="3" fillId="0" borderId="0" xfId="0" applyFont="1"/>
  </cellXfs>
  <cellStyles count="1">
    <cellStyle name="Normal" xfId="0" builtinId="0"/>
  </cellStyles>
  <dxfs count="12"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[StarterBook.xlsx]Sheet2!PivotTable5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7B-4D09-B78E-25197AE0FCF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7B-4D09-B78E-25197AE0FCF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7B-4D09-B78E-25197AE0FCF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7B-4D09-B78E-25197AE0F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2440448"/>
        <c:axId val="522441104"/>
      </c:barChart>
      <c:catAx>
        <c:axId val="52244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441104"/>
        <c:crosses val="autoZero"/>
        <c:auto val="1"/>
        <c:lblAlgn val="ctr"/>
        <c:lblOffset val="100"/>
        <c:noMultiLvlLbl val="0"/>
      </c:catAx>
      <c:valAx>
        <c:axId val="52244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44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[StarterBook.xlsx]Sheet3!PivotTable6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53-46E4-8FB9-FEBBEE08FFC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53-46E4-8FB9-FEBBEE08FFC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53-46E4-8FB9-FEBBEE08FFC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53-46E4-8FB9-FEBBEE08F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3922968"/>
        <c:axId val="523922640"/>
      </c:barChart>
      <c:catAx>
        <c:axId val="523922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22640"/>
        <c:crosses val="autoZero"/>
        <c:auto val="1"/>
        <c:lblAlgn val="ctr"/>
        <c:lblOffset val="100"/>
        <c:noMultiLvlLbl val="0"/>
      </c:catAx>
      <c:valAx>
        <c:axId val="52392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22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99-44BF-981D-9DF3CD8CFD8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33</c:v>
                </c:pt>
                <c:pt idx="1">
                  <c:v>38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50</c:v>
                </c:pt>
                <c:pt idx="6">
                  <c:v>49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99-44BF-981D-9DF3CD8CFD8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56</c:v>
                </c:pt>
                <c:pt idx="1">
                  <c:v>72</c:v>
                </c:pt>
                <c:pt idx="2">
                  <c:v>55</c:v>
                </c:pt>
                <c:pt idx="3">
                  <c:v>71</c:v>
                </c:pt>
                <c:pt idx="4">
                  <c:v>111</c:v>
                </c:pt>
                <c:pt idx="5">
                  <c:v>102</c:v>
                </c:pt>
                <c:pt idx="6">
                  <c:v>85</c:v>
                </c:pt>
                <c:pt idx="7">
                  <c:v>72</c:v>
                </c:pt>
                <c:pt idx="8">
                  <c:v>60</c:v>
                </c:pt>
                <c:pt idx="9">
                  <c:v>66</c:v>
                </c:pt>
                <c:pt idx="10">
                  <c:v>52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99-44BF-981D-9DF3CD8CF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160888"/>
        <c:axId val="518161544"/>
      </c:lineChart>
      <c:catAx>
        <c:axId val="518160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161544"/>
        <c:crosses val="autoZero"/>
        <c:auto val="1"/>
        <c:lblAlgn val="ctr"/>
        <c:lblOffset val="100"/>
        <c:noMultiLvlLbl val="0"/>
      </c:catAx>
      <c:valAx>
        <c:axId val="51816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160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Sheet6!$F$2:$F$13</c:f>
              <c:numCache>
                <c:formatCode>0.00%</c:formatCode>
                <c:ptCount val="12"/>
                <c:pt idx="0">
                  <c:v>0.14485981308411214</c:v>
                </c:pt>
                <c:pt idx="1">
                  <c:v>0.77257240204429301</c:v>
                </c:pt>
                <c:pt idx="2">
                  <c:v>0.84922394678492241</c:v>
                </c:pt>
                <c:pt idx="3">
                  <c:v>0.88118811881188119</c:v>
                </c:pt>
                <c:pt idx="4">
                  <c:v>0.88181818181818183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0.76</c:v>
                </c:pt>
                <c:pt idx="10">
                  <c:v>0.94444444444444442</c:v>
                </c:pt>
                <c:pt idx="11">
                  <c:v>0.90740740740740744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B5-4A99-A5EF-BF61D4DA6743}"/>
            </c:ext>
          </c:extLst>
        </c:ser>
        <c:ser>
          <c:idx val="1"/>
          <c:order val="1"/>
          <c:tx>
            <c:strRef>
              <c:f>Sheet6!$G$1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Sheet6!$G$2:$G$13</c:f>
              <c:numCache>
                <c:formatCode>0.00%</c:formatCode>
                <c:ptCount val="12"/>
                <c:pt idx="0">
                  <c:v>0.70210280373831779</c:v>
                </c:pt>
                <c:pt idx="1">
                  <c:v>0.18654173764906304</c:v>
                </c:pt>
                <c:pt idx="2">
                  <c:v>0.11973392461197339</c:v>
                </c:pt>
                <c:pt idx="3">
                  <c:v>8.9108910891089105E-2</c:v>
                </c:pt>
                <c:pt idx="4">
                  <c:v>8.1818181818181818E-2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0.16</c:v>
                </c:pt>
                <c:pt idx="10">
                  <c:v>5.5555555555555552E-2</c:v>
                </c:pt>
                <c:pt idx="11">
                  <c:v>3.7037037037037035E-2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B5-4A99-A5EF-BF61D4DA6743}"/>
            </c:ext>
          </c:extLst>
        </c:ser>
        <c:ser>
          <c:idx val="2"/>
          <c:order val="2"/>
          <c:tx>
            <c:strRef>
              <c:f>Sheet6!$H$1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Sheet6!$H$2:$H$13</c:f>
              <c:numCache>
                <c:formatCode>0.00%</c:formatCode>
                <c:ptCount val="12"/>
                <c:pt idx="0">
                  <c:v>0.1530373831775701</c:v>
                </c:pt>
                <c:pt idx="1">
                  <c:v>4.0885860306643949E-2</c:v>
                </c:pt>
                <c:pt idx="2">
                  <c:v>3.1042128603104215E-2</c:v>
                </c:pt>
                <c:pt idx="3">
                  <c:v>2.9702970297029702E-2</c:v>
                </c:pt>
                <c:pt idx="4">
                  <c:v>3.6363636363636362E-2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0.08</c:v>
                </c:pt>
                <c:pt idx="10">
                  <c:v>0</c:v>
                </c:pt>
                <c:pt idx="11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B5-4A99-A5EF-BF61D4DA6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445312"/>
        <c:axId val="497445640"/>
      </c:lineChart>
      <c:catAx>
        <c:axId val="49744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445640"/>
        <c:crosses val="autoZero"/>
        <c:auto val="1"/>
        <c:lblAlgn val="ctr"/>
        <c:lblOffset val="100"/>
        <c:noMultiLvlLbl val="0"/>
      </c:catAx>
      <c:valAx>
        <c:axId val="497445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44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1</xdr:row>
      <xdr:rowOff>50800</xdr:rowOff>
    </xdr:from>
    <xdr:to>
      <xdr:col>16</xdr:col>
      <xdr:colOff>438149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5B8E50-3DB7-4F32-818C-61863B59C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587374</xdr:colOff>
      <xdr:row>1</xdr:row>
      <xdr:rowOff>63500</xdr:rowOff>
    </xdr:from>
    <xdr:to>
      <xdr:col>17</xdr:col>
      <xdr:colOff>495299</xdr:colOff>
      <xdr:row>23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039669-6A12-4F6C-B983-9D0B3D8D8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460374</xdr:colOff>
      <xdr:row>1</xdr:row>
      <xdr:rowOff>95250</xdr:rowOff>
    </xdr:from>
    <xdr:to>
      <xdr:col>15</xdr:col>
      <xdr:colOff>95249</xdr:colOff>
      <xdr:row>22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F354F-7F37-4A49-87FF-D68837DF6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727074</xdr:colOff>
      <xdr:row>14</xdr:row>
      <xdr:rowOff>177800</xdr:rowOff>
    </xdr:from>
    <xdr:to>
      <xdr:col>7</xdr:col>
      <xdr:colOff>1225549</xdr:colOff>
      <xdr:row>37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DDBA1D-8A2E-48FE-8C44-D2F6E7D6E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Kling" refreshedDate="43220.961804282408" createdVersion="6" refreshedVersion="6" minRefreshableVersion="3" recordCount="4114" xr:uid="{175462DB-202C-406A-A949-288097C02B9C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5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3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x v="0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x v="1"/>
    <n v="1485872683"/>
    <x v="1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x v="2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x v="3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x v="4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x v="5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x v="6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x v="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x v="8"/>
    <n v="1460155212"/>
    <x v="8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x v="9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x v="10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x v="11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x v="12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x v="13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x v="14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x v="15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x v="16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x v="17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x v="18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x v="19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x v="20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x v="21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x v="22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x v="23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x v="24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x v="25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x v="26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x v="27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x v="28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x v="29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x v="30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x v="31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x v="32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x v="33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x v="34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x v="35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x v="36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x v="37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x v="38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x v="39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x v="40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x v="41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x v="42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x v="43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x v="44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x v="45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x v="46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x v="4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x v="48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x v="49"/>
    <n v="1443068045"/>
    <x v="49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x v="50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x v="51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x v="52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x v="53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x v="54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x v="55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x v="56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x v="57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x v="58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x v="59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x v="60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x v="61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x v="62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x v="6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x v="64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x v="65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x v="66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x v="67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x v="68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x v="69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x v="70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x v="71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x v="72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x v="73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x v="74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x v="75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x v="76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x v="7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x v="78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x v="79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x v="80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x v="81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x v="82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x v="83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x v="84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x v="85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x v="86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x v="87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x v="88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x v="89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x v="90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x v="91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x v="92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x v="93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x v="94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x v="95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x v="96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x v="97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x v="98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x v="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x v="100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x v="101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x v="102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x v="103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x v="104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x v="105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x v="106"/>
    <n v="1332182301"/>
    <x v="106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x v="10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x v="108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x v="109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x v="110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x v="111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x v="112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x v="113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x v="114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x v="115"/>
    <n v="1326217444"/>
    <x v="115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x v="116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x v="117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x v="118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x v="119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x v="120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x v="121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x v="122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x v="123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x v="124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x v="125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x v="126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x v="127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x v="128"/>
    <n v="1473917293"/>
    <x v="128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x v="129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x v="130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s v="USD"/>
    <n v="1467763200"/>
    <x v="131"/>
    <n v="1466453161"/>
    <x v="13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x v="132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x v="133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x v="134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x v="135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x v="136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x v="137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x v="138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x v="139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x v="140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x v="141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x v="142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x v="143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x v="144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x v="145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x v="146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x v="147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x v="148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x v="149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x v="150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x v="15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x v="152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x v="153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x v="154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x v="15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x v="15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x v="157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x v="15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x v="159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x v="160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x v="161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x v="162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x v="163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x v="164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x v="165"/>
    <n v="1450021724"/>
    <x v="165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x v="166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x v="167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x v="168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x v="16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x v="170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x v="171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x v="172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x v="173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x v="174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x v="175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x v="176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x v="177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x v="178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x v="179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x v="180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x v="181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x v="18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s v="GBP"/>
    <n v="1417033610"/>
    <x v="183"/>
    <n v="1414438010"/>
    <x v="183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x v="184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x v="185"/>
    <n v="1468965139"/>
    <x v="185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x v="186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x v="18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x v="188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x v="189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x v="190"/>
    <n v="1465227446"/>
    <x v="190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x v="191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x v="19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x v="193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x v="194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x v="195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x v="196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x v="197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x v="198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x v="199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x v="200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x v="201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x v="202"/>
    <n v="1441750564"/>
    <x v="202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x v="203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x v="204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x v="205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x v="206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x v="207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x v="208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x v="209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x v="210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x v="211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x v="212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x v="213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x v="214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x v="215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x v="216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x v="217"/>
    <n v="1417101749"/>
    <x v="217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x v="218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x v="219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x v="22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x v="221"/>
    <n v="1422389164"/>
    <x v="221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x v="222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x v="223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x v="224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x v="225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x v="226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x v="227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x v="228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x v="229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x v="230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x v="23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x v="232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x v="233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x v="234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x v="235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x v="236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x v="237"/>
    <n v="1452261069"/>
    <x v="237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x v="238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x v="239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x v="240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x v="241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x v="242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x v="243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x v="244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x v="24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x v="246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x v="247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x v="248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x v="249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x v="250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x v="251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x v="252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x v="253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x v="254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x v="255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x v="256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x v="257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x v="258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x v="25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x v="260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x v="261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x v="262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x v="263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x v="264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x v="265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x v="266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x v="267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x v="26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x v="269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x v="2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x v="27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x v="272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x v="273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x v="274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x v="275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x v="276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x v="277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x v="278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x v="279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x v="280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x v="281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x v="28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x v="283"/>
    <n v="1305219744"/>
    <x v="283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x v="284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x v="285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x v="286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x v="287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x v="288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x v="289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x v="290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x v="291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x v="292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x v="293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x v="2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x v="295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x v="296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x v="297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x v="29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x v="299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x v="300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x v="301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x v="302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x v="303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x v="304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x v="305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x v="306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x v="307"/>
    <n v="1357684801"/>
    <x v="307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x v="308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x v="309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x v="310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x v="311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x v="31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x v="313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x v="314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x v="315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x v="316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x v="317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x v="318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x v="31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x v="320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x v="321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x v="322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x v="323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x v="324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x v="325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x v="32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x v="327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x v="32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x v="329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x v="330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x v="331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x v="332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x v="333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x v="334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x v="33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x v="336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x v="337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x v="338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x v="339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x v="340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x v="341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x v="342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x v="343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x v="34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x v="345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x v="346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x v="347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x v="348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x v="349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x v="350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x v="351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x v="352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x v="353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x v="354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x v="355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x v="356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x v="35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x v="358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x v="359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x v="36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x v="361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x v="362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x v="363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x v="364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x v="365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x v="366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x v="367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x v="368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x v="3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x v="37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x v="371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x v="372"/>
    <n v="1456408244"/>
    <x v="372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x v="373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x v="374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x v="375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x v="37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x v="377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x v="37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x v="379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x v="380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x v="381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x v="382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x v="383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x v="384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x v="385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x v="386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x v="387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x v="388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x v="389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x v="390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x v="39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x v="392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x v="393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x v="394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x v="395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x v="39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x v="397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x v="398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x v="399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x v="400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x v="401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x v="402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x v="403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x v="404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x v="405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x v="406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x v="407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x v="408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x v="409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x v="410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x v="411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x v="412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x v="413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x v="414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x v="415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x v="416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x v="417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x v="418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x v="419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x v="420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x v="421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x v="422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x v="423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x v="424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x v="425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x v="426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x v="427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x v="428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x v="429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x v="430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x v="431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x v="432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x v="433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x v="434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x v="435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x v="436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x v="437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x v="43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x v="439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x v="440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x v="441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s v="USD"/>
    <n v="1424380783"/>
    <x v="442"/>
    <n v="1421788783"/>
    <x v="442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x v="443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x v="444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x v="44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x v="446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x v="447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x v="448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x v="449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x v="45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x v="45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x v="452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x v="453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x v="454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x v="455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x v="456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x v="457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x v="458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x v="459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x v="460"/>
    <n v="1398862875"/>
    <x v="460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x v="461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x v="462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x v="46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x v="464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x v="465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x v="466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x v="467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x v="468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x v="469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x v="470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x v="471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x v="472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x v="473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x v="474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x v="475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x v="476"/>
    <n v="1398727441"/>
    <x v="476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x v="477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x v="478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x v="479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x v="480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x v="481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x v="482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x v="483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x v="484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x v="485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x v="486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x v="487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x v="488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x v="489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x v="490"/>
    <n v="1343085285"/>
    <x v="490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x v="491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x v="492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x v="493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x v="494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x v="49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x v="496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x v="497"/>
    <n v="1414889665"/>
    <x v="497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x v="498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x v="499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x v="500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x v="50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x v="502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x v="5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x v="504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x v="505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x v="506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x v="50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x v="508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x v="509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x v="510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x v="511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x v="512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x v="513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x v="514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x v="515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x v="516"/>
    <n v="1427568080"/>
    <x v="516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x v="517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x v="518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x v="519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x v="520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x v="521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x v="522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x v="523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x v="524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x v="525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x v="526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x v="527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x v="528"/>
    <n v="1433109907"/>
    <x v="528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x v="529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x v="530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x v="531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x v="532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x v="533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x v="534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x v="53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x v="536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x v="537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x v="538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x v="539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x v="540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x v="541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x v="542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x v="543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x v="544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x v="545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x v="546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x v="547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x v="5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x v="549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x v="550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x v="551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x v="552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x v="553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x v="554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x v="555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x v="556"/>
    <n v="1449520717"/>
    <x v="556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x v="557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x v="558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x v="559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x v="560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x v="561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x v="562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x v="563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x v="564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x v="565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x v="566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x v="567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x v="568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x v="569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x v="570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x v="571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x v="572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x v="573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x v="574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x v="575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x v="576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x v="577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x v="578"/>
    <n v="1439560393"/>
    <x v="578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x v="579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x v="580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x v="581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x v="582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x v="583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x v="584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x v="585"/>
    <n v="1444123377"/>
    <x v="585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x v="586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x v="587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x v="588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x v="589"/>
    <n v="1435070699"/>
    <x v="58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x v="590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x v="591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x v="592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x v="593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x v="594"/>
    <n v="1458240206"/>
    <x v="594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x v="595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x v="596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x v="597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x v="598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x v="599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x v="600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x v="601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x v="602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x v="60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x v="604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x v="605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x v="606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x v="607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x v="608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x v="609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x v="610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x v="611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x v="612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x v="613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x v="614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x v="615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x v="616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x v="617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x v="618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x v="619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x v="620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x v="621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x v="622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x v="623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x v="624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x v="625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x v="626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x v="627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x v="628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x v="629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x v="630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x v="631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x v="632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x v="633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x v="634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x v="635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x v="636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x v="637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s v="EUR"/>
    <n v="1490447662"/>
    <x v="638"/>
    <n v="1485267262"/>
    <x v="638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x v="639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x v="640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x v="641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x v="642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x v="643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x v="644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x v="645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x v="646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x v="647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x v="648"/>
    <n v="1410280708"/>
    <x v="64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x v="649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x v="650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x v="65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x v="652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x v="653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x v="654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x v="655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x v="656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x v="657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x v="658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x v="659"/>
    <n v="1437747295"/>
    <x v="659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x v="660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x v="661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x v="662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x v="663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x v="664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x v="665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x v="666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x v="667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x v="668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x v="669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x v="67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x v="671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x v="672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x v="673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x v="674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x v="675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x v="676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x v="677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x v="67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x v="67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x v="680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x v="681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x v="68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x v="683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x v="684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x v="685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x v="686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x v="687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x v="688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x v="689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x v="690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x v="691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x v="692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x v="693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x v="694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x v="695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x v="696"/>
    <n v="1403734502"/>
    <x v="696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x v="697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x v="698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x v="699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x v="700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x v="701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x v="702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x v="703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x v="704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x v="705"/>
    <n v="1482407278"/>
    <x v="705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x v="706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x v="70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x v="708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x v="70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x v="710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x v="711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x v="71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x v="713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x v="714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x v="715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x v="716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x v="717"/>
    <n v="1407357002"/>
    <x v="717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x v="718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x v="719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x v="720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x v="721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x v="722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x v="723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x v="724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x v="725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x v="726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x v="727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x v="728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x v="729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x v="730"/>
    <n v="1320688391"/>
    <x v="730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x v="731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x v="732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x v="733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x v="734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x v="735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x v="736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x v="73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x v="738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x v="73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x v="740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x v="741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x v="74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x v="743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x v="744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x v="7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x v="746"/>
    <n v="1346806909"/>
    <x v="746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x v="747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x v="748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x v="749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x v="750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x v="751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x v="752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x v="753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x v="754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x v="755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x v="756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x v="757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x v="75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x v="75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x v="760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x v="761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x v="762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x v="763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x v="764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x v="765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x v="766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x v="767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x v="768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x v="769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x v="770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x v="771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x v="772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x v="773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x v="774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x v="77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x v="776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x v="7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x v="778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x v="779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x v="780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x v="781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x v="78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x v="783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x v="784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x v="78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x v="786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x v="787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x v="7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x v="789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x v="790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x v="791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x v="792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x v="793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x v="794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x v="795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x v="796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x v="797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x v="798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x v="799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x v="800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x v="801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x v="802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x v="803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x v="804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x v="805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x v="806"/>
    <n v="1312821339"/>
    <x v="806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x v="807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x v="808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x v="809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x v="810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x v="811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x v="81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x v="813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x v="814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x v="815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x v="816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x v="817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x v="818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x v="819"/>
    <n v="1386806254"/>
    <x v="819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x v="820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x v="821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x v="822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x v="823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x v="824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x v="825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x v="826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x v="82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x v="828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x v="829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x v="830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x v="831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x v="832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x v="833"/>
    <n v="1395349475"/>
    <x v="833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x v="834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x v="835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x v="836"/>
    <n v="1378516918"/>
    <x v="836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x v="837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x v="838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x v="839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x v="840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x v="841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x v="842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x v="843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x v="844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x v="845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x v="846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x v="847"/>
    <n v="1433963376"/>
    <x v="847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x v="848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x v="849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x v="850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x v="851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x v="852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x v="853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x v="854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x v="855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x v="8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x v="857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x v="85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x v="859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x v="860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x v="861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x v="862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x v="863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x v="864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x v="865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x v="866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x v="867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x v="86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x v="869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x v="870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x v="871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x v="872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x v="873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x v="87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x v="875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x v="876"/>
    <n v="1357127727"/>
    <x v="876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x v="877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x v="878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x v="879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x v="880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x v="881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x v="882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x v="883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x v="884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x v="885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x v="886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x v="887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x v="888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x v="889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x v="890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x v="891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x v="892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x v="89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x v="894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x v="895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x v="89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x v="897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x v="898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x v="899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x v="900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x v="901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x v="90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x v="903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x v="904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x v="905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x v="906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x v="907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x v="908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x v="909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x v="910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x v="911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x v="912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x v="913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x v="914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x v="915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x v="916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x v="917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x v="918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x v="919"/>
    <n v="1352906645"/>
    <x v="919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x v="920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x v="921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x v="922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x v="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x v="924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x v="925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x v="926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x v="927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x v="928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x v="92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x v="930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x v="931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x v="932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x v="933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x v="93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x v="935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x v="936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x v="93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x v="93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x v="939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x v="940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x v="941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x v="942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x v="943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x v="944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x v="945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x v="946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x v="947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x v="948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x v="949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x v="950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x v="951"/>
    <n v="1461166872"/>
    <x v="951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x v="95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x v="953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x v="954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x v="955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x v="956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x v="957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x v="958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x v="959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x v="960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x v="961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x v="962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x v="963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x v="964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x v="965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x v="966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x v="967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x v="968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x v="969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x v="970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x v="971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x v="972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x v="97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x v="974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x v="97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x v="976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x v="97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x v="978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x v="979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x v="980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x v="981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x v="982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x v="983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x v="984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x v="985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x v="986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x v="987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x v="988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s v="USD"/>
    <n v="1475101495"/>
    <x v="989"/>
    <n v="1472509495"/>
    <x v="989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x v="990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x v="991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x v="992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x v="993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x v="994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x v="995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x v="996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x v="9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x v="998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x v="999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x v="100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x v="1001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x v="1002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x v="1003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x v="1004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x v="1005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x v="1006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x v="1007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x v="1008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x v="1009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x v="1010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x v="1011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x v="101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x v="1013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x v="1014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x v="101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x v="101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x v="1017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x v="1018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x v="101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x v="1020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x v="102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x v="1022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x v="1023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x v="1024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x v="1025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x v="102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x v="102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x v="1028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x v="1029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x v="1030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x v="1031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x v="1032"/>
    <n v="1464105625"/>
    <x v="1032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x v="1033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x v="103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x v="1035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x v="1036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x v="1037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x v="1038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x v="1039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x v="1040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x v="1041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x v="1042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x v="1043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x v="1044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x v="1045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x v="1046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x v="1047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x v="1048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x v="1049"/>
    <n v="1452680445"/>
    <x v="1049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x v="1050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x v="1051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x v="1052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x v="1053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x v="1054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x v="105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x v="1056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x v="1057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x v="1058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x v="1059"/>
    <n v="1423681056"/>
    <x v="1059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x v="1060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x v="1061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x v="1062"/>
    <n v="1467746541"/>
    <x v="1062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x v="1063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x v="1064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x v="1065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x v="1066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x v="1067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x v="1068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x v="106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x v="1070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x v="1071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x v="1072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x v="1073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x v="1074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x v="1075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x v="1076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x v="1077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x v="1078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x v="1079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x v="1080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x v="1081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x v="1082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x v="10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x v="1084"/>
    <n v="1404942804"/>
    <x v="108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x v="108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x v="1086"/>
    <n v="1406321291"/>
    <x v="1086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x v="1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x v="1088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x v="1089"/>
    <n v="1432701175"/>
    <x v="1089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x v="1090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x v="1091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x v="1092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x v="1093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x v="1094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x v="1095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x v="1096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x v="109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x v="1098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x v="1099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x v="1100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x v="1101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x v="1102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x v="1103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x v="1104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x v="1105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x v="1106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x v="1107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x v="1108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x v="1109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x v="1110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x v="1111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x v="1112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x v="1113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x v="1114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x v="111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x v="1116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x v="1117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x v="1118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x v="1119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x v="112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x v="1121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x v="1122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x v="1123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x v="1124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x v="1125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x v="1126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x v="1127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x v="1128"/>
    <n v="1404833717"/>
    <x v="1128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x v="1129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x v="113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x v="1131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x v="1132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x v="1133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x v="1134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x v="1135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x v="1136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x v="1137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x v="1138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x v="1139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x v="1140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s v="EUR"/>
    <n v="1436460450"/>
    <x v="1141"/>
    <n v="1433868450"/>
    <x v="1141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x v="1142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x v="1143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x v="1144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x v="1145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x v="1146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x v="1147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x v="1148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x v="1149"/>
    <n v="1463504566"/>
    <x v="1149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x v="1150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x v="1151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x v="1152"/>
    <n v="1429117312"/>
    <x v="115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x v="1153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x v="1154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x v="1155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x v="1156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x v="1157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x v="115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x v="1159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x v="1160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x v="1161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x v="1162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x v="1163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x v="1164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x v="1165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x v="1166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x v="1167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x v="1168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x v="1169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x v="1170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x v="1171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x v="1172"/>
    <n v="1405959752"/>
    <x v="117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x v="1173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x v="1174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x v="1175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x v="1176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x v="1177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x v="1178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x v="1179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x v="1180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x v="1181"/>
    <n v="1422605321"/>
    <x v="118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x v="1182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x v="118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x v="1184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x v="1185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x v="1186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x v="1187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x v="1188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x v="1189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x v="1190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x v="1191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x v="1192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x v="119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x v="1194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x v="1195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x v="1196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x v="1197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x v="1198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x v="1199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x v="1200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x v="1201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x v="1202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x v="1203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x v="1204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x v="1205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x v="1206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x v="1207"/>
    <n v="1456827573"/>
    <x v="1207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x v="1208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x v="1209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x v="1210"/>
    <n v="1431124572"/>
    <x v="1210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x v="121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x v="1212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x v="1213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x v="1214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x v="1215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x v="1216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x v="1217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x v="1218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x v="1219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x v="1220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x v="1221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x v="1222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x v="1223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x v="1224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x v="1225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x v="1226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x v="1227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x v="122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x v="1229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x v="12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x v="1231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x v="1232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x v="1233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x v="1234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x v="1235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x v="1236"/>
    <n v="1342801164"/>
    <x v="1236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x v="1237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x v="1238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x v="1239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x v="1240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x v="1241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x v="124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x v="1243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x v="1244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x v="1245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x v="1246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x v="1247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x v="1248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x v="1249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x v="1250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x v="1251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x v="1252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x v="1253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x v="1254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x v="1255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x v="1256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x v="1257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x v="1258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x v="1259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x v="126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x v="1261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x v="126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x v="1263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x v="1264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x v="126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x v="1266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x v="1267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x v="1268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x v="1269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x v="1270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x v="1271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x v="1272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x v="1273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x v="1274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x v="1275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x v="1276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x v="127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x v="1278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x v="1279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x v="1280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x v="1281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x v="1282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x v="1283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x v="1284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x v="128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x v="1286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x v="1287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x v="1288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x v="1289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x v="1290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x v="12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x v="1292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x v="1293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x v="1294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x v="1295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x v="1296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x v="1297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x v="1298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x v="129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x v="1300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x v="1301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x v="1302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x v="1303"/>
    <n v="1468578920"/>
    <x v="1303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x v="1304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x v="1305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x v="1306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x v="1307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x v="1308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x v="1309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x v="131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x v="1311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x v="131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x v="1313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x v="1314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x v="1315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x v="1316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x v="1317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x v="1318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x v="1319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x v="1320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x v="1321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x v="1322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x v="1323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x v="1324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x v="132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x v="1326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x v="1327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x v="1328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x v="1329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x v="1330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x v="1331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x v="1332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x v="1333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x v="1334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x v="1335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x v="1336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x v="1337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x v="1338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x v="1339"/>
    <n v="1414164715"/>
    <x v="1339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x v="1340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x v="1341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x v="1342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x v="134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x v="1344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x v="1345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x v="1346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x v="1347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x v="1348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x v="1349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x v="1350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x v="1351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x v="1352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x v="1353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x v="1354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x v="135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x v="1356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x v="135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x v="1358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x v="1359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x v="136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x v="1361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x v="1362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x v="1363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x v="1364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x v="1365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x v="1366"/>
    <n v="1413158063"/>
    <x v="1366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x v="1367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x v="1368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x v="1369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x v="137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x v="1371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x v="137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x v="137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x v="1374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x v="1375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x v="137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x v="1377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x v="1378"/>
    <n v="1468779210"/>
    <x v="1378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x v="1379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x v="1380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x v="1381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x v="1382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x v="1383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x v="1384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x v="1385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x v="1386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x v="1387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x v="1388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x v="1389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x v="1390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x v="1391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x v="1392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x v="1393"/>
    <n v="1467476523"/>
    <x v="139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x v="1394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x v="1395"/>
    <n v="1481838481"/>
    <x v="1395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x v="1396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x v="1397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x v="1398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x v="1399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x v="1400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x v="1401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x v="1402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x v="1403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x v="1404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x v="1405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x v="1406"/>
    <n v="1445336607"/>
    <x v="1406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x v="1407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x v="1408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x v="1409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x v="141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x v="1411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x v="1412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x v="1413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x v="1414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x v="1415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x v="1416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x v="1417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x v="1418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x v="14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x v="1420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x v="1421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x v="1422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x v="1423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x v="1424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x v="1425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x v="1426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x v="1427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x v="1428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x v="1429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x v="1430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x v="1431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x v="1432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x v="1433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x v="1434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x v="1435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x v="1436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x v="1437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x v="1438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x v="1439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x v="1440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x v="1441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x v="1442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x v="1443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x v="1444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x v="144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x v="1446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x v="1447"/>
    <n v="1465407134"/>
    <x v="1447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x v="144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x v="1449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x v="1450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x v="1451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x v="1452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x v="1453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x v="1454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x v="1455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x v="1456"/>
    <n v="1480867365"/>
    <x v="1456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x v="1457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x v="1458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x v="1459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x v="1460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x v="1461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x v="1462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x v="1463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x v="1464"/>
    <n v="1358437958"/>
    <x v="1464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x v="1465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x v="14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x v="1467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x v="1468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x v="146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x v="1470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x v="1471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x v="1472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x v="1473"/>
    <n v="1328052639"/>
    <x v="1473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x v="1474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x v="1475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x v="1476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x v="1477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x v="1478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x v="147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x v="1480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x v="1481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x v="1482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x v="1483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x v="1484"/>
    <n v="1337834963"/>
    <x v="1484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x v="1485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x v="1486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x v="1487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x v="1488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x v="1489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x v="1490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x v="1491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x v="1492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x v="1493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x v="1494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x v="1495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x v="1496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x v="1497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x v="149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x v="1499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x v="1500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x v="1501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x v="1502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x v="1503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x v="150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x v="1505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x v="1506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x v="1507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x v="1508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x v="1509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x v="1510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x v="1511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x v="1512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x v="1513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x v="1514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x v="1515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x v="1516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x v="1517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x v="1518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x v="1519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x v="1520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x v="152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x v="1522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x v="1523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x v="1524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x v="1525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x v="1526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x v="1527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x v="1528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x v="1529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x v="1530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x v="1531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x v="1532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x v="1533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x v="1534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x v="1535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x v="1536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x v="153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x v="1538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x v="153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x v="1540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x v="1541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x v="1542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x v="1543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x v="154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x v="1545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x v="1546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x v="1547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x v="1548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x v="154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x v="1550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x v="1551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x v="1552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x v="1553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x v="1554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x v="1555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x v="1556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x v="1557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x v="1558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x v="155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x v="1560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x v="1561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x v="1562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x v="1563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x v="1564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x v="1565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x v="1566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x v="1567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x v="1568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x v="1568"/>
    <n v="1366906714"/>
    <x v="1569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x v="1570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x v="1571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x v="1572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x v="1573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x v="1574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x v="1575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x v="1576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x v="1577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x v="1578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x v="1579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x v="1580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x v="1581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x v="1581"/>
    <n v="1440961053"/>
    <x v="1582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x v="1583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x v="1584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x v="1585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x v="1585"/>
    <n v="1425609022"/>
    <x v="1586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x v="1587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x v="1587"/>
    <n v="1420091999"/>
    <x v="1588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x v="1589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s v="EUR"/>
    <n v="1443040464"/>
    <x v="1589"/>
    <n v="1440448464"/>
    <x v="1590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x v="159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x v="1592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x v="1593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x v="1594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x v="1595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x v="1596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x v="15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x v="159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x v="1599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x v="1600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x v="1601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x v="1602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x v="1603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x v="1604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x v="1605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x v="1606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x v="1607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x v="1608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x v="16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x v="16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x v="1610"/>
    <n v="1368576032"/>
    <x v="1611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x v="1612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x v="1613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x v="1614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x v="1615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x v="1616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x v="1617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x v="1618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x v="1619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x v="162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x v="1621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x v="1622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x v="1623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x v="1624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x v="1625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x v="1626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x v="1627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x v="1628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x v="1629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x v="1630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x v="163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x v="1632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x v="1633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x v="1634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x v="1635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x v="1636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x v="1637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x v="163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x v="1639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x v="1640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x v="1641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x v="1642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x v="1643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x v="1644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x v="1645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x v="1646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x v="164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x v="1648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x v="1649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x v="1650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x v="1651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x v="1652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x v="1653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x v="1654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x v="1655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x v="1656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x v="1657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x v="1658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x v="1659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x v="166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x v="166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x v="1662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x v="1663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x v="1664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x v="1665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x v="1666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x v="1667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x v="1668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x v="1669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x v="1670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x v="1671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x v="1672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x v="1673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x v="1674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x v="1675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x v="1676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x v="1677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x v="1678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x v="1679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x v="1680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x v="1681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x v="1682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x v="1683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x v="1684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x v="1685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x v="1686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x v="1687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x v="1688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x v="1688"/>
    <n v="1487111830"/>
    <x v="1689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x v="1690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x v="1691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x v="1692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x v="1693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x v="169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x v="1695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x v="1696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x v="1697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x v="1698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x v="1699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x v="170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x v="1701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x v="1701"/>
    <n v="1425156750"/>
    <x v="1702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x v="1703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x v="1704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x v="1705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x v="1706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x v="1707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x v="1708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x v="1709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x v="1710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x v="1711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x v="1712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x v="1713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x v="1714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x v="171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x v="1716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x v="1717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x v="1717"/>
    <n v="1459435149"/>
    <x v="1718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x v="1719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x v="1720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x v="1721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x v="1722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x v="1723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x v="1724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x v="1725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x v="1726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x v="172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x v="1728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x v="1729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x v="1730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x v="1731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x v="1732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x v="1733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x v="1734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x v="173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x v="1736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x v="1737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x v="1738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x v="1739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x v="1740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x v="174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x v="1742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x v="1743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x v="1744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x v="1745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x v="1746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x v="1747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x v="1748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x v="1749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x v="1750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x v="1751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x v="175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x v="1753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x v="1754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x v="1755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x v="1756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x v="1757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x v="1758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x v="1758"/>
    <n v="1425585229"/>
    <x v="175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x v="1760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x v="1761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x v="1761"/>
    <n v="1455147245"/>
    <x v="1762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x v="1763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x v="1764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x v="1765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x v="1766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x v="1767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x v="1768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x v="176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x v="1770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x v="1771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x v="1772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x v="1773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x v="1774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x v="1775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x v="1776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x v="1777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x v="1778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x v="1779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x v="178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x v="1781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x v="1782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x v="1783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x v="1784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x v="178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x v="1786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x v="178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x v="1788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x v="1789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x v="1790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x v="1791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x v="179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x v="1793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x v="1794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x v="1795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x v="179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x v="1797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x v="1798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x v="1799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x v="180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x v="1801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x v="1802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x v="1803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x v="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x v="1805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x v="1806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x v="1806"/>
    <n v="1409276313"/>
    <x v="1807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x v="1808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x v="180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x v="1810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x v="1811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x v="1812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x v="1813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x v="1814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x v="1815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x v="1816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x v="181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x v="1818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x v="1819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x v="182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x v="1821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x v="182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x v="1823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x v="1823"/>
    <n v="1387403967"/>
    <x v="1824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x v="1825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x v="1826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x v="1827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x v="1828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x v="1829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x v="1830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x v="1831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x v="1832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x v="183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x v="1834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x v="1835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x v="1835"/>
    <n v="1359660329"/>
    <x v="1836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x v="1837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x v="1838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x v="1839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x v="184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x v="1841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x v="1842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x v="1843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x v="184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x v="1845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x v="1846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x v="1847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x v="184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x v="184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x v="185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x v="1851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x v="18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x v="1853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x v="1854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x v="1855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x v="1856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x v="1857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x v="1858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x v="1858"/>
    <n v="1314124129"/>
    <x v="185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x v="1860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x v="186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x v="1862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x v="1863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x v="1864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x v="1865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x v="1866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x v="1867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x v="1868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x v="186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x v="1870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x v="187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x v="187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x v="1873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x v="1874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x v="1875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x v="1876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x v="1877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x v="1878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x v="187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x v="18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x v="1881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x v="188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x v="1883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x v="1884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x v="1885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x v="1886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x v="1887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x v="1888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x v="1889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x v="1890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x v="1891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x v="1892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x v="1893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x v="1894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x v="1895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x v="1896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x v="1897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x v="1898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x v="1899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x v="1900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x v="1901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x v="1902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x v="1903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x v="1904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x v="1905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x v="1906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x v="1907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x v="1908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x v="190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x v="1910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x v="1911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x v="1912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x v="1913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x v="1914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x v="1915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x v="1916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x v="1917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x v="1918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x v="191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x v="1920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x v="1921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x v="1922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x v="1923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x v="1924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x v="1925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x v="192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x v="1926"/>
    <n v="1329856839"/>
    <x v="1927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x v="1928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x v="1929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x v="1930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x v="1931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x v="1932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x v="1933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x v="1934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x v="1935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x v="1936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x v="1937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x v="1938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x v="1939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x v="1940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x v="194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x v="1942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x v="1943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x v="1944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x v="1945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x v="1946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x v="1947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x v="1948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x v="1949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x v="1950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x v="1951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x v="1952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x v="1953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x v="1954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x v="1955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x v="1956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x v="1957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x v="1958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x v="1959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x v="1960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x v="1961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x v="1962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x v="1963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x v="1964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x v="1965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x v="1966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x v="1967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x v="1968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x v="1969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x v="1970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x v="197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x v="1972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x v="1973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x v="1974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x v="1975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x v="1976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x v="1977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x v="1978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x v="1979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x v="1980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x v="1981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x v="1982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x v="1983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x v="1984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x v="1985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x v="1986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x v="1987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x v="1987"/>
    <n v="1437502742"/>
    <x v="1988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x v="1989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x v="1990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x v="1991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x v="1992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x v="1993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x v="1994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x v="1995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x v="1996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x v="1997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x v="199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x v="1999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x v="2000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x v="2001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x v="2002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x v="2003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x v="2004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x v="2005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x v="2006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x v="2007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x v="2008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x v="2009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x v="2010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x v="2011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x v="2012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x v="2013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x v="2014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x v="2015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x v="2016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x v="2017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x v="2018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x v="2019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x v="2020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x v="2021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x v="202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x v="202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x v="202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x v="2025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x v="2026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x v="2027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x v="2028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x v="2029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x v="2030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x v="2031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x v="2032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x v="2033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x v="2034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x v="2035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x v="2036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x v="2037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x v="2038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x v="2039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x v="2040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x v="2041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x v="2042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x v="2043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x v="204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x v="2045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x v="2046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x v="2047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x v="2048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x v="2048"/>
    <n v="1382963963"/>
    <x v="2049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x v="2050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x v="2051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x v="2052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x v="2053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x v="2054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x v="2055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x v="2056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x v="2057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x v="2058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x v="2059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x v="206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x v="2061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x v="2062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x v="2063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x v="2064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x v="2065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x v="2066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x v="2067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x v="2068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x v="2069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x v="2070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x v="2071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x v="207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x v="2073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x v="2074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x v="2075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x v="2076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x v="2077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x v="2078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x v="2079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x v="208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x v="2081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x v="2082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x v="2083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x v="2084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x v="2085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x v="2086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x v="2087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x v="2088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x v="2089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x v="2090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x v="2091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x v="209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x v="2093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x v="2094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x v="2095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x v="2096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x v="2097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x v="2098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x v="2098"/>
    <n v="1434650084"/>
    <x v="2099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x v="2100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x v="2101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x v="2102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x v="2103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x v="210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x v="2105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x v="2106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x v="2107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x v="2108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x v="2109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x v="2110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x v="2111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x v="2112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x v="2113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x v="2114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x v="2115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x v="2116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x v="2117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x v="2118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x v="2119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x v="2120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x v="2121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x v="2122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x v="2123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x v="2124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x v="2125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x v="2126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x v="2127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x v="2128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x v="2129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x v="2130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x v="213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x v="213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x v="2133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x v="2134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x v="2135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x v="213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x v="2137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x v="2138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x v="2139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x v="2140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x v="2141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x v="2142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x v="2143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x v="2144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x v="2145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x v="2146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x v="2146"/>
    <n v="1413356748"/>
    <x v="2147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x v="2148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x v="2149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s v="NOK"/>
    <n v="1468392599"/>
    <x v="2149"/>
    <n v="1465800599"/>
    <x v="2150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x v="2151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x v="2152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x v="2153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x v="2154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x v="215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x v="215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x v="2156"/>
    <n v="1479684783"/>
    <x v="2157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x v="2158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x v="2159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x v="2160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x v="2160"/>
    <n v="1440448059"/>
    <x v="2161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x v="2162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x v="2163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x v="216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x v="216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x v="2166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x v="216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x v="2168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x v="2169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x v="2170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x v="2171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x v="2172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x v="217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x v="2174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x v="2175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x v="2176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x v="217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x v="2178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x v="2179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x v="2180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x v="2181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x v="2182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x v="2183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x v="2184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x v="2185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x v="2186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x v="2187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x v="2188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x v="2189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x v="2190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x v="2191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x v="2192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x v="2193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x v="2194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x v="2195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x v="2196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x v="2197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x v="2198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x v="2198"/>
    <n v="1442311198"/>
    <x v="2199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x v="2200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x v="2201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x v="2202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x v="2203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x v="2204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x v="2205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x v="2206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x v="2207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x v="2208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x v="2209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x v="22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x v="2211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x v="2212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x v="2213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x v="2214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x v="2215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x v="2216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x v="2217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x v="2218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x v="2219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x v="2220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x v="2221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x v="2222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x v="2223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x v="2224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x v="222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x v="2226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x v="2227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x v="2228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x v="2229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x v="2230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x v="223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x v="2232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x v="2233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x v="2234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x v="2235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x v="2236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x v="2237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x v="2238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x v="2239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x v="2240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x v="2241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x v="2242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x v="2243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x v="2244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x v="2245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x v="2246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x v="2247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x v="224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x v="2249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x v="2250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x v="2251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x v="2252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x v="2253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x v="2254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x v="2255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x v="225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x v="2257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x v="2258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x v="2259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x v="226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x v="2261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x v="2262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x v="226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x v="226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x v="2265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x v="2266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x v="226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x v="2268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x v="2269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x v="2270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x v="2271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x v="2272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x v="2273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x v="2274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x v="2275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x v="2276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x v="2277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x v="2278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x v="227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x v="2280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x v="2281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x v="2282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x v="2283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x v="2284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x v="2285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x v="2286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x v="2287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x v="2288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x v="2289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x v="229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x v="2291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x v="2292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x v="2293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x v="2294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x v="2295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x v="229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x v="2297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x v="2298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x v="229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x v="2300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x v="2301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x v="2302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x v="2303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x v="2304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x v="2305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x v="2306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x v="2307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x v="2308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x v="2309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x v="2310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x v="2311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x v="2312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x v="2313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x v="2314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x v="2315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x v="2316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x v="2317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x v="2318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x v="2319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x v="232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x v="232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x v="2322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x v="2323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x v="2324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x v="2325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x v="2326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x v="2327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x v="2328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x v="2329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x v="2330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x v="2331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x v="2332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x v="2333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x v="2334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x v="2335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x v="2336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x v="2337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x v="2338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x v="233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x v="2340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x v="2341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x v="2342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x v="2343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x v="2344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x v="2345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x v="2346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x v="2347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x v="234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x v="2349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x v="235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x v="2351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x v="23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x v="2353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x v="2354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x v="2355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x v="2356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x v="2357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x v="2358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x v="2359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x v="236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x v="2361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x v="2362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x v="2363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x v="2364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x v="236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x v="2366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x v="2367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x v="2368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x v="2369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x v="2370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x v="2371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x v="2372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x v="2373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x v="2374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x v="2375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x v="237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x v="2377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x v="2378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x v="2379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x v="2380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x v="2381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x v="2382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x v="2383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x v="2384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x v="2385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x v="2386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x v="2387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x v="2388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x v="2389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x v="2390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x v="2391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x v="2392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x v="2393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x v="2394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x v="2395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x v="2396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x v="2397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x v="2398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x v="2399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x v="2400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x v="2401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x v="2400"/>
    <n v="1428941931"/>
    <x v="2402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x v="2403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x v="2404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x v="240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x v="2406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x v="2407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x v="2408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x v="2409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x v="2410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x v="2411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x v="2412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x v="2413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x v="2414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x v="2415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x v="2416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x v="241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s v="USD"/>
    <n v="1427225644"/>
    <x v="2416"/>
    <n v="1422045244"/>
    <x v="2418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x v="241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x v="2420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x v="2419"/>
    <n v="1421944196"/>
    <x v="2421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x v="2422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x v="2423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x v="2424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x v="2425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x v="2426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x v="2427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x v="2428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x v="2429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x v="2430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x v="2431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x v="2432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x v="243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x v="243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x v="2435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x v="2436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x v="2437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x v="2438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x v="243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x v="2440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x v="2441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x v="2442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x v="2443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x v="2444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x v="2445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x v="2446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x v="2447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x v="2448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x v="2449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x v="2450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x v="2451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x v="2452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x v="2453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x v="2454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x v="2455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x v="2456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x v="2457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x v="245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x v="2459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x v="2460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x v="2461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x v="2462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x v="2463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x v="2464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x v="2465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x v="2466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x v="2467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x v="2468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x v="246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x v="2470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x v="2471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x v="2472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x v="2473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x v="2474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x v="247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x v="2476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x v="2477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x v="2478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x v="2479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x v="2480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x v="2481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x v="2482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x v="248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x v="2484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x v="2485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x v="248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x v="248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x v="248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x v="248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x v="2490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x v="2491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x v="2492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x v="2493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x v="249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x v="249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x v="2496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x v="2497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x v="2498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x v="2499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x v="2500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x v="2501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x v="2502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x v="2503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x v="250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x v="2505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x v="2506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x v="2504"/>
    <n v="1428716704"/>
    <x v="2507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x v="2508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x v="250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x v="2510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x v="2511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x v="2512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x v="2513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x v="2514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x v="2515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x v="2516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x v="2517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x v="251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x v="2519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x v="2520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x v="25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x v="2522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x v="2523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x v="2524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x v="2525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x v="2526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x v="2527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x v="2528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x v="2526"/>
    <n v="1328752575"/>
    <x v="2529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x v="2530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x v="2531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x v="2532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x v="2533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x v="2534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x v="2532"/>
    <n v="1414781945"/>
    <x v="253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x v="253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x v="2537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x v="2538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x v="2539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x v="2540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x v="2541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x v="2542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x v="2543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x v="2544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x v="2545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x v="2546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x v="2547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x v="2548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x v="2549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x v="2550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x v="2551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x v="2552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x v="2553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x v="2554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x v="2555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x v="2556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x v="2557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x v="2558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x v="2559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x v="2560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x v="2561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x v="2562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x v="2563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x v="2564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x v="2565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x v="2566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x v="2567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x v="2568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x v="2569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x v="2570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x v="257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x v="2572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x v="2573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x v="2574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x v="2575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x v="2576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x v="257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x v="2578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x v="2579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x v="2580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x v="2581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x v="2579"/>
    <n v="1475192634"/>
    <x v="2582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x v="2583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x v="2584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x v="2585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x v="258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x v="2587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x v="2588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x v="2589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x v="2590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x v="2591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x v="2592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x v="2593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x v="2594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x v="2595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x v="2596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x v="259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x v="2598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x v="2599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x v="26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x v="2601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x v="2602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x v="2603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x v="2604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x v="2605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x v="2606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x v="2607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x v="260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x v="2609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x v="2610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x v="2611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x v="2612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x v="2613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x v="2614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x v="2615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x v="2616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x v="2617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x v="2618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x v="2619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x v="2620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x v="2621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x v="2622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x v="2623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x v="2624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x v="2625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x v="2626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x v="2627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x v="2628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x v="2629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x v="2630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x v="2631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x v="2632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x v="2633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x v="2634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x v="2635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x v="2636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x v="2637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x v="2638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x v="2639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x v="2640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x v="2641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x v="2642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x v="2643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x v="2644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x v="2645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x v="2646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x v="2647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x v="2648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x v="2645"/>
    <n v="1449186941"/>
    <x v="2649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x v="2650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x v="2651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x v="2652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x v="2653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x v="2654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x v="2651"/>
    <n v="1452631647"/>
    <x v="2655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x v="2656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x v="2657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x v="2658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x v="2655"/>
    <n v="1426729210"/>
    <x v="2659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x v="2660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x v="2661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x v="2662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x v="2663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x v="2664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x v="2665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x v="2666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x v="2667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x v="2664"/>
    <n v="1443449265"/>
    <x v="2668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x v="2669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x v="267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x v="2671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x v="2672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x v="2673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x v="2674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x v="2675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x v="2676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x v="2677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x v="2678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x v="2679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x v="2676"/>
    <n v="1457327091"/>
    <x v="2680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x v="2681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x v="2682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x v="2683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x v="2684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x v="2685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x v="2686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x v="2687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x v="2684"/>
    <n v="1422067870"/>
    <x v="2688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x v="2689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x v="2690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x v="2687"/>
    <n v="1427390557"/>
    <x v="2691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x v="2692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x v="2693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x v="2694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x v="2695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x v="2696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x v="2697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x v="269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x v="2699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x v="2700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x v="2701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x v="2702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x v="2703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x v="270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x v="2705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x v="2706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x v="2707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x v="2708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x v="2709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x v="2710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x v="2711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x v="2712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x v="2713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x v="2714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x v="2715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x v="2716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x v="2717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x v="2718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x v="2719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x v="2720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x v="2721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x v="2722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x v="2723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x v="2724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x v="272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x v="2722"/>
    <n v="1458741311"/>
    <x v="2726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x v="2727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x v="2728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x v="2729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x v="2730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x v="2731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x v="2732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x v="2733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x v="2734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x v="2735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x v="2736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x v="273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x v="2738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x v="2739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x v="2740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x v="2741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x v="2742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x v="2743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x v="2744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x v="2745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x v="2746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x v="274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x v="2748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x v="2749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x v="2750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x v="2751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x v="2752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x v="275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x v="2754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x v="2755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x v="2756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x v="2753"/>
    <n v="1469202332"/>
    <x v="2757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x v="2758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x v="2759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x v="2760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x v="2761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x v="2762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x v="2763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x v="2764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x v="2765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x v="2766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x v="2767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x v="2768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x v="2769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x v="277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x v="2771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x v="2772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x v="2773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x v="2774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x v="2775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x v="27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x v="2777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x v="2778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x v="2779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x v="2780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x v="2781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x v="2782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x v="2783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x v="2784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x v="2785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x v="2786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x v="2787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x v="2788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x v="2785"/>
    <n v="1424477934"/>
    <x v="2789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x v="2790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x v="2791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x v="2792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x v="2793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x v="2794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x v="2795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x v="2796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x v="2797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x v="2798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x v="2799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x v="2800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x v="2801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x v="2802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x v="2803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x v="2804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x v="2805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x v="2806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x v="2803"/>
    <n v="1433019438"/>
    <x v="2807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x v="2808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x v="2809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x v="2810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x v="2811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x v="2812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x v="2813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x v="2814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x v="2815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x v="2816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x v="2817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x v="2818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x v="281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x v="2820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x v="2821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x v="282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x v="2823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x v="2824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x v="2825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x v="2826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x v="2827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x v="2828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x v="2829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x v="2830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x v="2831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x v="2832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x v="2829"/>
    <n v="1442804633"/>
    <x v="28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x v="2834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x v="2835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x v="2836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x v="2837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x v="2838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x v="2839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x v="2840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x v="2841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x v="2842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x v="2843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x v="2844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x v="2845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x v="2846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x v="2847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x v="2848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x v="2849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x v="2850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x v="2851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x v="2852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x v="2853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x v="2854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x v="2855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x v="2856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x v="2857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x v="2858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x v="2859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x v="2860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x v="2861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x v="2862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x v="286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x v="2860"/>
    <n v="1434552207"/>
    <x v="2864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x v="2865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x v="2866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x v="2867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x v="2868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x v="2869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x v="2870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x v="2871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x v="2872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x v="2873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x v="2874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x v="2875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x v="2876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x v="2877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x v="2878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x v="2879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x v="2880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x v="2881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x v="2882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x v="2883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x v="2884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x v="2885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x v="2886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x v="2887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x v="2888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x v="2889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x v="2890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x v="2891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x v="2892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x v="2889"/>
    <n v="1415644395"/>
    <x v="2893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x v="2894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x v="2895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x v="2896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x v="2897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x v="2898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x v="2899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x v="2900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x v="2901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x v="2902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x v="2903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x v="2904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x v="2905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x v="290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x v="290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x v="2908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x v="2909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x v="2910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x v="2911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x v="2912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x v="2913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x v="291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x v="2915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x v="2916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x v="291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x v="2918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x v="291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x v="292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x v="2921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x v="2922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x v="2923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x v="2924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x v="2925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x v="2926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x v="2927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x v="2928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x v="2929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x v="2930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x v="2931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x v="2932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x v="293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x v="293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x v="2935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x v="2936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x v="2933"/>
    <n v="1402657113"/>
    <x v="2937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x v="2938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x v="2939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x v="2940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x v="2941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x v="2942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x v="2943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x v="2944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x v="2945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x v="2946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x v="294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x v="2948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x v="2949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x v="2950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x v="2951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x v="2952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x v="2953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x v="2954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x v="2955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x v="2956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x v="2957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x v="2958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x v="2959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x v="2960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x v="2961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x v="2962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x v="2963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x v="2964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x v="2965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x v="2966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x v="2967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x v="2968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x v="2969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x v="2970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x v="2971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x v="2972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x v="2973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x v="2974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x v="2975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x v="2976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x v="2977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x v="2978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x v="2979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x v="298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x v="2981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x v="2982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x v="2983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x v="2984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x v="2985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x v="298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x v="2987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x v="2988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x v="2985"/>
    <n v="1448756962"/>
    <x v="2989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x v="299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x v="2991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x v="2992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x v="2989"/>
    <n v="1453406867"/>
    <x v="2993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x v="2994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x v="2995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x v="2996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x v="2997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x v="2998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x v="2999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x v="300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x v="3001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x v="300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x v="3003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x v="300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x v="30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x v="3006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x v="3002"/>
    <n v="1428124283"/>
    <x v="3007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x v="3008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x v="3009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x v="3010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x v="3011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x v="3012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x v="3013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x v="3014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x v="3015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x v="3016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x v="3017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x v="3018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x v="3019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x v="3020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x v="3021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x v="3022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x v="3023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x v="3024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x v="3025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x v="3026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x v="3027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x v="3028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x v="3029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x v="3030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x v="3031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x v="3032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x v="3033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x v="3034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x v="3035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x v="3036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x v="3037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x v="3038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x v="3039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x v="3040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x v="3041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x v="3042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x v="3043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x v="3044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x v="304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x v="304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x v="3047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x v="3048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x v="3049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x v="305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x v="3051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x v="3052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x v="305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x v="30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x v="3055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x v="3056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x v="3057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x v="3058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x v="3059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x v="3060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x v="3056"/>
    <n v="1405363748"/>
    <x v="3061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x v="306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x v="3063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x v="3064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x v="3065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x v="3066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x v="3067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x v="3068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x v="3069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x v="3070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x v="307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x v="307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x v="3073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x v="3074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x v="3075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x v="3071"/>
    <n v="1439221123"/>
    <x v="3076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x v="3077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x v="3078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x v="3079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x v="3080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x v="308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x v="3082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x v="3083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x v="3084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x v="3085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x v="3086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x v="3087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x v="3088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x v="3089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x v="3090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x v="3091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x v="309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x v="3093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x v="3094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x v="3095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x v="309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x v="3097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x v="3098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x v="3099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x v="3100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x v="3101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x v="3102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x v="3103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x v="3104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x v="3105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x v="310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x v="3107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x v="3102"/>
    <n v="1425053994"/>
    <x v="3108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x v="3109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x v="3110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x v="3111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x v="3112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x v="3113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x v="3114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x v="3115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x v="3116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x v="3117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x v="3118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x v="3119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x v="3120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x v="3121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x v="3116"/>
    <n v="1478298132"/>
    <x v="312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x v="3123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x v="3124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x v="3119"/>
    <n v="1449550672"/>
    <x v="3125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x v="3126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x v="3127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x v="3128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x v="312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x v="3130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x v="3125"/>
    <n v="1489067645"/>
    <x v="3131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x v="3132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x v="3133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x v="3134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x v="3135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x v="3136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x v="3137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x v="3138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x v="3139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x v="3140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x v="3141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x v="3142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x v="3143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x v="3144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x v="3145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x v="314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x v="3147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x v="3148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x v="3149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x v="3150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x v="3151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x v="3152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x v="3153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x v="3154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x v="315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x v="3156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x v="3151"/>
    <n v="1404932105"/>
    <x v="3157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x v="3152"/>
    <n v="1371931752"/>
    <x v="3158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x v="3159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x v="3160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x v="3161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x v="31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x v="3163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x v="3164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x v="3165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x v="3166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x v="3167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x v="3168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x v="3162"/>
    <n v="1384364561"/>
    <x v="3169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x v="3170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x v="3171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x v="3172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x v="3173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x v="3174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x v="3175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x v="3176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x v="3177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x v="3178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x v="3179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x v="3180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x v="3181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x v="3182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x v="3183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x v="3184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x v="3185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x v="3186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x v="3187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x v="3188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x v="3189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x v="3190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x v="3191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x v="3192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x v="3193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x v="3194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x v="3195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x v="3196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x v="3197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x v="3198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x v="3199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x v="3200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x v="3201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x v="3202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x v="3203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x v="3204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x v="3205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x v="3206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x v="3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x v="3208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x v="3209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x v="3210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x v="3211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x v="3212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x v="3213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x v="3214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x v="3215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x v="3216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x v="3217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x v="3218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x v="3219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x v="3213"/>
    <n v="1486411204"/>
    <x v="3220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x v="3221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x v="3222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x v="3223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x v="3224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x v="3225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x v="3226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x v="3227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x v="3228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x v="3229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x v="3230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x v="3231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x v="3232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x v="3233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x v="3234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x v="3235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x v="3236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x v="3237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x v="323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x v="3239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x v="3240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x v="3241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x v="324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x v="3243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x v="3244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x v="3245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x v="3246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x v="3247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x v="3248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x v="3249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x v="3250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x v="3251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x v="3252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x v="3253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x v="3254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x v="325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x v="3256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x v="3257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x v="3258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x v="3259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x v="3260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x v="3261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x v="3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x v="3263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x v="3264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x v="326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x v="3266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x v="3267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x v="326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x v="3269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x v="3270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x v="3263"/>
    <n v="1412332175"/>
    <x v="3271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x v="3272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x v="3273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x v="3274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x v="3275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x v="3276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x v="3277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x v="3278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x v="327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x v="3280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x v="3281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x v="3282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x v="3283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x v="3284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x v="3277"/>
    <n v="1485556626"/>
    <x v="3285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x v="3286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x v="3287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x v="3288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x v="3289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x v="3290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x v="3291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x v="3292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x v="3293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x v="329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x v="3295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x v="3296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x v="3297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x v="329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x v="3299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x v="3300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x v="3301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x v="3294"/>
    <n v="1478507176"/>
    <x v="3302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x v="3303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x v="3304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x v="3305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x v="3306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x v="3307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x v="3308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x v="3309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x v="3310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x v="3311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x v="3312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x v="3313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x v="3314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x v="3315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x v="3316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x v="3317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x v="3318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x v="3319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x v="3320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x v="3321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x v="3322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x v="3323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x v="3324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x v="3325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x v="3326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x v="3327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x v="3328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x v="3329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x v="3330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x v="3331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x v="3332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x v="3333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x v="3334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x v="3335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x v="333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x v="333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x v="3338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x v="3339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x v="3340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x v="334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x v="3342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x v="3343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x v="3344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x v="3345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x v="3346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x v="3347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x v="3348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x v="3349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x v="3350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x v="3351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x v="3352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x v="3353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x v="3354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x v="3355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x v="3356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x v="3357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x v="3358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x v="3359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x v="3352"/>
    <n v="1479866343"/>
    <x v="3360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x v="3361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x v="3362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x v="3363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x v="3364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x v="3365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x v="3366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x v="3367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x v="3368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x v="3369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x v="3370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x v="3371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x v="3372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x v="3373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x v="3374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x v="3375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x v="3376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x v="3377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x v="3378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x v="3379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x v="3380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x v="3381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x v="3382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x v="3383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x v="3384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x v="3385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x v="338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x v="3387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x v="3388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x v="3389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x v="3390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x v="3391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x v="3392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x v="3393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x v="3394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x v="3395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x v="3396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x v="3397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x v="3398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x v="3399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x v="3400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x v="3401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x v="3402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x v="3403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x v="3404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x v="3405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x v="340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x v="3407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x v="3408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x v="3409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x v="341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x v="3411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x v="341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x v="3413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x v="3414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x v="3415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x v="3416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x v="3417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x v="3418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x v="3419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x v="3420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x v="3421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x v="3422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x v="3423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x v="342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x v="3425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x v="3426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x v="3427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x v="3428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x v="3429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x v="3430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x v="3431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x v="3432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x v="3433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x v="3434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x v="3435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x v="3436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x v="3437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x v="3438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x v="3439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x v="3440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x v="344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x v="344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x v="3443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x v="3444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x v="3445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x v="3446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x v="3447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x v="3448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x v="3449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x v="3450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x v="3451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x v="3452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x v="3453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x v="3454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x v="3455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x v="3456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x v="34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x v="3458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x v="3459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x v="3460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x v="3461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x v="3462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x v="3463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x v="3464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x v="3465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x v="3466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x v="3455"/>
    <n v="1424275632"/>
    <x v="3467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x v="3468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x v="3469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x v="3470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x v="3471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x v="3472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x v="3473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x v="3474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x v="3475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x v="3476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x v="3477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x v="3478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x v="3479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x v="3480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x v="3481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x v="3482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x v="3483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x v="3484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x v="3485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x v="3486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x v="3487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x v="3488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x v="3489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x v="3490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x v="3491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x v="3492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x v="3493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x v="3494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x v="3495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x v="349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x v="3497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x v="3498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x v="3499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x v="3500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x v="3501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x v="3502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x v="3503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x v="3504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x v="350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x v="3506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x v="350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x v="3508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x v="3509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x v="3510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x v="3511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x v="351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x v="3513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x v="3514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x v="3515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x v="3516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x v="3517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x v="3518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x v="3519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x v="3520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x v="3521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x v="3522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x v="3523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x v="3524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x v="3525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x v="3526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x v="3527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x v="352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x v="3529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x v="3530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x v="3518"/>
    <n v="1464709334"/>
    <x v="3531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x v="3532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x v="3533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x v="3534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x v="3535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x v="3536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x v="3537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x v="3538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x v="3539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x v="3540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x v="3541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x v="354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x v="3543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x v="3544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x v="3545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x v="3546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x v="3547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x v="3548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x v="3549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x v="3550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x v="3551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x v="3552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x v="3553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x v="3554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x v="3555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x v="3556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x v="3557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x v="3558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x v="3559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x v="3560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x v="3561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x v="3562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x v="3563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x v="3564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x v="3565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x v="3566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x v="3567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x v="3568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x v="3569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x v="3570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x v="3571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x v="3558"/>
    <n v="1432302082"/>
    <x v="357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x v="3573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x v="3574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x v="3575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x v="3576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x v="3577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x v="3578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x v="3579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x v="3580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x v="3581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x v="35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x v="3583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x v="358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x v="3585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x v="3572"/>
    <n v="1469465070"/>
    <x v="3586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x v="3587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x v="3588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x v="3589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x v="3590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x v="3591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x v="3592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x v="3593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x v="3594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x v="3581"/>
    <n v="1423959123"/>
    <x v="3595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x v="3596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x v="3597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x v="3598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x v="3599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x v="3586"/>
    <n v="1473970964"/>
    <x v="3600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x v="3601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x v="3602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x v="3603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x v="3604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x v="3605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x v="3606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x v="3607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x v="3608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x v="3609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x v="3610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x v="361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x v="3612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x v="3613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x v="3614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x v="3615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x v="3616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x v="3617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x v="3618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x v="3619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x v="3620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x v="3621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x v="3622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x v="3623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x v="3624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x v="3625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x v="3626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x v="362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x v="3628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x v="3629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x v="363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x v="3631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x v="3632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x v="3633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x v="363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x v="3621"/>
    <n v="1458594676"/>
    <x v="3635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x v="3636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x v="3637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x v="3638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x v="3639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x v="364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x v="3641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x v="3642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x v="3643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x v="3644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x v="3645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x v="3646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x v="364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x v="3648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x v="3649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x v="3650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x v="3651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x v="365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x v="3653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x v="3654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x v="3655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x v="365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x v="3657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x v="3644"/>
    <n v="1400272580"/>
    <x v="3658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x v="3659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x v="3660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x v="3661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x v="3662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x v="3663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x v="3664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x v="3665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x v="3666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x v="3667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x v="3668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x v="3669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x v="3670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x v="3671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x v="3672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x v="3673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x v="3674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x v="3675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x v="3676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x v="3677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x v="367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x v="3679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x v="3680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x v="3681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x v="3682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x v="3683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x v="3684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x v="3685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x v="3686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x v="3687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x v="3688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x v="368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x v="3690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x v="3691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x v="3692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x v="3693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x v="3694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x v="3695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x v="369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x v="3697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x v="3698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x v="3699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x v="37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x v="3701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x v="3702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x v="3703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x v="370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x v="3705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x v="3706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x v="3707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x v="3708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x v="3709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x v="3710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x v="3711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x v="3712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x v="3713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x v="3714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x v="3715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x v="3716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x v="3717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x v="3718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x v="3704"/>
    <n v="1432402266"/>
    <x v="3719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x v="3720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x v="3721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x v="3722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x v="3708"/>
    <n v="1414778662"/>
    <x v="3723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x v="3724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x v="3725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x v="3726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x v="3727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x v="3728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x v="3729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x v="3730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x v="3731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x v="3732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x v="3733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x v="3734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x v="3735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x v="3736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x v="3737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x v="3738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x v="3739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x v="3740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x v="3741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x v="3742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x v="3743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x v="3744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x v="3745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x v="3746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x v="3747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x v="3748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x v="3749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x v="3750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x v="3751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x v="3752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x v="3753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x v="3754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x v="3755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x v="3756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x v="3757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x v="3743"/>
    <n v="1397819938"/>
    <x v="375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x v="3759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x v="3760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x v="3761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x v="3762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x v="3763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x v="3764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x v="3765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x v="3766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x v="376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x v="3768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x v="376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x v="377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x v="3771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x v="3772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x v="3773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x v="3774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x v="3775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x v="3776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x v="3777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x v="3778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x v="3779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x v="3780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x v="3781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x v="3782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x v="3783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x v="3784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x v="3785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x v="3786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x v="3787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x v="3788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x v="3789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x v="3790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x v="3791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x v="379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x v="3793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x v="379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x v="3795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x v="379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x v="3797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x v="379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x v="3799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x v="3800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x v="3801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x v="3802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x v="3803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x v="380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x v="3805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x v="3806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x v="3807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x v="3808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x v="3809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x v="3810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x v="3811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x v="3812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x v="3813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x v="3814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x v="3815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x v="3816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x v="3817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x v="3818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x v="3819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x v="3820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x v="3821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x v="3822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x v="3823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x v="3824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x v="3825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x v="3826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x v="3827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x v="3828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x v="3829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x v="3830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x v="3831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x v="3832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x v="3833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x v="3834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x v="3835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x v="3836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x v="3837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x v="3838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x v="3839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x v="3840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x v="3841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x v="384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x v="3843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x v="384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x v="3845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x v="3846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x v="3847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x v="3848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x v="3849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x v="3850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x v="3851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x v="3852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x v="3853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x v="3854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x v="3855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x v="3856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x v="3857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x v="3858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x v="3859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x v="386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x v="3842"/>
    <n v="1412258977"/>
    <x v="3861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x v="3862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x v="3863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x v="386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x v="3865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x v="3866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x v="3867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x v="3849"/>
    <n v="1408031405"/>
    <x v="3868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x v="3869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x v="3870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x v="3871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x v="3872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x v="3873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x v="3874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x v="387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x v="3876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x v="3877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x v="3878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x v="3879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x v="388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x v="3881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x v="3882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x v="3883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x v="3884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x v="3885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s v="AUD"/>
    <n v="1418275702"/>
    <x v="3866"/>
    <n v="1415683702"/>
    <x v="3886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x v="3887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x v="388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x v="3889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x v="3890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x v="3891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x v="3892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x v="3893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x v="3894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x v="3895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x v="3896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x v="3897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x v="3898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x v="3899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x v="3900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x v="3901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x v="390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x v="3903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x v="3884"/>
    <n v="1427866200"/>
    <x v="3904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x v="3905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x v="3906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x v="3907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x v="3908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x v="3909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x v="3910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x v="3911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x v="3912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x v="3913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x v="3914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x v="3915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x v="3916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x v="3917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x v="3918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x v="3919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x v="392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x v="3921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x v="3922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x v="3923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x v="3924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x v="3925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x v="3926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x v="3927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x v="3928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x v="3929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x v="3930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x v="3931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x v="3932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x v="3933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x v="3934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x v="3935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x v="3936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x v="3937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x v="3938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x v="393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x v="3940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x v="3941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x v="3942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x v="3943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x v="3944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x v="3945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x v="3946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x v="3947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x v="3948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x v="3949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x v="395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x v="3951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x v="3952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x v="3953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x v="395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x v="3955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x v="3956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x v="3957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x v="3958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x v="3959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x v="3960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x v="3961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x v="3962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x v="3963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x v="3964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x v="3965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x v="3966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x v="396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x v="3968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x v="3969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x v="3970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x v="3971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x v="3972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x v="3973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x v="3974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x v="3975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x v="3976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x v="3977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x v="3978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x v="3979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x v="3980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x v="3981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x v="3982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x v="3983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x v="398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x v="3985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x v="3986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x v="3987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x v="3988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x v="3989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x v="3990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x v="3991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x v="3992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x v="3993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x v="3994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x v="3995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x v="3996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x v="3997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x v="3998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x v="3999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x v="3980"/>
    <n v="1457450958"/>
    <x v="4000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x v="4001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x v="4002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x v="4003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x v="3983"/>
    <n v="1410148457"/>
    <x v="4004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x v="400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x v="4006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x v="4007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x v="4008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x v="4009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x v="4010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x v="4011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x v="4012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x v="401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x v="4014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x v="4015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x v="4016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x v="4017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x v="401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x v="4019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x v="4020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x v="4021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x v="4022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x v="402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x v="4024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x v="4025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x v="4026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x v="4027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x v="4028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x v="4029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x v="4030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x v="4031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x v="4032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x v="4033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x v="4034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x v="4035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x v="4036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x v="4037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x v="4038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x v="4039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x v="4040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x v="4041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x v="4042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x v="4043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x v="4044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x v="4045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x v="4046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x v="4047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x v="4048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x v="4049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x v="4050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x v="4051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x v="4052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x v="4053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x v="4054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x v="4055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x v="4056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x v="4057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x v="4058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x v="4059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x v="4060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x v="4061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x v="4062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x v="4063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x v="4064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x v="4065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x v="4066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x v="4067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x v="4068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x v="4069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x v="407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x v="407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x v="4072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x v="4073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x v="4074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x v="4075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x v="4076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x v="4077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x v="4078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x v="4079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x v="4080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x v="4081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x v="4082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x v="4083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x v="4084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x v="408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x v="4086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x v="4065"/>
    <n v="1466185786"/>
    <x v="4087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x v="4088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x v="4089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x v="4090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x v="409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x v="4092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x v="4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x v="4094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x v="4095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x v="4096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x v="409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x v="4098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x v="4099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x v="410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x v="4101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x v="4102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x v="4103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x v="410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x v="4105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x v="410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x v="4107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x v="4108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x v="4109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x v="4110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x v="4111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x v="4112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F7922E-2F66-47AA-AF75-687575BBD379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04BE8C-4373-4D90-9607-0979CD3ED2C5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C76DA7-60B2-4397-AAF1-16E6870A840B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item="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4A333D-1F9B-44EF-9050-3D7AC174D58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K13" firstHeaderRow="1" firstDataRow="3" firstDataCol="1"/>
  <pivotFields count="24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dataField="1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5" showAll="0"/>
    <pivotField showAll="0"/>
    <pivotField numFmtId="165" showAll="0"/>
    <pivotField showAll="0"/>
    <pivotField showAll="0"/>
    <pivotField showAll="0"/>
    <pivotField showAll="0"/>
    <pivotField numFmtId="10" showAll="0"/>
    <pivotField dataField="1"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  <pivotField showAll="0" defaultSubtotal="0"/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Sum of pledged" fld="4" baseField="0" baseItem="0"/>
    <dataField name="Sum of Average Donation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Q1" zoomScale="80" zoomScaleNormal="80" workbookViewId="0">
      <selection activeCell="T2" sqref="T2:T411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14.08984375" bestFit="1" customWidth="1"/>
    <col min="15" max="15" width="16" bestFit="1" customWidth="1"/>
    <col min="16" max="16" width="28.54296875" style="10" bestFit="1" customWidth="1"/>
    <col min="17" max="17" width="30" bestFit="1" customWidth="1"/>
    <col min="18" max="18" width="41.1796875" customWidth="1"/>
    <col min="19" max="19" width="12.36328125" bestFit="1" customWidth="1"/>
    <col min="20" max="20" width="1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8306</v>
      </c>
      <c r="O1" s="1" t="s">
        <v>8307</v>
      </c>
      <c r="P1" s="1" t="s">
        <v>8365</v>
      </c>
      <c r="Q1" s="1" t="s">
        <v>8366</v>
      </c>
      <c r="R1" s="1" t="s">
        <v>8264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>
        <f>E2/D2</f>
        <v>1.3685882352941177</v>
      </c>
      <c r="O2" s="6">
        <f>IF(L2&gt;0,E2/L2,0)</f>
        <v>63.917582417582416</v>
      </c>
      <c r="P2" s="11">
        <f>(((I2/60)/60)/24)+DATE(1970,1,1)+(-5/24)</f>
        <v>42207.916666666664</v>
      </c>
      <c r="Q2" s="11">
        <f>(((J2/60)/60)/24)+DATE(1970,1,1)+(-5/24)</f>
        <v>42176.798738425925</v>
      </c>
      <c r="R2" t="s">
        <v>8265</v>
      </c>
      <c r="S2" s="13" t="str">
        <f>LEFT(R2,SEARCH("/",R2)-1)</f>
        <v>film &amp; video</v>
      </c>
      <c r="T2" t="str">
        <f>RIGHT(R2,LEN(R2)-SEARCH("/",R2))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>
        <f>E3/D3</f>
        <v>1.4260827250608272</v>
      </c>
      <c r="O3" s="6">
        <f>IF(L3&gt;0,E3/L3,0)</f>
        <v>185.48101265822785</v>
      </c>
      <c r="P3" s="11">
        <f>(((I3/60)/60)/24)+DATE(1970,1,1)+(-5/24)</f>
        <v>42796.392164351848</v>
      </c>
      <c r="Q3" s="11">
        <f>(((J3/60)/60)/24)+DATE(1970,1,1)+(-5/24)</f>
        <v>42766.392164351848</v>
      </c>
      <c r="R3" t="s">
        <v>8265</v>
      </c>
      <c r="S3" s="13" t="str">
        <f>LEFT(R3,SEARCH("/",R3)-1)</f>
        <v>film &amp; video</v>
      </c>
      <c r="T3" t="str">
        <f>RIGHT(R3,LEN(R3)-SEARCH("/",R3))</f>
        <v>television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>
        <f>E4/D4</f>
        <v>1.05</v>
      </c>
      <c r="O4" s="6">
        <f>IF(L4&gt;0,E4/L4,0)</f>
        <v>15</v>
      </c>
      <c r="P4" s="11">
        <f>(((I4/60)/60)/24)+DATE(1970,1,1)+(-5/24)</f>
        <v>42415.494016203702</v>
      </c>
      <c r="Q4" s="11">
        <f>(((J4/60)/60)/24)+DATE(1970,1,1)+(-5/24)</f>
        <v>42405.494016203702</v>
      </c>
      <c r="R4" t="s">
        <v>8265</v>
      </c>
      <c r="S4" s="13" t="str">
        <f>LEFT(R4,SEARCH("/",R4)-1)</f>
        <v>film &amp; video</v>
      </c>
      <c r="T4" t="str">
        <f>RIGHT(R4,LEN(R4)-SEARCH("/",R4))</f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>
        <f>E5/D5</f>
        <v>1.0389999999999999</v>
      </c>
      <c r="O5" s="6">
        <f>IF(L5&gt;0,E5/L5,0)</f>
        <v>69.266666666666666</v>
      </c>
      <c r="P5" s="11">
        <f>(((I5/60)/60)/24)+DATE(1970,1,1)+(-5/24)</f>
        <v>41858.306793981479</v>
      </c>
      <c r="Q5" s="11">
        <f>(((J5/60)/60)/24)+DATE(1970,1,1)+(-5/24)</f>
        <v>41828.306793981479</v>
      </c>
      <c r="R5" t="s">
        <v>8265</v>
      </c>
      <c r="S5" s="13" t="str">
        <f>LEFT(R5,SEARCH("/",R5)-1)</f>
        <v>film &amp; video</v>
      </c>
      <c r="T5" t="str">
        <f>RIGHT(R5,LEN(R5)-SEARCH("/",R5))</f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>
        <f>E6/D6</f>
        <v>1.2299154545454545</v>
      </c>
      <c r="O6" s="6">
        <f>IF(L6&gt;0,E6/L6,0)</f>
        <v>190.55028169014085</v>
      </c>
      <c r="P6" s="11">
        <f>(((I6/60)/60)/24)+DATE(1970,1,1)+(-5/24)</f>
        <v>42357.625914351847</v>
      </c>
      <c r="Q6" s="11">
        <f>(((J6/60)/60)/24)+DATE(1970,1,1)+(-5/24)</f>
        <v>42327.625914351847</v>
      </c>
      <c r="R6" t="s">
        <v>8265</v>
      </c>
      <c r="S6" s="13" t="str">
        <f>LEFT(R6,SEARCH("/",R6)-1)</f>
        <v>film &amp; video</v>
      </c>
      <c r="T6" t="str">
        <f>RIGHT(R6,LEN(R6)-SEARCH("/",R6))</f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>
        <f>E7/D7</f>
        <v>1.0977744436109027</v>
      </c>
      <c r="O7" s="6">
        <f>IF(L7&gt;0,E7/L7,0)</f>
        <v>93.40425531914893</v>
      </c>
      <c r="P7" s="11">
        <f>(((I7/60)/60)/24)+DATE(1970,1,1)+(-5/24)</f>
        <v>42580.024305555555</v>
      </c>
      <c r="Q7" s="11">
        <f>(((J7/60)/60)/24)+DATE(1970,1,1)+(-5/24)</f>
        <v>42563.724618055552</v>
      </c>
      <c r="R7" t="s">
        <v>8265</v>
      </c>
      <c r="S7" s="13" t="str">
        <f>LEFT(R7,SEARCH("/",R7)-1)</f>
        <v>film &amp; video</v>
      </c>
      <c r="T7" t="str">
        <f>RIGHT(R7,LEN(R7)-SEARCH("/",R7))</f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>
        <f>E8/D8</f>
        <v>1.064875</v>
      </c>
      <c r="O8" s="6">
        <f>IF(L8&gt;0,E8/L8,0)</f>
        <v>146.87931034482759</v>
      </c>
      <c r="P8" s="11">
        <f>(((I8/60)/60)/24)+DATE(1970,1,1)+(-5/24)</f>
        <v>41803.864004629628</v>
      </c>
      <c r="Q8" s="11">
        <f>(((J8/60)/60)/24)+DATE(1970,1,1)+(-5/24)</f>
        <v>41793.864004629628</v>
      </c>
      <c r="R8" t="s">
        <v>8265</v>
      </c>
      <c r="S8" s="13" t="str">
        <f>LEFT(R8,SEARCH("/",R8)-1)</f>
        <v>film &amp; video</v>
      </c>
      <c r="T8" t="str">
        <f>RIGHT(R8,LEN(R8)-SEARCH("/",R8))</f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>
        <f>E9/D9</f>
        <v>1.0122222222222221</v>
      </c>
      <c r="O9" s="6">
        <f>IF(L9&gt;0,E9/L9,0)</f>
        <v>159.82456140350877</v>
      </c>
      <c r="P9" s="11">
        <f>(((I9/60)/60)/24)+DATE(1970,1,1)+(-5/24)</f>
        <v>42555.838738425926</v>
      </c>
      <c r="Q9" s="11">
        <f>(((J9/60)/60)/24)+DATE(1970,1,1)+(-5/24)</f>
        <v>42515.838738425926</v>
      </c>
      <c r="R9" t="s">
        <v>8265</v>
      </c>
      <c r="S9" s="13" t="str">
        <f>LEFT(R9,SEARCH("/",R9)-1)</f>
        <v>film &amp; video</v>
      </c>
      <c r="T9" t="str">
        <f>RIGHT(R9,LEN(R9)-SEARCH("/",R9))</f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>
        <f>E10/D10</f>
        <v>1.0004342857142856</v>
      </c>
      <c r="O10" s="6">
        <f>IF(L10&gt;0,E10/L10,0)</f>
        <v>291.79333333333335</v>
      </c>
      <c r="P10" s="11">
        <f>(((I10/60)/60)/24)+DATE(1970,1,1)+(-5/24)</f>
        <v>42475.666666666664</v>
      </c>
      <c r="Q10" s="11">
        <f>(((J10/60)/60)/24)+DATE(1970,1,1)+(-5/24)</f>
        <v>42468.736249999994</v>
      </c>
      <c r="R10" t="s">
        <v>8265</v>
      </c>
      <c r="S10" s="13" t="str">
        <f>LEFT(R10,SEARCH("/",R10)-1)</f>
        <v>film &amp; video</v>
      </c>
      <c r="T10" t="str">
        <f>RIGHT(R10,LEN(R10)-SEARCH("/",R10))</f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>
        <f>E11/D11</f>
        <v>1.2599800000000001</v>
      </c>
      <c r="O11" s="6">
        <f>IF(L11&gt;0,E11/L11,0)</f>
        <v>31.499500000000001</v>
      </c>
      <c r="P11" s="11">
        <f>(((I11/60)/60)/24)+DATE(1970,1,1)+(-5/24)</f>
        <v>42476.895185185182</v>
      </c>
      <c r="Q11" s="11">
        <f>(((J11/60)/60)/24)+DATE(1970,1,1)+(-5/24)</f>
        <v>42446.895185185182</v>
      </c>
      <c r="R11" t="s">
        <v>8265</v>
      </c>
      <c r="S11" s="13" t="str">
        <f>LEFT(R11,SEARCH("/",R11)-1)</f>
        <v>film &amp; video</v>
      </c>
      <c r="T11" t="str">
        <f>RIGHT(R11,LEN(R11)-SEARCH("/",R11))</f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>
        <f>E12/D12</f>
        <v>1.0049999999999999</v>
      </c>
      <c r="O12" s="6">
        <f>IF(L12&gt;0,E12/L12,0)</f>
        <v>158.68421052631578</v>
      </c>
      <c r="P12" s="11">
        <f>(((I12/60)/60)/24)+DATE(1970,1,1)+(-5/24)</f>
        <v>41814.859710648147</v>
      </c>
      <c r="Q12" s="11">
        <f>(((J12/60)/60)/24)+DATE(1970,1,1)+(-5/24)</f>
        <v>41779.859710648147</v>
      </c>
      <c r="R12" t="s">
        <v>8265</v>
      </c>
      <c r="S12" s="13" t="str">
        <f>LEFT(R12,SEARCH("/",R12)-1)</f>
        <v>film &amp; video</v>
      </c>
      <c r="T12" t="str">
        <f>RIGHT(R12,LEN(R12)-SEARCH("/",R12))</f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>
        <f>E13/D13</f>
        <v>1.2050000000000001</v>
      </c>
      <c r="O13" s="6">
        <f>IF(L13&gt;0,E13/L13,0)</f>
        <v>80.333333333333329</v>
      </c>
      <c r="P13" s="11">
        <f>(((I13/60)/60)/24)+DATE(1970,1,1)+(-5/24)</f>
        <v>42603.916666666664</v>
      </c>
      <c r="Q13" s="11">
        <f>(((J13/60)/60)/24)+DATE(1970,1,1)+(-5/24)</f>
        <v>42572.570162037031</v>
      </c>
      <c r="R13" t="s">
        <v>8265</v>
      </c>
      <c r="S13" s="13" t="str">
        <f>LEFT(R13,SEARCH("/",R13)-1)</f>
        <v>film &amp; video</v>
      </c>
      <c r="T13" t="str">
        <f>RIGHT(R13,LEN(R13)-SEARCH("/",R13))</f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>
        <f>E14/D14</f>
        <v>1.6529333333333334</v>
      </c>
      <c r="O14" s="6">
        <f>IF(L14&gt;0,E14/L14,0)</f>
        <v>59.961305925030231</v>
      </c>
      <c r="P14" s="11">
        <f>(((I14/60)/60)/24)+DATE(1970,1,1)+(-5/24)</f>
        <v>41835.916666666664</v>
      </c>
      <c r="Q14" s="11">
        <f>(((J14/60)/60)/24)+DATE(1970,1,1)+(-5/24)</f>
        <v>41791.504918981482</v>
      </c>
      <c r="R14" t="s">
        <v>8265</v>
      </c>
      <c r="S14" s="13" t="str">
        <f>LEFT(R14,SEARCH("/",R14)-1)</f>
        <v>film &amp; video</v>
      </c>
      <c r="T14" t="str">
        <f>RIGHT(R14,LEN(R14)-SEARCH("/",R14))</f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>
        <f>E15/D15</f>
        <v>1.5997142857142856</v>
      </c>
      <c r="O15" s="6">
        <f>IF(L15&gt;0,E15/L15,0)</f>
        <v>109.78431372549019</v>
      </c>
      <c r="P15" s="11">
        <f>(((I15/60)/60)/24)+DATE(1970,1,1)+(-5/24)</f>
        <v>42544.643749999996</v>
      </c>
      <c r="Q15" s="11">
        <f>(((J15/60)/60)/24)+DATE(1970,1,1)+(-5/24)</f>
        <v>42508.468854166662</v>
      </c>
      <c r="R15" t="s">
        <v>8265</v>
      </c>
      <c r="S15" s="13" t="str">
        <f>LEFT(R15,SEARCH("/",R15)-1)</f>
        <v>film &amp; video</v>
      </c>
      <c r="T15" t="str">
        <f>RIGHT(R15,LEN(R15)-SEARCH("/",R15))</f>
        <v>television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>
        <f>E16/D16</f>
        <v>1.0093333333333334</v>
      </c>
      <c r="O16" s="6">
        <f>IF(L16&gt;0,E16/L16,0)</f>
        <v>147.70731707317074</v>
      </c>
      <c r="P16" s="11">
        <f>(((I16/60)/60)/24)+DATE(1970,1,1)+(-5/24)</f>
        <v>41833.374305555553</v>
      </c>
      <c r="Q16" s="11">
        <f>(((J16/60)/60)/24)+DATE(1970,1,1)+(-5/24)</f>
        <v>41807.818148148144</v>
      </c>
      <c r="R16" t="s">
        <v>8265</v>
      </c>
      <c r="S16" s="13" t="str">
        <f>LEFT(R16,SEARCH("/",R16)-1)</f>
        <v>film &amp; video</v>
      </c>
      <c r="T16" t="str">
        <f>RIGHT(R16,LEN(R16)-SEARCH("/",R16))</f>
        <v>television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>
        <f>E17/D17</f>
        <v>1.0660000000000001</v>
      </c>
      <c r="O17" s="6">
        <f>IF(L17&gt;0,E17/L17,0)</f>
        <v>21.755102040816325</v>
      </c>
      <c r="P17" s="11">
        <f>(((I17/60)/60)/24)+DATE(1970,1,1)+(-5/24)</f>
        <v>42274.634722222218</v>
      </c>
      <c r="Q17" s="11">
        <f>(((J17/60)/60)/24)+DATE(1970,1,1)+(-5/24)</f>
        <v>42256.183541666665</v>
      </c>
      <c r="R17" t="s">
        <v>8265</v>
      </c>
      <c r="S17" s="13" t="str">
        <f>LEFT(R17,SEARCH("/",R17)-1)</f>
        <v>film &amp; video</v>
      </c>
      <c r="T17" t="str">
        <f>RIGHT(R17,LEN(R17)-SEARCH("/",R17))</f>
        <v>television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>
        <f>E18/D18</f>
        <v>1.0024166666666667</v>
      </c>
      <c r="O18" s="6">
        <f>IF(L18&gt;0,E18/L18,0)</f>
        <v>171.84285714285716</v>
      </c>
      <c r="P18" s="11">
        <f>(((I18/60)/60)/24)+DATE(1970,1,1)+(-5/24)</f>
        <v>41806.020833333328</v>
      </c>
      <c r="Q18" s="11">
        <f>(((J18/60)/60)/24)+DATE(1970,1,1)+(-5/24)</f>
        <v>41760.588090277779</v>
      </c>
      <c r="R18" t="s">
        <v>8265</v>
      </c>
      <c r="S18" s="13" t="str">
        <f>LEFT(R18,SEARCH("/",R18)-1)</f>
        <v>film &amp; video</v>
      </c>
      <c r="T18" t="str">
        <f>RIGHT(R18,LEN(R18)-SEARCH("/",R18))</f>
        <v>television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>
        <f>E19/D19</f>
        <v>1.0066666666666666</v>
      </c>
      <c r="O19" s="6">
        <f>IF(L19&gt;0,E19/L19,0)</f>
        <v>41.944444444444443</v>
      </c>
      <c r="P19" s="11">
        <f>(((I19/60)/60)/24)+DATE(1970,1,1)+(-5/24)</f>
        <v>41947.565069444441</v>
      </c>
      <c r="Q19" s="11">
        <f>(((J19/60)/60)/24)+DATE(1970,1,1)+(-5/24)</f>
        <v>41917.523402777777</v>
      </c>
      <c r="R19" t="s">
        <v>8265</v>
      </c>
      <c r="S19" s="13" t="str">
        <f>LEFT(R19,SEARCH("/",R19)-1)</f>
        <v>film &amp; video</v>
      </c>
      <c r="T19" t="str">
        <f>RIGHT(R19,LEN(R19)-SEARCH("/",R19))</f>
        <v>television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>
        <f>E20/D20</f>
        <v>1.0632110000000001</v>
      </c>
      <c r="O20" s="6">
        <f>IF(L20&gt;0,E20/L20,0)</f>
        <v>93.264122807017543</v>
      </c>
      <c r="P20" s="11">
        <f>(((I20/60)/60)/24)+DATE(1970,1,1)+(-5/24)</f>
        <v>41899.333981481483</v>
      </c>
      <c r="Q20" s="11">
        <f>(((J20/60)/60)/24)+DATE(1970,1,1)+(-5/24)</f>
        <v>41869.333981481483</v>
      </c>
      <c r="R20" t="s">
        <v>8265</v>
      </c>
      <c r="S20" s="13" t="str">
        <f>LEFT(R20,SEARCH("/",R20)-1)</f>
        <v>film &amp; video</v>
      </c>
      <c r="T20" t="str">
        <f>RIGHT(R20,LEN(R20)-SEARCH("/",R20))</f>
        <v>television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>
        <f>E21/D21</f>
        <v>1.4529411764705882</v>
      </c>
      <c r="O21" s="6">
        <f>IF(L21&gt;0,E21/L21,0)</f>
        <v>56.136363636363633</v>
      </c>
      <c r="P21" s="11">
        <f>(((I21/60)/60)/24)+DATE(1970,1,1)+(-5/24)</f>
        <v>42205.608032407406</v>
      </c>
      <c r="Q21" s="11">
        <f>(((J21/60)/60)/24)+DATE(1970,1,1)+(-5/24)</f>
        <v>42175.608032407406</v>
      </c>
      <c r="R21" t="s">
        <v>8265</v>
      </c>
      <c r="S21" s="13" t="str">
        <f>LEFT(R21,SEARCH("/",R21)-1)</f>
        <v>film &amp; video</v>
      </c>
      <c r="T21" t="str">
        <f>RIGHT(R21,LEN(R21)-SEARCH("/",R21))</f>
        <v>television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>
        <f>E22/D22</f>
        <v>1.002</v>
      </c>
      <c r="O22" s="6">
        <f>IF(L22&gt;0,E22/L22,0)</f>
        <v>80.16</v>
      </c>
      <c r="P22" s="11">
        <f>(((I22/60)/60)/24)+DATE(1970,1,1)+(-5/24)</f>
        <v>42260.549907407411</v>
      </c>
      <c r="Q22" s="11">
        <f>(((J22/60)/60)/24)+DATE(1970,1,1)+(-5/24)</f>
        <v>42200.549907407411</v>
      </c>
      <c r="R22" t="s">
        <v>8265</v>
      </c>
      <c r="S22" s="13" t="str">
        <f>LEFT(R22,SEARCH("/",R22)-1)</f>
        <v>film &amp; video</v>
      </c>
      <c r="T22" t="str">
        <f>RIGHT(R22,LEN(R22)-SEARCH("/",R22))</f>
        <v>television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>
        <f>E23/D23</f>
        <v>1.0913513513513513</v>
      </c>
      <c r="O23" s="6">
        <f>IF(L23&gt;0,E23/L23,0)</f>
        <v>199.9009900990099</v>
      </c>
      <c r="P23" s="11">
        <f>(((I23/60)/60)/24)+DATE(1970,1,1)+(-5/24)</f>
        <v>41908.418854166666</v>
      </c>
      <c r="Q23" s="11">
        <f>(((J23/60)/60)/24)+DATE(1970,1,1)+(-5/24)</f>
        <v>41878.418854166666</v>
      </c>
      <c r="R23" t="s">
        <v>8265</v>
      </c>
      <c r="S23" s="13" t="str">
        <f>LEFT(R23,SEARCH("/",R23)-1)</f>
        <v>film &amp; video</v>
      </c>
      <c r="T23" t="str">
        <f>RIGHT(R23,LEN(R23)-SEARCH("/",R23))</f>
        <v>television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>
        <f>E24/D24</f>
        <v>1.1714285714285715</v>
      </c>
      <c r="O24" s="6">
        <f>IF(L24&gt;0,E24/L24,0)</f>
        <v>51.25</v>
      </c>
      <c r="P24" s="11">
        <f>(((I24/60)/60)/24)+DATE(1970,1,1)+(-5/24)</f>
        <v>42005.124305555553</v>
      </c>
      <c r="Q24" s="11">
        <f>(((J24/60)/60)/24)+DATE(1970,1,1)+(-5/24)</f>
        <v>41989.703009259254</v>
      </c>
      <c r="R24" t="s">
        <v>8265</v>
      </c>
      <c r="S24" s="13" t="str">
        <f>LEFT(R24,SEARCH("/",R24)-1)</f>
        <v>film &amp; video</v>
      </c>
      <c r="T24" t="str">
        <f>RIGHT(R24,LEN(R24)-SEARCH("/",R24))</f>
        <v>television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>
        <f>E25/D25</f>
        <v>1.1850000000000001</v>
      </c>
      <c r="O25" s="6">
        <f>IF(L25&gt;0,E25/L25,0)</f>
        <v>103.04347826086956</v>
      </c>
      <c r="P25" s="11">
        <f>(((I25/60)/60)/24)+DATE(1970,1,1)+(-5/24)</f>
        <v>42124.430555555555</v>
      </c>
      <c r="Q25" s="11">
        <f>(((J25/60)/60)/24)+DATE(1970,1,1)+(-5/24)</f>
        <v>42097.570613425924</v>
      </c>
      <c r="R25" t="s">
        <v>8265</v>
      </c>
      <c r="S25" s="13" t="str">
        <f>LEFT(R25,SEARCH("/",R25)-1)</f>
        <v>film &amp; video</v>
      </c>
      <c r="T25" t="str">
        <f>RIGHT(R25,LEN(R25)-SEARCH("/",R25))</f>
        <v>television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>
        <f>E26/D26</f>
        <v>1.0880768571428572</v>
      </c>
      <c r="O26" s="6">
        <f>IF(L26&gt;0,E26/L26,0)</f>
        <v>66.346149825783982</v>
      </c>
      <c r="P26" s="11">
        <f>(((I26/60)/60)/24)+DATE(1970,1,1)+(-5/24)</f>
        <v>42262.61041666667</v>
      </c>
      <c r="Q26" s="11">
        <f>(((J26/60)/60)/24)+DATE(1970,1,1)+(-5/24)</f>
        <v>42229.611840277772</v>
      </c>
      <c r="R26" t="s">
        <v>8265</v>
      </c>
      <c r="S26" s="13" t="str">
        <f>LEFT(R26,SEARCH("/",R26)-1)</f>
        <v>film &amp; video</v>
      </c>
      <c r="T26" t="str">
        <f>RIGHT(R26,LEN(R26)-SEARCH("/",R26))</f>
        <v>television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>
        <f>E27/D27</f>
        <v>1.3333333333333333</v>
      </c>
      <c r="O27" s="6">
        <f>IF(L27&gt;0,E27/L27,0)</f>
        <v>57.142857142857146</v>
      </c>
      <c r="P27" s="11">
        <f>(((I27/60)/60)/24)+DATE(1970,1,1)+(-5/24)</f>
        <v>42377.816678240742</v>
      </c>
      <c r="Q27" s="11">
        <f>(((J27/60)/60)/24)+DATE(1970,1,1)+(-5/24)</f>
        <v>42317.816678240742</v>
      </c>
      <c r="R27" t="s">
        <v>8265</v>
      </c>
      <c r="S27" s="13" t="str">
        <f>LEFT(R27,SEARCH("/",R27)-1)</f>
        <v>film &amp; video</v>
      </c>
      <c r="T27" t="str">
        <f>RIGHT(R27,LEN(R27)-SEARCH("/",R27))</f>
        <v>television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>
        <f>E28/D28</f>
        <v>1.552</v>
      </c>
      <c r="O28" s="6">
        <f>IF(L28&gt;0,E28/L28,0)</f>
        <v>102.10526315789474</v>
      </c>
      <c r="P28" s="11">
        <f>(((I28/60)/60)/24)+DATE(1970,1,1)+(-5/24)</f>
        <v>41868.307222222218</v>
      </c>
      <c r="Q28" s="11">
        <f>(((J28/60)/60)/24)+DATE(1970,1,1)+(-5/24)</f>
        <v>41828.307222222218</v>
      </c>
      <c r="R28" t="s">
        <v>8265</v>
      </c>
      <c r="S28" s="13" t="str">
        <f>LEFT(R28,SEARCH("/",R28)-1)</f>
        <v>film &amp; video</v>
      </c>
      <c r="T28" t="str">
        <f>RIGHT(R28,LEN(R28)-SEARCH("/",R28))</f>
        <v>television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>
        <f>E29/D29</f>
        <v>1.1172500000000001</v>
      </c>
      <c r="O29" s="6">
        <f>IF(L29&gt;0,E29/L29,0)</f>
        <v>148.96666666666667</v>
      </c>
      <c r="P29" s="11">
        <f>(((I29/60)/60)/24)+DATE(1970,1,1)+(-5/24)</f>
        <v>41958.998067129629</v>
      </c>
      <c r="Q29" s="11">
        <f>(((J29/60)/60)/24)+DATE(1970,1,1)+(-5/24)</f>
        <v>41928.956400462957</v>
      </c>
      <c r="R29" t="s">
        <v>8265</v>
      </c>
      <c r="S29" s="13" t="str">
        <f>LEFT(R29,SEARCH("/",R29)-1)</f>
        <v>film &amp; video</v>
      </c>
      <c r="T29" t="str">
        <f>RIGHT(R29,LEN(R29)-SEARCH("/",R29))</f>
        <v>television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>
        <f>E30/D30</f>
        <v>1.0035000000000001</v>
      </c>
      <c r="O30" s="6">
        <f>IF(L30&gt;0,E30/L30,0)</f>
        <v>169.6056338028169</v>
      </c>
      <c r="P30" s="11">
        <f>(((I30/60)/60)/24)+DATE(1970,1,1)+(-5/24)</f>
        <v>42354.755601851844</v>
      </c>
      <c r="Q30" s="11">
        <f>(((J30/60)/60)/24)+DATE(1970,1,1)+(-5/24)</f>
        <v>42324.755601851844</v>
      </c>
      <c r="R30" t="s">
        <v>8265</v>
      </c>
      <c r="S30" s="13" t="str">
        <f>LEFT(R30,SEARCH("/",R30)-1)</f>
        <v>film &amp; video</v>
      </c>
      <c r="T30" t="str">
        <f>RIGHT(R30,LEN(R30)-SEARCH("/",R30))</f>
        <v>television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>
        <f>E31/D31</f>
        <v>1.2333333333333334</v>
      </c>
      <c r="O31" s="6">
        <f>IF(L31&gt;0,E31/L31,0)</f>
        <v>31.623931623931625</v>
      </c>
      <c r="P31" s="11">
        <f>(((I31/60)/60)/24)+DATE(1970,1,1)+(-5/24)</f>
        <v>41842.464907407404</v>
      </c>
      <c r="Q31" s="11">
        <f>(((J31/60)/60)/24)+DATE(1970,1,1)+(-5/24)</f>
        <v>41812.464907407404</v>
      </c>
      <c r="R31" t="s">
        <v>8265</v>
      </c>
      <c r="S31" s="13" t="str">
        <f>LEFT(R31,SEARCH("/",R31)-1)</f>
        <v>film &amp; video</v>
      </c>
      <c r="T31" t="str">
        <f>RIGHT(R31,LEN(R31)-SEARCH("/",R31))</f>
        <v>television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>
        <f>E32/D32</f>
        <v>1.0129975</v>
      </c>
      <c r="O32" s="6">
        <f>IF(L32&gt;0,E32/L32,0)</f>
        <v>76.45264150943396</v>
      </c>
      <c r="P32" s="11">
        <f>(((I32/60)/60)/24)+DATE(1970,1,1)+(-5/24)</f>
        <v>41872.084664351853</v>
      </c>
      <c r="Q32" s="11">
        <f>(((J32/60)/60)/24)+DATE(1970,1,1)+(-5/24)</f>
        <v>41842.084664351853</v>
      </c>
      <c r="R32" t="s">
        <v>8265</v>
      </c>
      <c r="S32" s="13" t="str">
        <f>LEFT(R32,SEARCH("/",R32)-1)</f>
        <v>film &amp; video</v>
      </c>
      <c r="T32" t="str">
        <f>RIGHT(R32,LEN(R32)-SEARCH("/",R32))</f>
        <v>television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>
        <f>E33/D33</f>
        <v>1</v>
      </c>
      <c r="O33" s="6">
        <f>IF(L33&gt;0,E33/L33,0)</f>
        <v>13</v>
      </c>
      <c r="P33" s="11">
        <f>(((I33/60)/60)/24)+DATE(1970,1,1)+(-5/24)</f>
        <v>42394.583726851844</v>
      </c>
      <c r="Q33" s="11">
        <f>(((J33/60)/60)/24)+DATE(1970,1,1)+(-5/24)</f>
        <v>42376.583726851844</v>
      </c>
      <c r="R33" t="s">
        <v>8265</v>
      </c>
      <c r="S33" s="13" t="str">
        <f>LEFT(R33,SEARCH("/",R33)-1)</f>
        <v>film &amp; video</v>
      </c>
      <c r="T33" t="str">
        <f>RIGHT(R33,LEN(R33)-SEARCH("/",R33))</f>
        <v>television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>
        <f>E34/D34</f>
        <v>1.0024604569420035</v>
      </c>
      <c r="O34" s="6">
        <f>IF(L34&gt;0,E34/L34,0)</f>
        <v>320.44943820224717</v>
      </c>
      <c r="P34" s="11">
        <f>(((I34/60)/60)/24)+DATE(1970,1,1)+(-5/24)</f>
        <v>42502.957638888889</v>
      </c>
      <c r="Q34" s="11">
        <f>(((J34/60)/60)/24)+DATE(1970,1,1)+(-5/24)</f>
        <v>42461.419178240736</v>
      </c>
      <c r="R34" t="s">
        <v>8265</v>
      </c>
      <c r="S34" s="13" t="str">
        <f>LEFT(R34,SEARCH("/",R34)-1)</f>
        <v>film &amp; video</v>
      </c>
      <c r="T34" t="str">
        <f>RIGHT(R34,LEN(R34)-SEARCH("/",R34))</f>
        <v>television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>
        <f>E35/D35</f>
        <v>1.0209523809523811</v>
      </c>
      <c r="O35" s="6">
        <f>IF(L35&gt;0,E35/L35,0)</f>
        <v>83.75</v>
      </c>
      <c r="P35" s="11">
        <f>(((I35/60)/60)/24)+DATE(1970,1,1)+(-5/24)</f>
        <v>42316.49422453704</v>
      </c>
      <c r="Q35" s="11">
        <f>(((J35/60)/60)/24)+DATE(1970,1,1)+(-5/24)</f>
        <v>42286.452557870369</v>
      </c>
      <c r="R35" t="s">
        <v>8265</v>
      </c>
      <c r="S35" s="13" t="str">
        <f>LEFT(R35,SEARCH("/",R35)-1)</f>
        <v>film &amp; video</v>
      </c>
      <c r="T35" t="str">
        <f>RIGHT(R35,LEN(R35)-SEARCH("/",R35))</f>
        <v>television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>
        <f>E36/D36</f>
        <v>1.3046153846153845</v>
      </c>
      <c r="O36" s="6">
        <f>IF(L36&gt;0,E36/L36,0)</f>
        <v>49.882352941176471</v>
      </c>
      <c r="P36" s="11">
        <f>(((I36/60)/60)/24)+DATE(1970,1,1)+(-5/24)</f>
        <v>41856.113437499997</v>
      </c>
      <c r="Q36" s="11">
        <f>(((J36/60)/60)/24)+DATE(1970,1,1)+(-5/24)</f>
        <v>41841.113437499997</v>
      </c>
      <c r="R36" t="s">
        <v>8265</v>
      </c>
      <c r="S36" s="13" t="str">
        <f>LEFT(R36,SEARCH("/",R36)-1)</f>
        <v>film &amp; video</v>
      </c>
      <c r="T36" t="str">
        <f>RIGHT(R36,LEN(R36)-SEARCH("/",R36))</f>
        <v>television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>
        <f>E37/D37</f>
        <v>1.665</v>
      </c>
      <c r="O37" s="6">
        <f>IF(L37&gt;0,E37/L37,0)</f>
        <v>59.464285714285715</v>
      </c>
      <c r="P37" s="11">
        <f>(((I37/60)/60)/24)+DATE(1970,1,1)+(-5/24)</f>
        <v>42121.791666666664</v>
      </c>
      <c r="Q37" s="11">
        <f>(((J37/60)/60)/24)+DATE(1970,1,1)+(-5/24)</f>
        <v>42098.083495370367</v>
      </c>
      <c r="R37" t="s">
        <v>8265</v>
      </c>
      <c r="S37" s="13" t="str">
        <f>LEFT(R37,SEARCH("/",R37)-1)</f>
        <v>film &amp; video</v>
      </c>
      <c r="T37" t="str">
        <f>RIGHT(R37,LEN(R37)-SEARCH("/",R37))</f>
        <v>television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>
        <f>E38/D38</f>
        <v>1.4215</v>
      </c>
      <c r="O38" s="6">
        <f>IF(L38&gt;0,E38/L38,0)</f>
        <v>193.84090909090909</v>
      </c>
      <c r="P38" s="11">
        <f>(((I38/60)/60)/24)+DATE(1970,1,1)+(-5/24)</f>
        <v>42098.05700231481</v>
      </c>
      <c r="Q38" s="11">
        <f>(((J38/60)/60)/24)+DATE(1970,1,1)+(-5/24)</f>
        <v>42068.098668981482</v>
      </c>
      <c r="R38" t="s">
        <v>8265</v>
      </c>
      <c r="S38" s="13" t="str">
        <f>LEFT(R38,SEARCH("/",R38)-1)</f>
        <v>film &amp; video</v>
      </c>
      <c r="T38" t="str">
        <f>RIGHT(R38,LEN(R38)-SEARCH("/",R38))</f>
        <v>television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>
        <f>E39/D39</f>
        <v>1.8344090909090909</v>
      </c>
      <c r="O39" s="6">
        <f>IF(L39&gt;0,E39/L39,0)</f>
        <v>159.51383399209487</v>
      </c>
      <c r="P39" s="11">
        <f>(((I39/60)/60)/24)+DATE(1970,1,1)+(-5/24)</f>
        <v>42062.484710648147</v>
      </c>
      <c r="Q39" s="11">
        <f>(((J39/60)/60)/24)+DATE(1970,1,1)+(-5/24)</f>
        <v>42032.484710648147</v>
      </c>
      <c r="R39" t="s">
        <v>8265</v>
      </c>
      <c r="S39" s="13" t="str">
        <f>LEFT(R39,SEARCH("/",R39)-1)</f>
        <v>film &amp; video</v>
      </c>
      <c r="T39" t="str">
        <f>RIGHT(R39,LEN(R39)-SEARCH("/",R39))</f>
        <v>television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>
        <f>E40/D40</f>
        <v>1.1004</v>
      </c>
      <c r="O40" s="6">
        <f>IF(L40&gt;0,E40/L40,0)</f>
        <v>41.68181818181818</v>
      </c>
      <c r="P40" s="11">
        <f>(((I40/60)/60)/24)+DATE(1970,1,1)+(-5/24)</f>
        <v>41404.848888888882</v>
      </c>
      <c r="Q40" s="11">
        <f>(((J40/60)/60)/24)+DATE(1970,1,1)+(-5/24)</f>
        <v>41374.848888888882</v>
      </c>
      <c r="R40" t="s">
        <v>8265</v>
      </c>
      <c r="S40" s="13" t="str">
        <f>LEFT(R40,SEARCH("/",R40)-1)</f>
        <v>film &amp; video</v>
      </c>
      <c r="T40" t="str">
        <f>RIGHT(R40,LEN(R40)-SEARCH("/",R40))</f>
        <v>television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>
        <f>E41/D41</f>
        <v>1.3098000000000001</v>
      </c>
      <c r="O41" s="6">
        <f>IF(L41&gt;0,E41/L41,0)</f>
        <v>150.89861751152074</v>
      </c>
      <c r="P41" s="11">
        <f>(((I41/60)/60)/24)+DATE(1970,1,1)+(-5/24)</f>
        <v>41784.749305555553</v>
      </c>
      <c r="Q41" s="11">
        <f>(((J41/60)/60)/24)+DATE(1970,1,1)+(-5/24)</f>
        <v>41753.838749999995</v>
      </c>
      <c r="R41" t="s">
        <v>8265</v>
      </c>
      <c r="S41" s="13" t="str">
        <f>LEFT(R41,SEARCH("/",R41)-1)</f>
        <v>film &amp; video</v>
      </c>
      <c r="T41" t="str">
        <f>RIGHT(R41,LEN(R41)-SEARCH("/",R41))</f>
        <v>television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>
        <f>E42/D42</f>
        <v>1.0135000000000001</v>
      </c>
      <c r="O42" s="6">
        <f>IF(L42&gt;0,E42/L42,0)</f>
        <v>126.6875</v>
      </c>
      <c r="P42" s="11">
        <f>(((I42/60)/60)/24)+DATE(1970,1,1)+(-5/24)</f>
        <v>41808.958333333328</v>
      </c>
      <c r="Q42" s="11">
        <f>(((J42/60)/60)/24)+DATE(1970,1,1)+(-5/24)</f>
        <v>41789.005648148144</v>
      </c>
      <c r="R42" t="s">
        <v>8265</v>
      </c>
      <c r="S42" s="13" t="str">
        <f>LEFT(R42,SEARCH("/",R42)-1)</f>
        <v>film &amp; video</v>
      </c>
      <c r="T42" t="str">
        <f>RIGHT(R42,LEN(R42)-SEARCH("/",R42))</f>
        <v>television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>
        <f>E43/D43</f>
        <v>1</v>
      </c>
      <c r="O43" s="6">
        <f>IF(L43&gt;0,E43/L43,0)</f>
        <v>105.26315789473684</v>
      </c>
      <c r="P43" s="11">
        <f>(((I43/60)/60)/24)+DATE(1970,1,1)+(-5/24)</f>
        <v>41917.360578703701</v>
      </c>
      <c r="Q43" s="11">
        <f>(((J43/60)/60)/24)+DATE(1970,1,1)+(-5/24)</f>
        <v>41887.360578703701</v>
      </c>
      <c r="R43" t="s">
        <v>8265</v>
      </c>
      <c r="S43" s="13" t="str">
        <f>LEFT(R43,SEARCH("/",R43)-1)</f>
        <v>film &amp; video</v>
      </c>
      <c r="T43" t="str">
        <f>RIGHT(R43,LEN(R43)-SEARCH("/",R43))</f>
        <v>television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>
        <f>E44/D44</f>
        <v>1.4185714285714286</v>
      </c>
      <c r="O44" s="6">
        <f>IF(L44&gt;0,E44/L44,0)</f>
        <v>117.51479289940828</v>
      </c>
      <c r="P44" s="11">
        <f>(((I44/60)/60)/24)+DATE(1970,1,1)+(-5/24)</f>
        <v>42001.430856481478</v>
      </c>
      <c r="Q44" s="11">
        <f>(((J44/60)/60)/24)+DATE(1970,1,1)+(-5/24)</f>
        <v>41971.430856481478</v>
      </c>
      <c r="R44" t="s">
        <v>8265</v>
      </c>
      <c r="S44" s="13" t="str">
        <f>LEFT(R44,SEARCH("/",R44)-1)</f>
        <v>film &amp; video</v>
      </c>
      <c r="T44" t="str">
        <f>RIGHT(R44,LEN(R44)-SEARCH("/",R44))</f>
        <v>television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>
        <f>E45/D45</f>
        <v>3.0865999999999998</v>
      </c>
      <c r="O45" s="6">
        <f>IF(L45&gt;0,E45/L45,0)</f>
        <v>117.36121673003802</v>
      </c>
      <c r="P45" s="11">
        <f>(((I45/60)/60)/24)+DATE(1970,1,1)+(-5/24)</f>
        <v>41832.791666666664</v>
      </c>
      <c r="Q45" s="11">
        <f>(((J45/60)/60)/24)+DATE(1970,1,1)+(-5/24)</f>
        <v>41802.582013888888</v>
      </c>
      <c r="R45" t="s">
        <v>8265</v>
      </c>
      <c r="S45" s="13" t="str">
        <f>LEFT(R45,SEARCH("/",R45)-1)</f>
        <v>film &amp; video</v>
      </c>
      <c r="T45" t="str">
        <f>RIGHT(R45,LEN(R45)-SEARCH("/",R45))</f>
        <v>television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>
        <f>E46/D46</f>
        <v>1</v>
      </c>
      <c r="O46" s="6">
        <f>IF(L46&gt;0,E46/L46,0)</f>
        <v>133.33333333333334</v>
      </c>
      <c r="P46" s="11">
        <f>(((I46/60)/60)/24)+DATE(1970,1,1)+(-5/24)</f>
        <v>41918.890474537038</v>
      </c>
      <c r="Q46" s="11">
        <f>(((J46/60)/60)/24)+DATE(1970,1,1)+(-5/24)</f>
        <v>41873.890474537038</v>
      </c>
      <c r="R46" t="s">
        <v>8265</v>
      </c>
      <c r="S46" s="13" t="str">
        <f>LEFT(R46,SEARCH("/",R46)-1)</f>
        <v>film &amp; video</v>
      </c>
      <c r="T46" t="str">
        <f>RIGHT(R46,LEN(R46)-SEARCH("/",R46))</f>
        <v>television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>
        <f>E47/D47</f>
        <v>1.2</v>
      </c>
      <c r="O47" s="6">
        <f>IF(L47&gt;0,E47/L47,0)</f>
        <v>98.360655737704917</v>
      </c>
      <c r="P47" s="11">
        <f>(((I47/60)/60)/24)+DATE(1970,1,1)+(-5/24)</f>
        <v>42487.415590277778</v>
      </c>
      <c r="Q47" s="11">
        <f>(((J47/60)/60)/24)+DATE(1970,1,1)+(-5/24)</f>
        <v>42457.415590277778</v>
      </c>
      <c r="R47" t="s">
        <v>8265</v>
      </c>
      <c r="S47" s="13" t="str">
        <f>LEFT(R47,SEARCH("/",R47)-1)</f>
        <v>film &amp; video</v>
      </c>
      <c r="T47" t="str">
        <f>RIGHT(R47,LEN(R47)-SEARCH("/",R47))</f>
        <v>television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>
        <f>E48/D48</f>
        <v>1.0416666666666667</v>
      </c>
      <c r="O48" s="6">
        <f>IF(L48&gt;0,E48/L48,0)</f>
        <v>194.44444444444446</v>
      </c>
      <c r="P48" s="11">
        <f>(((I48/60)/60)/24)+DATE(1970,1,1)+(-5/24)</f>
        <v>42353.756643518522</v>
      </c>
      <c r="Q48" s="11">
        <f>(((J48/60)/60)/24)+DATE(1970,1,1)+(-5/24)</f>
        <v>42323.756643518522</v>
      </c>
      <c r="R48" t="s">
        <v>8265</v>
      </c>
      <c r="S48" s="13" t="str">
        <f>LEFT(R48,SEARCH("/",R48)-1)</f>
        <v>film &amp; video</v>
      </c>
      <c r="T48" t="str">
        <f>RIGHT(R48,LEN(R48)-SEARCH("/",R48))</f>
        <v>television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>
        <f>E49/D49</f>
        <v>1.0761100000000001</v>
      </c>
      <c r="O49" s="6">
        <f>IF(L49&gt;0,E49/L49,0)</f>
        <v>76.865000000000009</v>
      </c>
      <c r="P49" s="11">
        <f>(((I49/60)/60)/24)+DATE(1970,1,1)+(-5/24)</f>
        <v>41992.652858796289</v>
      </c>
      <c r="Q49" s="11">
        <f>(((J49/60)/60)/24)+DATE(1970,1,1)+(-5/24)</f>
        <v>41932.611192129625</v>
      </c>
      <c r="R49" t="s">
        <v>8265</v>
      </c>
      <c r="S49" s="13" t="str">
        <f>LEFT(R49,SEARCH("/",R49)-1)</f>
        <v>film &amp; video</v>
      </c>
      <c r="T49" t="str">
        <f>RIGHT(R49,LEN(R49)-SEARCH("/",R49))</f>
        <v>television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>
        <f>E50/D50</f>
        <v>1.0794999999999999</v>
      </c>
      <c r="O50" s="6">
        <f>IF(L50&gt;0,E50/L50,0)</f>
        <v>56.815789473684212</v>
      </c>
      <c r="P50" s="11">
        <f>(((I50/60)/60)/24)+DATE(1970,1,1)+(-5/24)</f>
        <v>42064.291666666664</v>
      </c>
      <c r="Q50" s="11">
        <f>(((J50/60)/60)/24)+DATE(1970,1,1)+(-5/24)</f>
        <v>42033.308564814812</v>
      </c>
      <c r="R50" t="s">
        <v>8265</v>
      </c>
      <c r="S50" s="13" t="str">
        <f>LEFT(R50,SEARCH("/",R50)-1)</f>
        <v>film &amp; video</v>
      </c>
      <c r="T50" t="str">
        <f>RIGHT(R50,LEN(R50)-SEARCH("/",R50))</f>
        <v>television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>
        <f>E51/D51</f>
        <v>1</v>
      </c>
      <c r="O51" s="6">
        <f>IF(L51&gt;0,E51/L51,0)</f>
        <v>137.93103448275863</v>
      </c>
      <c r="P51" s="11">
        <f>(((I51/60)/60)/24)+DATE(1970,1,1)+(-5/24)</f>
        <v>42300.968113425923</v>
      </c>
      <c r="Q51" s="11">
        <f>(((J51/60)/60)/24)+DATE(1970,1,1)+(-5/24)</f>
        <v>42270.968113425923</v>
      </c>
      <c r="R51" t="s">
        <v>8265</v>
      </c>
      <c r="S51" s="13" t="str">
        <f>LEFT(R51,SEARCH("/",R51)-1)</f>
        <v>film &amp; video</v>
      </c>
      <c r="T51" t="str">
        <f>RIGHT(R51,LEN(R51)-SEARCH("/",R51))</f>
        <v>television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>
        <f>E52/D52</f>
        <v>1</v>
      </c>
      <c r="O52" s="6">
        <f>IF(L52&gt;0,E52/L52,0)</f>
        <v>27.272727272727273</v>
      </c>
      <c r="P52" s="11">
        <f>(((I52/60)/60)/24)+DATE(1970,1,1)+(-5/24)</f>
        <v>42034.499999999993</v>
      </c>
      <c r="Q52" s="11">
        <f>(((J52/60)/60)/24)+DATE(1970,1,1)+(-5/24)</f>
        <v>41995.544652777775</v>
      </c>
      <c r="R52" t="s">
        <v>8265</v>
      </c>
      <c r="S52" s="13" t="str">
        <f>LEFT(R52,SEARCH("/",R52)-1)</f>
        <v>film &amp; video</v>
      </c>
      <c r="T52" t="str">
        <f>RIGHT(R52,LEN(R52)-SEARCH("/",R52))</f>
        <v>television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>
        <f>E53/D53</f>
        <v>1.2801818181818181</v>
      </c>
      <c r="O53" s="6">
        <f>IF(L53&gt;0,E53/L53,0)</f>
        <v>118.33613445378151</v>
      </c>
      <c r="P53" s="11">
        <f>(((I53/60)/60)/24)+DATE(1970,1,1)+(-5/24)</f>
        <v>42226.720335648148</v>
      </c>
      <c r="Q53" s="11">
        <f>(((J53/60)/60)/24)+DATE(1970,1,1)+(-5/24)</f>
        <v>42196.720335648148</v>
      </c>
      <c r="R53" t="s">
        <v>8265</v>
      </c>
      <c r="S53" s="13" t="str">
        <f>LEFT(R53,SEARCH("/",R53)-1)</f>
        <v>film &amp; video</v>
      </c>
      <c r="T53" t="str">
        <f>RIGHT(R53,LEN(R53)-SEARCH("/",R53))</f>
        <v>television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>
        <f>E54/D54</f>
        <v>1.1620999999999999</v>
      </c>
      <c r="O54" s="6">
        <f>IF(L54&gt;0,E54/L54,0)</f>
        <v>223.48076923076923</v>
      </c>
      <c r="P54" s="11">
        <f>(((I54/60)/60)/24)+DATE(1970,1,1)+(-5/24)</f>
        <v>41837.493587962963</v>
      </c>
      <c r="Q54" s="11">
        <f>(((J54/60)/60)/24)+DATE(1970,1,1)+(-5/24)</f>
        <v>41807.493587962963</v>
      </c>
      <c r="R54" t="s">
        <v>8265</v>
      </c>
      <c r="S54" s="13" t="str">
        <f>LEFT(R54,SEARCH("/",R54)-1)</f>
        <v>film &amp; video</v>
      </c>
      <c r="T54" t="str">
        <f>RIGHT(R54,LEN(R54)-SEARCH("/",R54))</f>
        <v>television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>
        <f>E55/D55</f>
        <v>1.0963333333333334</v>
      </c>
      <c r="O55" s="6">
        <f>IF(L55&gt;0,E55/L55,0)</f>
        <v>28.111111111111111</v>
      </c>
      <c r="P55" s="11">
        <f>(((I55/60)/60)/24)+DATE(1970,1,1)+(-5/24)</f>
        <v>41733.708333333328</v>
      </c>
      <c r="Q55" s="11">
        <f>(((J55/60)/60)/24)+DATE(1970,1,1)+(-5/24)</f>
        <v>41719.340798611105</v>
      </c>
      <c r="R55" t="s">
        <v>8265</v>
      </c>
      <c r="S55" s="13" t="str">
        <f>LEFT(R55,SEARCH("/",R55)-1)</f>
        <v>film &amp; video</v>
      </c>
      <c r="T55" t="str">
        <f>RIGHT(R55,LEN(R55)-SEARCH("/",R55))</f>
        <v>television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>
        <f>E56/D56</f>
        <v>1.01</v>
      </c>
      <c r="O56" s="6">
        <f>IF(L56&gt;0,E56/L56,0)</f>
        <v>194.23076923076923</v>
      </c>
      <c r="P56" s="11">
        <f>(((I56/60)/60)/24)+DATE(1970,1,1)+(-5/24)</f>
        <v>42363.504872685182</v>
      </c>
      <c r="Q56" s="11">
        <f>(((J56/60)/60)/24)+DATE(1970,1,1)+(-5/24)</f>
        <v>42333.504872685182</v>
      </c>
      <c r="R56" t="s">
        <v>8265</v>
      </c>
      <c r="S56" s="13" t="str">
        <f>LEFT(R56,SEARCH("/",R56)-1)</f>
        <v>film &amp; video</v>
      </c>
      <c r="T56" t="str">
        <f>RIGHT(R56,LEN(R56)-SEARCH("/",R56))</f>
        <v>television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>
        <f>E57/D57</f>
        <v>1.2895348837209302</v>
      </c>
      <c r="O57" s="6">
        <f>IF(L57&gt;0,E57/L57,0)</f>
        <v>128.95348837209303</v>
      </c>
      <c r="P57" s="11">
        <f>(((I57/60)/60)/24)+DATE(1970,1,1)+(-5/24)</f>
        <v>42517.760601851849</v>
      </c>
      <c r="Q57" s="11">
        <f>(((J57/60)/60)/24)+DATE(1970,1,1)+(-5/24)</f>
        <v>42496.760601851849</v>
      </c>
      <c r="R57" t="s">
        <v>8265</v>
      </c>
      <c r="S57" s="13" t="str">
        <f>LEFT(R57,SEARCH("/",R57)-1)</f>
        <v>film &amp; video</v>
      </c>
      <c r="T57" t="str">
        <f>RIGHT(R57,LEN(R57)-SEARCH("/",R57))</f>
        <v>television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>
        <f>E58/D58</f>
        <v>1.0726249999999999</v>
      </c>
      <c r="O58" s="6">
        <f>IF(L58&gt;0,E58/L58,0)</f>
        <v>49.316091954022987</v>
      </c>
      <c r="P58" s="11">
        <f>(((I58/60)/60)/24)+DATE(1970,1,1)+(-5/24)</f>
        <v>42163.458333333336</v>
      </c>
      <c r="Q58" s="11">
        <f>(((J58/60)/60)/24)+DATE(1970,1,1)+(-5/24)</f>
        <v>42149.340555555551</v>
      </c>
      <c r="R58" t="s">
        <v>8265</v>
      </c>
      <c r="S58" s="13" t="str">
        <f>LEFT(R58,SEARCH("/",R58)-1)</f>
        <v>film &amp; video</v>
      </c>
      <c r="T58" t="str">
        <f>RIGHT(R58,LEN(R58)-SEARCH("/",R58))</f>
        <v>television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>
        <f>E59/D59</f>
        <v>1.0189999999999999</v>
      </c>
      <c r="O59" s="6">
        <f>IF(L59&gt;0,E59/L59,0)</f>
        <v>221.52173913043478</v>
      </c>
      <c r="P59" s="11">
        <f>(((I59/60)/60)/24)+DATE(1970,1,1)+(-5/24)</f>
        <v>42119.624560185184</v>
      </c>
      <c r="Q59" s="11">
        <f>(((J59/60)/60)/24)+DATE(1970,1,1)+(-5/24)</f>
        <v>42089.624560185184</v>
      </c>
      <c r="R59" t="s">
        <v>8265</v>
      </c>
      <c r="S59" s="13" t="str">
        <f>LEFT(R59,SEARCH("/",R59)-1)</f>
        <v>film &amp; video</v>
      </c>
      <c r="T59" t="str">
        <f>RIGHT(R59,LEN(R59)-SEARCH("/",R59))</f>
        <v>television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>
        <f>E60/D60</f>
        <v>1.0290999999999999</v>
      </c>
      <c r="O60" s="6">
        <f>IF(L60&gt;0,E60/L60,0)</f>
        <v>137.21333333333334</v>
      </c>
      <c r="P60" s="11">
        <f>(((I60/60)/60)/24)+DATE(1970,1,1)+(-5/24)</f>
        <v>41962.578379629624</v>
      </c>
      <c r="Q60" s="11">
        <f>(((J60/60)/60)/24)+DATE(1970,1,1)+(-5/24)</f>
        <v>41932.536712962959</v>
      </c>
      <c r="R60" t="s">
        <v>8265</v>
      </c>
      <c r="S60" s="13" t="str">
        <f>LEFT(R60,SEARCH("/",R60)-1)</f>
        <v>film &amp; video</v>
      </c>
      <c r="T60" t="str">
        <f>RIGHT(R60,LEN(R60)-SEARCH("/",R60))</f>
        <v>television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>
        <f>E61/D61</f>
        <v>1.0012570000000001</v>
      </c>
      <c r="O61" s="6">
        <f>IF(L61&gt;0,E61/L61,0)</f>
        <v>606.82242424242418</v>
      </c>
      <c r="P61" s="11">
        <f>(((I61/60)/60)/24)+DATE(1970,1,1)+(-5/24)</f>
        <v>42261.666666666664</v>
      </c>
      <c r="Q61" s="11">
        <f>(((J61/60)/60)/24)+DATE(1970,1,1)+(-5/24)</f>
        <v>42230.027500000004</v>
      </c>
      <c r="R61" t="s">
        <v>8265</v>
      </c>
      <c r="S61" s="13" t="str">
        <f>LEFT(R61,SEARCH("/",R61)-1)</f>
        <v>film &amp; video</v>
      </c>
      <c r="T61" t="str">
        <f>RIGHT(R61,LEN(R61)-SEARCH("/",R61))</f>
        <v>television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>
        <f>E62/D62</f>
        <v>1.0329622222222221</v>
      </c>
      <c r="O62" s="6">
        <f>IF(L62&gt;0,E62/L62,0)</f>
        <v>43.040092592592593</v>
      </c>
      <c r="P62" s="11">
        <f>(((I62/60)/60)/24)+DATE(1970,1,1)+(-5/24)</f>
        <v>41720.791666666664</v>
      </c>
      <c r="Q62" s="11">
        <f>(((J62/60)/60)/24)+DATE(1970,1,1)+(-5/24)</f>
        <v>41701.693483796291</v>
      </c>
      <c r="R62" t="s">
        <v>8266</v>
      </c>
      <c r="S62" s="13" t="str">
        <f>LEFT(R62,SEARCH("/",R62)-1)</f>
        <v>film &amp; video</v>
      </c>
      <c r="T62" t="str">
        <f>RIGHT(R62,LEN(R62)-SEARCH("/",R62))</f>
        <v>shorts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>
        <f>E63/D63</f>
        <v>1.4830000000000001</v>
      </c>
      <c r="O63" s="6">
        <f>IF(L63&gt;0,E63/L63,0)</f>
        <v>322.39130434782606</v>
      </c>
      <c r="P63" s="11">
        <f>(((I63/60)/60)/24)+DATE(1970,1,1)+(-5/24)</f>
        <v>41431.605983796297</v>
      </c>
      <c r="Q63" s="11">
        <f>(((J63/60)/60)/24)+DATE(1970,1,1)+(-5/24)</f>
        <v>41409.605983796297</v>
      </c>
      <c r="R63" t="s">
        <v>8266</v>
      </c>
      <c r="S63" s="13" t="str">
        <f>LEFT(R63,SEARCH("/",R63)-1)</f>
        <v>film &amp; video</v>
      </c>
      <c r="T63" t="str">
        <f>RIGHT(R63,LEN(R63)-SEARCH("/",R63))</f>
        <v>shorts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>
        <f>E64/D64</f>
        <v>1.5473333333333332</v>
      </c>
      <c r="O64" s="6">
        <f>IF(L64&gt;0,E64/L64,0)</f>
        <v>96.708333333333329</v>
      </c>
      <c r="P64" s="11">
        <f>(((I64/60)/60)/24)+DATE(1970,1,1)+(-5/24)</f>
        <v>41336.591180555552</v>
      </c>
      <c r="Q64" s="11">
        <f>(((J64/60)/60)/24)+DATE(1970,1,1)+(-5/24)</f>
        <v>41311.591180555552</v>
      </c>
      <c r="R64" t="s">
        <v>8266</v>
      </c>
      <c r="S64" s="13" t="str">
        <f>LEFT(R64,SEARCH("/",R64)-1)</f>
        <v>film &amp; video</v>
      </c>
      <c r="T64" t="str">
        <f>RIGHT(R64,LEN(R64)-SEARCH("/",R64))</f>
        <v>shorts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>
        <f>E65/D65</f>
        <v>1.1351849999999999</v>
      </c>
      <c r="O65" s="6">
        <f>IF(L65&gt;0,E65/L65,0)</f>
        <v>35.474531249999998</v>
      </c>
      <c r="P65" s="11">
        <f>(((I65/60)/60)/24)+DATE(1970,1,1)+(-5/24)</f>
        <v>41635.999305555553</v>
      </c>
      <c r="Q65" s="11">
        <f>(((J65/60)/60)/24)+DATE(1970,1,1)+(-5/24)</f>
        <v>41612.703854166662</v>
      </c>
      <c r="R65" t="s">
        <v>8266</v>
      </c>
      <c r="S65" s="13" t="str">
        <f>LEFT(R65,SEARCH("/",R65)-1)</f>
        <v>film &amp; video</v>
      </c>
      <c r="T65" t="str">
        <f>RIGHT(R65,LEN(R65)-SEARCH("/",R65))</f>
        <v>shorts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>
        <f>E66/D66</f>
        <v>1.7333333333333334</v>
      </c>
      <c r="O66" s="6">
        <f>IF(L66&gt;0,E66/L66,0)</f>
        <v>86.666666666666671</v>
      </c>
      <c r="P66" s="11">
        <f>(((I66/60)/60)/24)+DATE(1970,1,1)+(-5/24)</f>
        <v>41462.809965277775</v>
      </c>
      <c r="Q66" s="11">
        <f>(((J66/60)/60)/24)+DATE(1970,1,1)+(-5/24)</f>
        <v>41432.809965277775</v>
      </c>
      <c r="R66" t="s">
        <v>8266</v>
      </c>
      <c r="S66" s="13" t="str">
        <f>LEFT(R66,SEARCH("/",R66)-1)</f>
        <v>film &amp; video</v>
      </c>
      <c r="T66" t="str">
        <f>RIGHT(R66,LEN(R66)-SEARCH("/",R66))</f>
        <v>shorts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>
        <f>E67/D67</f>
        <v>1.0752857142857142</v>
      </c>
      <c r="O67" s="6">
        <f>IF(L67&gt;0,E67/L67,0)</f>
        <v>132.05263157894737</v>
      </c>
      <c r="P67" s="11">
        <f>(((I67/60)/60)/24)+DATE(1970,1,1)+(-5/24)</f>
        <v>41862.040972222218</v>
      </c>
      <c r="Q67" s="11">
        <f>(((J67/60)/60)/24)+DATE(1970,1,1)+(-5/24)</f>
        <v>41835.612893518519</v>
      </c>
      <c r="R67" t="s">
        <v>8266</v>
      </c>
      <c r="S67" s="13" t="str">
        <f>LEFT(R67,SEARCH("/",R67)-1)</f>
        <v>film &amp; video</v>
      </c>
      <c r="T67" t="str">
        <f>RIGHT(R67,LEN(R67)-SEARCH("/",R67))</f>
        <v>shorts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>
        <f>E68/D68</f>
        <v>1.1859999999999999</v>
      </c>
      <c r="O68" s="6">
        <f>IF(L68&gt;0,E68/L68,0)</f>
        <v>91.230769230769226</v>
      </c>
      <c r="P68" s="11">
        <f>(((I68/60)/60)/24)+DATE(1970,1,1)+(-5/24)</f>
        <v>42569.641435185178</v>
      </c>
      <c r="Q68" s="11">
        <f>(((J68/60)/60)/24)+DATE(1970,1,1)+(-5/24)</f>
        <v>42539.641435185178</v>
      </c>
      <c r="R68" t="s">
        <v>8266</v>
      </c>
      <c r="S68" s="13" t="str">
        <f>LEFT(R68,SEARCH("/",R68)-1)</f>
        <v>film &amp; video</v>
      </c>
      <c r="T68" t="str">
        <f>RIGHT(R68,LEN(R68)-SEARCH("/",R68))</f>
        <v>shorts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>
        <f>E69/D69</f>
        <v>1.1625000000000001</v>
      </c>
      <c r="O69" s="6">
        <f>IF(L69&gt;0,E69/L69,0)</f>
        <v>116.25</v>
      </c>
      <c r="P69" s="11">
        <f>(((I69/60)/60)/24)+DATE(1970,1,1)+(-5/24)</f>
        <v>41105.375046296293</v>
      </c>
      <c r="Q69" s="11">
        <f>(((J69/60)/60)/24)+DATE(1970,1,1)+(-5/24)</f>
        <v>41075.375046296293</v>
      </c>
      <c r="R69" t="s">
        <v>8266</v>
      </c>
      <c r="S69" s="13" t="str">
        <f>LEFT(R69,SEARCH("/",R69)-1)</f>
        <v>film &amp; video</v>
      </c>
      <c r="T69" t="str">
        <f>RIGHT(R69,LEN(R69)-SEARCH("/",R69))</f>
        <v>shorts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>
        <f>E70/D70</f>
        <v>1.2716666666666667</v>
      </c>
      <c r="O70" s="6">
        <f>IF(L70&gt;0,E70/L70,0)</f>
        <v>21.194444444444443</v>
      </c>
      <c r="P70" s="11">
        <f>(((I70/60)/60)/24)+DATE(1970,1,1)+(-5/24)</f>
        <v>41693.36100694444</v>
      </c>
      <c r="Q70" s="11">
        <f>(((J70/60)/60)/24)+DATE(1970,1,1)+(-5/24)</f>
        <v>41663.36100694444</v>
      </c>
      <c r="R70" t="s">
        <v>8266</v>
      </c>
      <c r="S70" s="13" t="str">
        <f>LEFT(R70,SEARCH("/",R70)-1)</f>
        <v>film &amp; video</v>
      </c>
      <c r="T70" t="str">
        <f>RIGHT(R70,LEN(R70)-SEARCH("/",R70))</f>
        <v>shorts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>
        <f>E71/D71</f>
        <v>1.109423</v>
      </c>
      <c r="O71" s="6">
        <f>IF(L71&gt;0,E71/L71,0)</f>
        <v>62.327134831460668</v>
      </c>
      <c r="P71" s="11">
        <f>(((I71/60)/60)/24)+DATE(1970,1,1)+(-5/24)</f>
        <v>40818.082638888889</v>
      </c>
      <c r="Q71" s="11">
        <f>(((J71/60)/60)/24)+DATE(1970,1,1)+(-5/24)</f>
        <v>40785.979456018518</v>
      </c>
      <c r="R71" t="s">
        <v>8266</v>
      </c>
      <c r="S71" s="13" t="str">
        <f>LEFT(R71,SEARCH("/",R71)-1)</f>
        <v>film &amp; video</v>
      </c>
      <c r="T71" t="str">
        <f>RIGHT(R71,LEN(R71)-SEARCH("/",R71))</f>
        <v>shorts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>
        <f>E72/D72</f>
        <v>1.272</v>
      </c>
      <c r="O72" s="6">
        <f>IF(L72&gt;0,E72/L72,0)</f>
        <v>37.411764705882355</v>
      </c>
      <c r="P72" s="11">
        <f>(((I72/60)/60)/24)+DATE(1970,1,1)+(-5/24)</f>
        <v>40790.688020833331</v>
      </c>
      <c r="Q72" s="11">
        <f>(((J72/60)/60)/24)+DATE(1970,1,1)+(-5/24)</f>
        <v>40730.688020833331</v>
      </c>
      <c r="R72" t="s">
        <v>8266</v>
      </c>
      <c r="S72" s="13" t="str">
        <f>LEFT(R72,SEARCH("/",R72)-1)</f>
        <v>film &amp; video</v>
      </c>
      <c r="T72" t="str">
        <f>RIGHT(R72,LEN(R72)-SEARCH("/",R72))</f>
        <v>shorts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>
        <f>E73/D73</f>
        <v>1.2394444444444443</v>
      </c>
      <c r="O73" s="6">
        <f>IF(L73&gt;0,E73/L73,0)</f>
        <v>69.71875</v>
      </c>
      <c r="P73" s="11">
        <f>(((I73/60)/60)/24)+DATE(1970,1,1)+(-5/24)</f>
        <v>41057.063159722216</v>
      </c>
      <c r="Q73" s="11">
        <f>(((J73/60)/60)/24)+DATE(1970,1,1)+(-5/24)</f>
        <v>40997.063159722216</v>
      </c>
      <c r="R73" t="s">
        <v>8266</v>
      </c>
      <c r="S73" s="13" t="str">
        <f>LEFT(R73,SEARCH("/",R73)-1)</f>
        <v>film &amp; video</v>
      </c>
      <c r="T73" t="str">
        <f>RIGHT(R73,LEN(R73)-SEARCH("/",R73))</f>
        <v>shorts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>
        <f>E74/D74</f>
        <v>1.084090909090909</v>
      </c>
      <c r="O74" s="6">
        <f>IF(L74&gt;0,E74/L74,0)</f>
        <v>58.170731707317074</v>
      </c>
      <c r="P74" s="11">
        <f>(((I74/60)/60)/24)+DATE(1970,1,1)+(-5/24)</f>
        <v>41227.791666666664</v>
      </c>
      <c r="Q74" s="11">
        <f>(((J74/60)/60)/24)+DATE(1970,1,1)+(-5/24)</f>
        <v>41207.801863425921</v>
      </c>
      <c r="R74" t="s">
        <v>8266</v>
      </c>
      <c r="S74" s="13" t="str">
        <f>LEFT(R74,SEARCH("/",R74)-1)</f>
        <v>film &amp; video</v>
      </c>
      <c r="T74" t="str">
        <f>RIGHT(R74,LEN(R74)-SEARCH("/",R74))</f>
        <v>shorts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>
        <f>E75/D75</f>
        <v>1</v>
      </c>
      <c r="O75" s="6">
        <f>IF(L75&gt;0,E75/L75,0)</f>
        <v>50</v>
      </c>
      <c r="P75" s="11">
        <f>(((I75/60)/60)/24)+DATE(1970,1,1)+(-5/24)</f>
        <v>40665.957638888889</v>
      </c>
      <c r="Q75" s="11">
        <f>(((J75/60)/60)/24)+DATE(1970,1,1)+(-5/24)</f>
        <v>40587.548425925925</v>
      </c>
      <c r="R75" t="s">
        <v>8266</v>
      </c>
      <c r="S75" s="13" t="str">
        <f>LEFT(R75,SEARCH("/",R75)-1)</f>
        <v>film &amp; video</v>
      </c>
      <c r="T75" t="str">
        <f>RIGHT(R75,LEN(R75)-SEARCH("/",R75))</f>
        <v>shorts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>
        <f>E76/D76</f>
        <v>1.1293199999999999</v>
      </c>
      <c r="O76" s="6">
        <f>IF(L76&gt;0,E76/L76,0)</f>
        <v>19.471034482758618</v>
      </c>
      <c r="P76" s="11">
        <f>(((I76/60)/60)/24)+DATE(1970,1,1)+(-5/24)</f>
        <v>42390.278877314813</v>
      </c>
      <c r="Q76" s="11">
        <f>(((J76/60)/60)/24)+DATE(1970,1,1)+(-5/24)</f>
        <v>42360.278877314813</v>
      </c>
      <c r="R76" t="s">
        <v>8266</v>
      </c>
      <c r="S76" s="13" t="str">
        <f>LEFT(R76,SEARCH("/",R76)-1)</f>
        <v>film &amp; video</v>
      </c>
      <c r="T76" t="str">
        <f>RIGHT(R76,LEN(R76)-SEARCH("/",R76))</f>
        <v>shorts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>
        <f>E77/D77</f>
        <v>1.1542857142857144</v>
      </c>
      <c r="O77" s="6">
        <f>IF(L77&gt;0,E77/L77,0)</f>
        <v>85.957446808510639</v>
      </c>
      <c r="P77" s="11">
        <f>(((I77/60)/60)/24)+DATE(1970,1,1)+(-5/24)</f>
        <v>41387.000833333332</v>
      </c>
      <c r="Q77" s="11">
        <f>(((J77/60)/60)/24)+DATE(1970,1,1)+(-5/24)</f>
        <v>41357.000833333332</v>
      </c>
      <c r="R77" t="s">
        <v>8266</v>
      </c>
      <c r="S77" s="13" t="str">
        <f>LEFT(R77,SEARCH("/",R77)-1)</f>
        <v>film &amp; video</v>
      </c>
      <c r="T77" t="str">
        <f>RIGHT(R77,LEN(R77)-SEARCH("/",R77))</f>
        <v>shorts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>
        <f>E78/D78</f>
        <v>1.5333333333333334</v>
      </c>
      <c r="O78" s="6">
        <f>IF(L78&gt;0,E78/L78,0)</f>
        <v>30.666666666666668</v>
      </c>
      <c r="P78" s="11">
        <f>(((I78/60)/60)/24)+DATE(1970,1,1)+(-5/24)</f>
        <v>40904.524976851848</v>
      </c>
      <c r="Q78" s="11">
        <f>(((J78/60)/60)/24)+DATE(1970,1,1)+(-5/24)</f>
        <v>40844.483310185184</v>
      </c>
      <c r="R78" t="s">
        <v>8266</v>
      </c>
      <c r="S78" s="13" t="str">
        <f>LEFT(R78,SEARCH("/",R78)-1)</f>
        <v>film &amp; video</v>
      </c>
      <c r="T78" t="str">
        <f>RIGHT(R78,LEN(R78)-SEARCH("/",R78))</f>
        <v>shorts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>
        <f>E79/D79</f>
        <v>3.9249999999999998</v>
      </c>
      <c r="O79" s="6">
        <f>IF(L79&gt;0,E79/L79,0)</f>
        <v>60.384615384615387</v>
      </c>
      <c r="P79" s="11">
        <f>(((I79/60)/60)/24)+DATE(1970,1,1)+(-5/24)</f>
        <v>41049.915972222218</v>
      </c>
      <c r="Q79" s="11">
        <f>(((J79/60)/60)/24)+DATE(1970,1,1)+(-5/24)</f>
        <v>40996.936539351853</v>
      </c>
      <c r="R79" t="s">
        <v>8266</v>
      </c>
      <c r="S79" s="13" t="str">
        <f>LEFT(R79,SEARCH("/",R79)-1)</f>
        <v>film &amp; video</v>
      </c>
      <c r="T79" t="str">
        <f>RIGHT(R79,LEN(R79)-SEARCH("/",R79))</f>
        <v>shorts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>
        <f>E80/D80</f>
        <v>27.02</v>
      </c>
      <c r="O80" s="6">
        <f>IF(L80&gt;0,E80/L80,0)</f>
        <v>38.6</v>
      </c>
      <c r="P80" s="11">
        <f>(((I80/60)/60)/24)+DATE(1970,1,1)+(-5/24)</f>
        <v>42614.522233796299</v>
      </c>
      <c r="Q80" s="11">
        <f>(((J80/60)/60)/24)+DATE(1970,1,1)+(-5/24)</f>
        <v>42604.522233796299</v>
      </c>
      <c r="R80" t="s">
        <v>8266</v>
      </c>
      <c r="S80" s="13" t="str">
        <f>LEFT(R80,SEARCH("/",R80)-1)</f>
        <v>film &amp; video</v>
      </c>
      <c r="T80" t="str">
        <f>RIGHT(R80,LEN(R80)-SEARCH("/",R80))</f>
        <v>shorts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>
        <f>E81/D81</f>
        <v>1.27</v>
      </c>
      <c r="O81" s="6">
        <f>IF(L81&gt;0,E81/L81,0)</f>
        <v>40.268292682926827</v>
      </c>
      <c r="P81" s="11">
        <f>(((I81/60)/60)/24)+DATE(1970,1,1)+(-5/24)</f>
        <v>41754.568206018514</v>
      </c>
      <c r="Q81" s="11">
        <f>(((J81/60)/60)/24)+DATE(1970,1,1)+(-5/24)</f>
        <v>41724.568206018514</v>
      </c>
      <c r="R81" t="s">
        <v>8266</v>
      </c>
      <c r="S81" s="13" t="str">
        <f>LEFT(R81,SEARCH("/",R81)-1)</f>
        <v>film &amp; video</v>
      </c>
      <c r="T81" t="str">
        <f>RIGHT(R81,LEN(R81)-SEARCH("/",R81))</f>
        <v>shorts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>
        <f>E82/D82</f>
        <v>1.0725</v>
      </c>
      <c r="O82" s="6">
        <f>IF(L82&gt;0,E82/L82,0)</f>
        <v>273.82978723404256</v>
      </c>
      <c r="P82" s="11">
        <f>(((I82/60)/60)/24)+DATE(1970,1,1)+(-5/24)</f>
        <v>41617.875648148147</v>
      </c>
      <c r="Q82" s="11">
        <f>(((J82/60)/60)/24)+DATE(1970,1,1)+(-5/24)</f>
        <v>41582.875648148147</v>
      </c>
      <c r="R82" t="s">
        <v>8266</v>
      </c>
      <c r="S82" s="13" t="str">
        <f>LEFT(R82,SEARCH("/",R82)-1)</f>
        <v>film &amp; video</v>
      </c>
      <c r="T82" t="str">
        <f>RIGHT(R82,LEN(R82)-SEARCH("/",R82))</f>
        <v>shorts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>
        <f>E83/D83</f>
        <v>1.98</v>
      </c>
      <c r="O83" s="6">
        <f>IF(L83&gt;0,E83/L83,0)</f>
        <v>53.035714285714285</v>
      </c>
      <c r="P83" s="11">
        <f>(((I83/60)/60)/24)+DATE(1970,1,1)+(-5/24)</f>
        <v>41103.91805555555</v>
      </c>
      <c r="Q83" s="11">
        <f>(((J83/60)/60)/24)+DATE(1970,1,1)+(-5/24)</f>
        <v>41099.950543981482</v>
      </c>
      <c r="R83" t="s">
        <v>8266</v>
      </c>
      <c r="S83" s="13" t="str">
        <f>LEFT(R83,SEARCH("/",R83)-1)</f>
        <v>film &amp; video</v>
      </c>
      <c r="T83" t="str">
        <f>RIGHT(R83,LEN(R83)-SEARCH("/",R83))</f>
        <v>shorts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>
        <f>E84/D84</f>
        <v>1.0001249999999999</v>
      </c>
      <c r="O84" s="6">
        <f>IF(L84&gt;0,E84/L84,0)</f>
        <v>40.005000000000003</v>
      </c>
      <c r="P84" s="11">
        <f>(((I84/60)/60)/24)+DATE(1970,1,1)+(-5/24)</f>
        <v>40825.611817129626</v>
      </c>
      <c r="Q84" s="11">
        <f>(((J84/60)/60)/24)+DATE(1970,1,1)+(-5/24)</f>
        <v>40795.611817129626</v>
      </c>
      <c r="R84" t="s">
        <v>8266</v>
      </c>
      <c r="S84" s="13" t="str">
        <f>LEFT(R84,SEARCH("/",R84)-1)</f>
        <v>film &amp; video</v>
      </c>
      <c r="T84" t="str">
        <f>RIGHT(R84,LEN(R84)-SEARCH("/",R84))</f>
        <v>shorts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>
        <f>E85/D85</f>
        <v>1.0249999999999999</v>
      </c>
      <c r="O85" s="6">
        <f>IF(L85&gt;0,E85/L85,0)</f>
        <v>15.76923076923077</v>
      </c>
      <c r="P85" s="11">
        <f>(((I85/60)/60)/24)+DATE(1970,1,1)+(-5/24)</f>
        <v>42057.270833333336</v>
      </c>
      <c r="Q85" s="11">
        <f>(((J85/60)/60)/24)+DATE(1970,1,1)+(-5/24)</f>
        <v>42042.407280092586</v>
      </c>
      <c r="R85" t="s">
        <v>8266</v>
      </c>
      <c r="S85" s="13" t="str">
        <f>LEFT(R85,SEARCH("/",R85)-1)</f>
        <v>film &amp; video</v>
      </c>
      <c r="T85" t="str">
        <f>RIGHT(R85,LEN(R85)-SEARCH("/",R85))</f>
        <v>shorts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>
        <f>E86/D86</f>
        <v>1</v>
      </c>
      <c r="O86" s="6">
        <f>IF(L86&gt;0,E86/L86,0)</f>
        <v>71.428571428571431</v>
      </c>
      <c r="P86" s="11">
        <f>(((I86/60)/60)/24)+DATE(1970,1,1)+(-5/24)</f>
        <v>40678.54960648148</v>
      </c>
      <c r="Q86" s="11">
        <f>(((J86/60)/60)/24)+DATE(1970,1,1)+(-5/24)</f>
        <v>40648.54960648148</v>
      </c>
      <c r="R86" t="s">
        <v>8266</v>
      </c>
      <c r="S86" s="13" t="str">
        <f>LEFT(R86,SEARCH("/",R86)-1)</f>
        <v>film &amp; video</v>
      </c>
      <c r="T86" t="str">
        <f>RIGHT(R86,LEN(R86)-SEARCH("/",R86))</f>
        <v>shorts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>
        <f>E87/D87</f>
        <v>1.2549999999999999</v>
      </c>
      <c r="O87" s="6">
        <f>IF(L87&gt;0,E87/L87,0)</f>
        <v>71.714285714285708</v>
      </c>
      <c r="P87" s="11">
        <f>(((I87/60)/60)/24)+DATE(1970,1,1)+(-5/24)</f>
        <v>40808.917094907403</v>
      </c>
      <c r="Q87" s="11">
        <f>(((J87/60)/60)/24)+DATE(1970,1,1)+(-5/24)</f>
        <v>40778.917094907403</v>
      </c>
      <c r="R87" t="s">
        <v>8266</v>
      </c>
      <c r="S87" s="13" t="str">
        <f>LEFT(R87,SEARCH("/",R87)-1)</f>
        <v>film &amp; video</v>
      </c>
      <c r="T87" t="str">
        <f>RIGHT(R87,LEN(R87)-SEARCH("/",R87))</f>
        <v>shorts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>
        <f>E88/D88</f>
        <v>1.0646666666666667</v>
      </c>
      <c r="O88" s="6">
        <f>IF(L88&gt;0,E88/L88,0)</f>
        <v>375.76470588235293</v>
      </c>
      <c r="P88" s="11">
        <f>(((I88/60)/60)/24)+DATE(1970,1,1)+(-5/24)</f>
        <v>42365.389409722215</v>
      </c>
      <c r="Q88" s="11">
        <f>(((J88/60)/60)/24)+DATE(1970,1,1)+(-5/24)</f>
        <v>42291.347743055558</v>
      </c>
      <c r="R88" t="s">
        <v>8266</v>
      </c>
      <c r="S88" s="13" t="str">
        <f>LEFT(R88,SEARCH("/",R88)-1)</f>
        <v>film &amp; video</v>
      </c>
      <c r="T88" t="str">
        <f>RIGHT(R88,LEN(R88)-SEARCH("/",R88))</f>
        <v>shorts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>
        <f>E89/D89</f>
        <v>1.046</v>
      </c>
      <c r="O89" s="6">
        <f>IF(L89&gt;0,E89/L89,0)</f>
        <v>104.6</v>
      </c>
      <c r="P89" s="11">
        <f>(((I89/60)/60)/24)+DATE(1970,1,1)+(-5/24)</f>
        <v>40331.861805555556</v>
      </c>
      <c r="Q89" s="11">
        <f>(((J89/60)/60)/24)+DATE(1970,1,1)+(-5/24)</f>
        <v>40322.331053240734</v>
      </c>
      <c r="R89" t="s">
        <v>8266</v>
      </c>
      <c r="S89" s="13" t="str">
        <f>LEFT(R89,SEARCH("/",R89)-1)</f>
        <v>film &amp; video</v>
      </c>
      <c r="T89" t="str">
        <f>RIGHT(R89,LEN(R89)-SEARCH("/",R89))</f>
        <v>shorts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>
        <f>E90/D90</f>
        <v>1.0285714285714285</v>
      </c>
      <c r="O90" s="6">
        <f>IF(L90&gt;0,E90/L90,0)</f>
        <v>60</v>
      </c>
      <c r="P90" s="11">
        <f>(((I90/60)/60)/24)+DATE(1970,1,1)+(-5/24)</f>
        <v>41812.450590277775</v>
      </c>
      <c r="Q90" s="11">
        <f>(((J90/60)/60)/24)+DATE(1970,1,1)+(-5/24)</f>
        <v>41786.450590277775</v>
      </c>
      <c r="R90" t="s">
        <v>8266</v>
      </c>
      <c r="S90" s="13" t="str">
        <f>LEFT(R90,SEARCH("/",R90)-1)</f>
        <v>film &amp; video</v>
      </c>
      <c r="T90" t="str">
        <f>RIGHT(R90,LEN(R90)-SEARCH("/",R90))</f>
        <v>shorts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>
        <f>E91/D91</f>
        <v>1.1506666666666667</v>
      </c>
      <c r="O91" s="6">
        <f>IF(L91&gt;0,E91/L91,0)</f>
        <v>123.28571428571429</v>
      </c>
      <c r="P91" s="11">
        <f>(((I91/60)/60)/24)+DATE(1970,1,1)+(-5/24)</f>
        <v>41427.543888888889</v>
      </c>
      <c r="Q91" s="11">
        <f>(((J91/60)/60)/24)+DATE(1970,1,1)+(-5/24)</f>
        <v>41402.543888888889</v>
      </c>
      <c r="R91" t="s">
        <v>8266</v>
      </c>
      <c r="S91" s="13" t="str">
        <f>LEFT(R91,SEARCH("/",R91)-1)</f>
        <v>film &amp; video</v>
      </c>
      <c r="T91" t="str">
        <f>RIGHT(R91,LEN(R91)-SEARCH("/",R91))</f>
        <v>shorts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>
        <f>E92/D92</f>
        <v>1.004</v>
      </c>
      <c r="O92" s="6">
        <f>IF(L92&gt;0,E92/L92,0)</f>
        <v>31.375</v>
      </c>
      <c r="P92" s="11">
        <f>(((I92/60)/60)/24)+DATE(1970,1,1)+(-5/24)</f>
        <v>40736.089108796295</v>
      </c>
      <c r="Q92" s="11">
        <f>(((J92/60)/60)/24)+DATE(1970,1,1)+(-5/24)</f>
        <v>40706.089108796295</v>
      </c>
      <c r="R92" t="s">
        <v>8266</v>
      </c>
      <c r="S92" s="13" t="str">
        <f>LEFT(R92,SEARCH("/",R92)-1)</f>
        <v>film &amp; video</v>
      </c>
      <c r="T92" t="str">
        <f>RIGHT(R92,LEN(R92)-SEARCH("/",R92))</f>
        <v>shorts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>
        <f>E93/D93</f>
        <v>1.2</v>
      </c>
      <c r="O93" s="6">
        <f>IF(L93&gt;0,E93/L93,0)</f>
        <v>78.260869565217391</v>
      </c>
      <c r="P93" s="11">
        <f>(((I93/60)/60)/24)+DATE(1970,1,1)+(-5/24)</f>
        <v>40680.194027777776</v>
      </c>
      <c r="Q93" s="11">
        <f>(((J93/60)/60)/24)+DATE(1970,1,1)+(-5/24)</f>
        <v>40619.194027777776</v>
      </c>
      <c r="R93" t="s">
        <v>8266</v>
      </c>
      <c r="S93" s="13" t="str">
        <f>LEFT(R93,SEARCH("/",R93)-1)</f>
        <v>film &amp; video</v>
      </c>
      <c r="T93" t="str">
        <f>RIGHT(R93,LEN(R93)-SEARCH("/",R93))</f>
        <v>shorts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>
        <f>E94/D94</f>
        <v>1.052</v>
      </c>
      <c r="O94" s="6">
        <f>IF(L94&gt;0,E94/L94,0)</f>
        <v>122.32558139534883</v>
      </c>
      <c r="P94" s="11">
        <f>(((I94/60)/60)/24)+DATE(1970,1,1)+(-5/24)</f>
        <v>42767.124999999993</v>
      </c>
      <c r="Q94" s="11">
        <f>(((J94/60)/60)/24)+DATE(1970,1,1)+(-5/24)</f>
        <v>42720.990543981483</v>
      </c>
      <c r="R94" t="s">
        <v>8266</v>
      </c>
      <c r="S94" s="13" t="str">
        <f>LEFT(R94,SEARCH("/",R94)-1)</f>
        <v>film &amp; video</v>
      </c>
      <c r="T94" t="str">
        <f>RIGHT(R94,LEN(R94)-SEARCH("/",R94))</f>
        <v>shorts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>
        <f>E95/D95</f>
        <v>1.1060000000000001</v>
      </c>
      <c r="O95" s="6">
        <f>IF(L95&gt;0,E95/L95,0)</f>
        <v>73.733333333333334</v>
      </c>
      <c r="P95" s="11">
        <f>(((I95/60)/60)/24)+DATE(1970,1,1)+(-5/24)</f>
        <v>41093.666666666664</v>
      </c>
      <c r="Q95" s="11">
        <f>(((J95/60)/60)/24)+DATE(1970,1,1)+(-5/24)</f>
        <v>41065.649733796294</v>
      </c>
      <c r="R95" t="s">
        <v>8266</v>
      </c>
      <c r="S95" s="13" t="str">
        <f>LEFT(R95,SEARCH("/",R95)-1)</f>
        <v>film &amp; video</v>
      </c>
      <c r="T95" t="str">
        <f>RIGHT(R95,LEN(R95)-SEARCH("/",R95))</f>
        <v>shorts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>
        <f>E96/D96</f>
        <v>1.04</v>
      </c>
      <c r="O96" s="6">
        <f>IF(L96&gt;0,E96/L96,0)</f>
        <v>21.666666666666668</v>
      </c>
      <c r="P96" s="11">
        <f>(((I96/60)/60)/24)+DATE(1970,1,1)+(-5/24)</f>
        <v>41736.509513888886</v>
      </c>
      <c r="Q96" s="11">
        <f>(((J96/60)/60)/24)+DATE(1970,1,1)+(-5/24)</f>
        <v>41716.509513888886</v>
      </c>
      <c r="R96" t="s">
        <v>8266</v>
      </c>
      <c r="S96" s="13" t="str">
        <f>LEFT(R96,SEARCH("/",R96)-1)</f>
        <v>film &amp; video</v>
      </c>
      <c r="T96" t="str">
        <f>RIGHT(R96,LEN(R96)-SEARCH("/",R96))</f>
        <v>shorts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>
        <f>E97/D97</f>
        <v>1.3142857142857143</v>
      </c>
      <c r="O97" s="6">
        <f>IF(L97&gt;0,E97/L97,0)</f>
        <v>21.904761904761905</v>
      </c>
      <c r="P97" s="11">
        <f>(((I97/60)/60)/24)+DATE(1970,1,1)+(-5/24)</f>
        <v>40964.796770833331</v>
      </c>
      <c r="Q97" s="11">
        <f>(((J97/60)/60)/24)+DATE(1970,1,1)+(-5/24)</f>
        <v>40934.796770833331</v>
      </c>
      <c r="R97" t="s">
        <v>8266</v>
      </c>
      <c r="S97" s="13" t="str">
        <f>LEFT(R97,SEARCH("/",R97)-1)</f>
        <v>film &amp; video</v>
      </c>
      <c r="T97" t="str">
        <f>RIGHT(R97,LEN(R97)-SEARCH("/",R97))</f>
        <v>shorts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>
        <f>E98/D98</f>
        <v>1.1466666666666667</v>
      </c>
      <c r="O98" s="6">
        <f>IF(L98&gt;0,E98/L98,0)</f>
        <v>50.588235294117645</v>
      </c>
      <c r="P98" s="11">
        <f>(((I98/60)/60)/24)+DATE(1970,1,1)+(-5/24)</f>
        <v>40390.916666666664</v>
      </c>
      <c r="Q98" s="11">
        <f>(((J98/60)/60)/24)+DATE(1970,1,1)+(-5/24)</f>
        <v>40324.45417824074</v>
      </c>
      <c r="R98" t="s">
        <v>8266</v>
      </c>
      <c r="S98" s="13" t="str">
        <f>LEFT(R98,SEARCH("/",R98)-1)</f>
        <v>film &amp; video</v>
      </c>
      <c r="T98" t="str">
        <f>RIGHT(R98,LEN(R98)-SEARCH("/",R98))</f>
        <v>shorts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>
        <f>E99/D99</f>
        <v>1.0625</v>
      </c>
      <c r="O99" s="6">
        <f>IF(L99&gt;0,E99/L99,0)</f>
        <v>53.125</v>
      </c>
      <c r="P99" s="11">
        <f>(((I99/60)/60)/24)+DATE(1970,1,1)+(-5/24)</f>
        <v>40735.926874999997</v>
      </c>
      <c r="Q99" s="11">
        <f>(((J99/60)/60)/24)+DATE(1970,1,1)+(-5/24)</f>
        <v>40705.926874999997</v>
      </c>
      <c r="R99" t="s">
        <v>8266</v>
      </c>
      <c r="S99" s="13" t="str">
        <f>LEFT(R99,SEARCH("/",R99)-1)</f>
        <v>film &amp; video</v>
      </c>
      <c r="T99" t="str">
        <f>RIGHT(R99,LEN(R99)-SEARCH("/",R99))</f>
        <v>shorts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>
        <f>E100/D100</f>
        <v>1.0625</v>
      </c>
      <c r="O100" s="6">
        <f>IF(L100&gt;0,E100/L100,0)</f>
        <v>56.666666666666664</v>
      </c>
      <c r="P100" s="11">
        <f>(((I100/60)/60)/24)+DATE(1970,1,1)+(-5/24)</f>
        <v>41250.770833333328</v>
      </c>
      <c r="Q100" s="11">
        <f>(((J100/60)/60)/24)+DATE(1970,1,1)+(-5/24)</f>
        <v>41214.586504629624</v>
      </c>
      <c r="R100" t="s">
        <v>8266</v>
      </c>
      <c r="S100" s="13" t="str">
        <f>LEFT(R100,SEARCH("/",R100)-1)</f>
        <v>film &amp; video</v>
      </c>
      <c r="T100" t="str">
        <f>RIGHT(R100,LEN(R100)-SEARCH("/",R100))</f>
        <v>shorts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>
        <f>E101/D101</f>
        <v>1.0601933333333333</v>
      </c>
      <c r="O101" s="6">
        <f>IF(L101&gt;0,E101/L101,0)</f>
        <v>40.776666666666664</v>
      </c>
      <c r="P101" s="11">
        <f>(((I101/60)/60)/24)+DATE(1970,1,1)+(-5/24)</f>
        <v>41661.694432870368</v>
      </c>
      <c r="Q101" s="11">
        <f>(((J101/60)/60)/24)+DATE(1970,1,1)+(-5/24)</f>
        <v>41631.694432870368</v>
      </c>
      <c r="R101" t="s">
        <v>8266</v>
      </c>
      <c r="S101" s="13" t="str">
        <f>LEFT(R101,SEARCH("/",R101)-1)</f>
        <v>film &amp; video</v>
      </c>
      <c r="T101" t="str">
        <f>RIGHT(R101,LEN(R101)-SEARCH("/",R101))</f>
        <v>shorts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>
        <f>E102/D102</f>
        <v>1</v>
      </c>
      <c r="O102" s="6">
        <f>IF(L102&gt;0,E102/L102,0)</f>
        <v>192.30769230769232</v>
      </c>
      <c r="P102" s="11">
        <f>(((I102/60)/60)/24)+DATE(1970,1,1)+(-5/24)</f>
        <v>41217.586643518516</v>
      </c>
      <c r="Q102" s="11">
        <f>(((J102/60)/60)/24)+DATE(1970,1,1)+(-5/24)</f>
        <v>41197.544976851852</v>
      </c>
      <c r="R102" t="s">
        <v>8266</v>
      </c>
      <c r="S102" s="13" t="str">
        <f>LEFT(R102,SEARCH("/",R102)-1)</f>
        <v>film &amp; video</v>
      </c>
      <c r="T102" t="str">
        <f>RIGHT(R102,LEN(R102)-SEARCH("/",R102))</f>
        <v>shorts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>
        <f>E103/D103</f>
        <v>1</v>
      </c>
      <c r="O103" s="6">
        <f>IF(L103&gt;0,E103/L103,0)</f>
        <v>100</v>
      </c>
      <c r="P103" s="11">
        <f>(((I103/60)/60)/24)+DATE(1970,1,1)+(-5/24)</f>
        <v>41298.568402777775</v>
      </c>
      <c r="Q103" s="11">
        <f>(((J103/60)/60)/24)+DATE(1970,1,1)+(-5/24)</f>
        <v>41274.568402777775</v>
      </c>
      <c r="R103" t="s">
        <v>8266</v>
      </c>
      <c r="S103" s="13" t="str">
        <f>LEFT(R103,SEARCH("/",R103)-1)</f>
        <v>film &amp; video</v>
      </c>
      <c r="T103" t="str">
        <f>RIGHT(R103,LEN(R103)-SEARCH("/",R103))</f>
        <v>shorts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>
        <f>E104/D104</f>
        <v>1.2775000000000001</v>
      </c>
      <c r="O104" s="6">
        <f>IF(L104&gt;0,E104/L104,0)</f>
        <v>117.92307692307692</v>
      </c>
      <c r="P104" s="11">
        <f>(((I104/60)/60)/24)+DATE(1970,1,1)+(-5/24)</f>
        <v>40534.922835648147</v>
      </c>
      <c r="Q104" s="11">
        <f>(((J104/60)/60)/24)+DATE(1970,1,1)+(-5/24)</f>
        <v>40504.922835648147</v>
      </c>
      <c r="R104" t="s">
        <v>8266</v>
      </c>
      <c r="S104" s="13" t="str">
        <f>LEFT(R104,SEARCH("/",R104)-1)</f>
        <v>film &amp; video</v>
      </c>
      <c r="T104" t="str">
        <f>RIGHT(R104,LEN(R104)-SEARCH("/",R104))</f>
        <v>shorts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>
        <f>E105/D105</f>
        <v>1.0515384615384615</v>
      </c>
      <c r="O105" s="6">
        <f>IF(L105&gt;0,E105/L105,0)</f>
        <v>27.897959183673468</v>
      </c>
      <c r="P105" s="11">
        <f>(((I105/60)/60)/24)+DATE(1970,1,1)+(-5/24)</f>
        <v>41705.597569444442</v>
      </c>
      <c r="Q105" s="11">
        <f>(((J105/60)/60)/24)+DATE(1970,1,1)+(-5/24)</f>
        <v>41682.597569444442</v>
      </c>
      <c r="R105" t="s">
        <v>8266</v>
      </c>
      <c r="S105" s="13" t="str">
        <f>LEFT(R105,SEARCH("/",R105)-1)</f>
        <v>film &amp; video</v>
      </c>
      <c r="T105" t="str">
        <f>RIGHT(R105,LEN(R105)-SEARCH("/",R105))</f>
        <v>shorts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>
        <f>E106/D106</f>
        <v>1.2</v>
      </c>
      <c r="O106" s="6">
        <f>IF(L106&gt;0,E106/L106,0)</f>
        <v>60</v>
      </c>
      <c r="P106" s="11">
        <f>(((I106/60)/60)/24)+DATE(1970,1,1)+(-5/24)</f>
        <v>40635.833333333328</v>
      </c>
      <c r="Q106" s="11">
        <f>(((J106/60)/60)/24)+DATE(1970,1,1)+(-5/24)</f>
        <v>40612.486874999995</v>
      </c>
      <c r="R106" t="s">
        <v>8266</v>
      </c>
      <c r="S106" s="13" t="str">
        <f>LEFT(R106,SEARCH("/",R106)-1)</f>
        <v>film &amp; video</v>
      </c>
      <c r="T106" t="str">
        <f>RIGHT(R106,LEN(R106)-SEARCH("/",R106))</f>
        <v>shorts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>
        <f>E107/D107</f>
        <v>1.074090909090909</v>
      </c>
      <c r="O107" s="6">
        <f>IF(L107&gt;0,E107/L107,0)</f>
        <v>39.383333333333333</v>
      </c>
      <c r="P107" s="11">
        <f>(((I107/60)/60)/24)+DATE(1970,1,1)+(-5/24)</f>
        <v>42503.791666666664</v>
      </c>
      <c r="Q107" s="11">
        <f>(((J107/60)/60)/24)+DATE(1970,1,1)+(-5/24)</f>
        <v>42485.516435185178</v>
      </c>
      <c r="R107" t="s">
        <v>8266</v>
      </c>
      <c r="S107" s="13" t="str">
        <f>LEFT(R107,SEARCH("/",R107)-1)</f>
        <v>film &amp; video</v>
      </c>
      <c r="T107" t="str">
        <f>RIGHT(R107,LEN(R107)-SEARCH("/",R107))</f>
        <v>shorts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>
        <f>E108/D108</f>
        <v>1.0049999999999999</v>
      </c>
      <c r="O108" s="6">
        <f>IF(L108&gt;0,E108/L108,0)</f>
        <v>186.11111111111111</v>
      </c>
      <c r="P108" s="11">
        <f>(((I108/60)/60)/24)+DATE(1970,1,1)+(-5/24)</f>
        <v>41001.568298611113</v>
      </c>
      <c r="Q108" s="11">
        <f>(((J108/60)/60)/24)+DATE(1970,1,1)+(-5/24)</f>
        <v>40987.568298611113</v>
      </c>
      <c r="R108" t="s">
        <v>8266</v>
      </c>
      <c r="S108" s="13" t="str">
        <f>LEFT(R108,SEARCH("/",R108)-1)</f>
        <v>film &amp; video</v>
      </c>
      <c r="T108" t="str">
        <f>RIGHT(R108,LEN(R108)-SEARCH("/",R108))</f>
        <v>shorts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>
        <f>E109/D109</f>
        <v>1.0246666666666666</v>
      </c>
      <c r="O109" s="6">
        <f>IF(L109&gt;0,E109/L109,0)</f>
        <v>111.37681159420291</v>
      </c>
      <c r="P109" s="11">
        <f>(((I109/60)/60)/24)+DATE(1970,1,1)+(-5/24)</f>
        <v>40657.774155092593</v>
      </c>
      <c r="Q109" s="11">
        <f>(((J109/60)/60)/24)+DATE(1970,1,1)+(-5/24)</f>
        <v>40635.774155092593</v>
      </c>
      <c r="R109" t="s">
        <v>8266</v>
      </c>
      <c r="S109" s="13" t="str">
        <f>LEFT(R109,SEARCH("/",R109)-1)</f>
        <v>film &amp; video</v>
      </c>
      <c r="T109" t="str">
        <f>RIGHT(R109,LEN(R109)-SEARCH("/",R109))</f>
        <v>shorts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>
        <f>E110/D110</f>
        <v>2.4666666666666668</v>
      </c>
      <c r="O110" s="6">
        <f>IF(L110&gt;0,E110/L110,0)</f>
        <v>78.723404255319153</v>
      </c>
      <c r="P110" s="11">
        <f>(((I110/60)/60)/24)+DATE(1970,1,1)+(-5/24)</f>
        <v>41425.404745370368</v>
      </c>
      <c r="Q110" s="11">
        <f>(((J110/60)/60)/24)+DATE(1970,1,1)+(-5/24)</f>
        <v>41365.404745370368</v>
      </c>
      <c r="R110" t="s">
        <v>8266</v>
      </c>
      <c r="S110" s="13" t="str">
        <f>LEFT(R110,SEARCH("/",R110)-1)</f>
        <v>film &amp; video</v>
      </c>
      <c r="T110" t="str">
        <f>RIGHT(R110,LEN(R110)-SEARCH("/",R110))</f>
        <v>shorts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>
        <f>E111/D111</f>
        <v>2.1949999999999998</v>
      </c>
      <c r="O111" s="6">
        <f>IF(L111&gt;0,E111/L111,0)</f>
        <v>46.702127659574465</v>
      </c>
      <c r="P111" s="11">
        <f>(((I111/60)/60)/24)+DATE(1970,1,1)+(-5/24)</f>
        <v>40599.817476851851</v>
      </c>
      <c r="Q111" s="11">
        <f>(((J111/60)/60)/24)+DATE(1970,1,1)+(-5/24)</f>
        <v>40569.817476851851</v>
      </c>
      <c r="R111" t="s">
        <v>8266</v>
      </c>
      <c r="S111" s="13" t="str">
        <f>LEFT(R111,SEARCH("/",R111)-1)</f>
        <v>film &amp; video</v>
      </c>
      <c r="T111" t="str">
        <f>RIGHT(R111,LEN(R111)-SEARCH("/",R111))</f>
        <v>shorts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>
        <f>E112/D112</f>
        <v>1.3076923076923077</v>
      </c>
      <c r="O112" s="6">
        <f>IF(L112&gt;0,E112/L112,0)</f>
        <v>65.384615384615387</v>
      </c>
      <c r="P112" s="11">
        <f>(((I112/60)/60)/24)+DATE(1970,1,1)+(-5/24)</f>
        <v>41592.040972222218</v>
      </c>
      <c r="Q112" s="11">
        <f>(((J112/60)/60)/24)+DATE(1970,1,1)+(-5/24)</f>
        <v>41557.741354166668</v>
      </c>
      <c r="R112" t="s">
        <v>8266</v>
      </c>
      <c r="S112" s="13" t="str">
        <f>LEFT(R112,SEARCH("/",R112)-1)</f>
        <v>film &amp; video</v>
      </c>
      <c r="T112" t="str">
        <f>RIGHT(R112,LEN(R112)-SEARCH("/",R112))</f>
        <v>shorts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>
        <f>E113/D113</f>
        <v>1.5457142857142858</v>
      </c>
      <c r="O113" s="6">
        <f>IF(L113&gt;0,E113/L113,0)</f>
        <v>102.0754716981132</v>
      </c>
      <c r="P113" s="11">
        <f>(((I113/60)/60)/24)+DATE(1970,1,1)+(-5/24)</f>
        <v>42155.124849537031</v>
      </c>
      <c r="Q113" s="11">
        <f>(((J113/60)/60)/24)+DATE(1970,1,1)+(-5/24)</f>
        <v>42125.124849537031</v>
      </c>
      <c r="R113" t="s">
        <v>8266</v>
      </c>
      <c r="S113" s="13" t="str">
        <f>LEFT(R113,SEARCH("/",R113)-1)</f>
        <v>film &amp; video</v>
      </c>
      <c r="T113" t="str">
        <f>RIGHT(R113,LEN(R113)-SEARCH("/",R113))</f>
        <v>shorts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>
        <f>E114/D114</f>
        <v>1.04</v>
      </c>
      <c r="O114" s="6">
        <f>IF(L114&gt;0,E114/L114,0)</f>
        <v>64.197530864197532</v>
      </c>
      <c r="P114" s="11">
        <f>(((I114/60)/60)/24)+DATE(1970,1,1)+(-5/24)</f>
        <v>41741.875</v>
      </c>
      <c r="Q114" s="11">
        <f>(((J114/60)/60)/24)+DATE(1970,1,1)+(-5/24)</f>
        <v>41717.834699074068</v>
      </c>
      <c r="R114" t="s">
        <v>8266</v>
      </c>
      <c r="S114" s="13" t="str">
        <f>LEFT(R114,SEARCH("/",R114)-1)</f>
        <v>film &amp; video</v>
      </c>
      <c r="T114" t="str">
        <f>RIGHT(R114,LEN(R114)-SEARCH("/",R114))</f>
        <v>shorts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>
        <f>E115/D115</f>
        <v>1.41</v>
      </c>
      <c r="O115" s="6">
        <f>IF(L115&gt;0,E115/L115,0)</f>
        <v>90.384615384615387</v>
      </c>
      <c r="P115" s="11">
        <f>(((I115/60)/60)/24)+DATE(1970,1,1)+(-5/24)</f>
        <v>40761.416666666664</v>
      </c>
      <c r="Q115" s="11">
        <f>(((J115/60)/60)/24)+DATE(1970,1,1)+(-5/24)</f>
        <v>40753.550092592588</v>
      </c>
      <c r="R115" t="s">
        <v>8266</v>
      </c>
      <c r="S115" s="13" t="str">
        <f>LEFT(R115,SEARCH("/",R115)-1)</f>
        <v>film &amp; video</v>
      </c>
      <c r="T115" t="str">
        <f>RIGHT(R115,LEN(R115)-SEARCH("/",R115))</f>
        <v>shorts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>
        <f>E116/D116</f>
        <v>1.0333333333333334</v>
      </c>
      <c r="O116" s="6">
        <f>IF(L116&gt;0,E116/L116,0)</f>
        <v>88.571428571428569</v>
      </c>
      <c r="P116" s="11">
        <f>(((I116/60)/60)/24)+DATE(1970,1,1)+(-5/24)</f>
        <v>40921.065833333334</v>
      </c>
      <c r="Q116" s="11">
        <f>(((J116/60)/60)/24)+DATE(1970,1,1)+(-5/24)</f>
        <v>40861.065833333334</v>
      </c>
      <c r="R116" t="s">
        <v>8266</v>
      </c>
      <c r="S116" s="13" t="str">
        <f>LEFT(R116,SEARCH("/",R116)-1)</f>
        <v>film &amp; video</v>
      </c>
      <c r="T116" t="str">
        <f>RIGHT(R116,LEN(R116)-SEARCH("/",R116))</f>
        <v>shorts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>
        <f>E117/D117</f>
        <v>1.4044444444444444</v>
      </c>
      <c r="O117" s="6">
        <f>IF(L117&gt;0,E117/L117,0)</f>
        <v>28.727272727272727</v>
      </c>
      <c r="P117" s="11">
        <f>(((I117/60)/60)/24)+DATE(1970,1,1)+(-5/24)</f>
        <v>40943.530601851846</v>
      </c>
      <c r="Q117" s="11">
        <f>(((J117/60)/60)/24)+DATE(1970,1,1)+(-5/24)</f>
        <v>40918.530601851846</v>
      </c>
      <c r="R117" t="s">
        <v>8266</v>
      </c>
      <c r="S117" s="13" t="str">
        <f>LEFT(R117,SEARCH("/",R117)-1)</f>
        <v>film &amp; video</v>
      </c>
      <c r="T117" t="str">
        <f>RIGHT(R117,LEN(R117)-SEARCH("/",R117))</f>
        <v>shorts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>
        <f>E118/D118</f>
        <v>1.1365714285714286</v>
      </c>
      <c r="O118" s="6">
        <f>IF(L118&gt;0,E118/L118,0)</f>
        <v>69.78947368421052</v>
      </c>
      <c r="P118" s="11">
        <f>(((I118/60)/60)/24)+DATE(1970,1,1)+(-5/24)</f>
        <v>40641.247164351851</v>
      </c>
      <c r="Q118" s="11">
        <f>(((J118/60)/60)/24)+DATE(1970,1,1)+(-5/24)</f>
        <v>40595.288831018515</v>
      </c>
      <c r="R118" t="s">
        <v>8266</v>
      </c>
      <c r="S118" s="13" t="str">
        <f>LEFT(R118,SEARCH("/",R118)-1)</f>
        <v>film &amp; video</v>
      </c>
      <c r="T118" t="str">
        <f>RIGHT(R118,LEN(R118)-SEARCH("/",R118))</f>
        <v>shorts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>
        <f>E119/D119</f>
        <v>1.0049377777777779</v>
      </c>
      <c r="O119" s="6">
        <f>IF(L119&gt;0,E119/L119,0)</f>
        <v>167.48962962962963</v>
      </c>
      <c r="P119" s="11">
        <f>(((I119/60)/60)/24)+DATE(1970,1,1)+(-5/24)</f>
        <v>40338.583333333328</v>
      </c>
      <c r="Q119" s="11">
        <f>(((J119/60)/60)/24)+DATE(1970,1,1)+(-5/24)</f>
        <v>40248.626666666663</v>
      </c>
      <c r="R119" t="s">
        <v>8266</v>
      </c>
      <c r="S119" s="13" t="str">
        <f>LEFT(R119,SEARCH("/",R119)-1)</f>
        <v>film &amp; video</v>
      </c>
      <c r="T119" t="str">
        <f>RIGHT(R119,LEN(R119)-SEARCH("/",R119))</f>
        <v>shorts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>
        <f>E120/D120</f>
        <v>1.1303159999999999</v>
      </c>
      <c r="O120" s="6">
        <f>IF(L120&gt;0,E120/L120,0)</f>
        <v>144.91230769230768</v>
      </c>
      <c r="P120" s="11">
        <f>(((I120/60)/60)/24)+DATE(1970,1,1)+(-5/24)</f>
        <v>40752.845324074071</v>
      </c>
      <c r="Q120" s="11">
        <f>(((J120/60)/60)/24)+DATE(1970,1,1)+(-5/24)</f>
        <v>40722.845324074071</v>
      </c>
      <c r="R120" t="s">
        <v>8266</v>
      </c>
      <c r="S120" s="13" t="str">
        <f>LEFT(R120,SEARCH("/",R120)-1)</f>
        <v>film &amp; video</v>
      </c>
      <c r="T120" t="str">
        <f>RIGHT(R120,LEN(R120)-SEARCH("/",R120))</f>
        <v>shorts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>
        <f>E121/D121</f>
        <v>1.0455692307692308</v>
      </c>
      <c r="O121" s="6">
        <f>IF(L121&gt;0,E121/L121,0)</f>
        <v>91.840540540540545</v>
      </c>
      <c r="P121" s="11">
        <f>(((I121/60)/60)/24)+DATE(1970,1,1)+(-5/24)</f>
        <v>40768.75</v>
      </c>
      <c r="Q121" s="11">
        <f>(((J121/60)/60)/24)+DATE(1970,1,1)+(-5/24)</f>
        <v>40738.860949074071</v>
      </c>
      <c r="R121" t="s">
        <v>8266</v>
      </c>
      <c r="S121" s="13" t="str">
        <f>LEFT(R121,SEARCH("/",R121)-1)</f>
        <v>film &amp; video</v>
      </c>
      <c r="T121" t="str">
        <f>RIGHT(R121,LEN(R121)-SEARCH("/",R121))</f>
        <v>shorts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>
        <f>E122/D122</f>
        <v>1.4285714285714287E-4</v>
      </c>
      <c r="O122" s="6">
        <f>IF(L122&gt;0,E122/L122,0)</f>
        <v>10</v>
      </c>
      <c r="P122" s="11">
        <f>(((I122/60)/60)/24)+DATE(1970,1,1)+(-5/24)</f>
        <v>42645.841516203705</v>
      </c>
      <c r="Q122" s="11">
        <f>(((J122/60)/60)/24)+DATE(1970,1,1)+(-5/24)</f>
        <v>42615.841516203705</v>
      </c>
      <c r="R122" t="s">
        <v>8267</v>
      </c>
      <c r="S122" s="13" t="str">
        <f>LEFT(R122,SEARCH("/",R122)-1)</f>
        <v>film &amp; video</v>
      </c>
      <c r="T122" t="str">
        <f>RIGHT(R122,LEN(R122)-SEARCH("/",R122))</f>
        <v>science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>
        <f>E123/D123</f>
        <v>3.3333333333333332E-4</v>
      </c>
      <c r="O123" s="6">
        <f>IF(L123&gt;0,E123/L123,0)</f>
        <v>1</v>
      </c>
      <c r="P123" s="11">
        <f>(((I123/60)/60)/24)+DATE(1970,1,1)+(-5/24)</f>
        <v>42112.219444444439</v>
      </c>
      <c r="Q123" s="11">
        <f>(((J123/60)/60)/24)+DATE(1970,1,1)+(-5/24)</f>
        <v>42096.496643518512</v>
      </c>
      <c r="R123" t="s">
        <v>8267</v>
      </c>
      <c r="S123" s="13" t="str">
        <f>LEFT(R123,SEARCH("/",R123)-1)</f>
        <v>film &amp; video</v>
      </c>
      <c r="T123" t="str">
        <f>RIGHT(R123,LEN(R123)-SEARCH("/",R123))</f>
        <v>science fiction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>
        <f>E124/D124</f>
        <v>0</v>
      </c>
      <c r="O124" s="6">
        <f>IF(L124&gt;0,E124/L124,0)</f>
        <v>0</v>
      </c>
      <c r="P124" s="11">
        <f>(((I124/60)/60)/24)+DATE(1970,1,1)+(-5/24)</f>
        <v>42653.223460648143</v>
      </c>
      <c r="Q124" s="11">
        <f>(((J124/60)/60)/24)+DATE(1970,1,1)+(-5/24)</f>
        <v>42593.223460648143</v>
      </c>
      <c r="R124" t="s">
        <v>8267</v>
      </c>
      <c r="S124" s="13" t="str">
        <f>LEFT(R124,SEARCH("/",R124)-1)</f>
        <v>film &amp; video</v>
      </c>
      <c r="T124" t="str">
        <f>RIGHT(R124,LEN(R124)-SEARCH("/",R124))</f>
        <v>science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>
        <f>E125/D125</f>
        <v>2.7454545454545453E-3</v>
      </c>
      <c r="O125" s="6">
        <f>IF(L125&gt;0,E125/L125,0)</f>
        <v>25.166666666666668</v>
      </c>
      <c r="P125" s="11">
        <f>(((I125/60)/60)/24)+DATE(1970,1,1)+(-5/24)</f>
        <v>41940.708333333328</v>
      </c>
      <c r="Q125" s="11">
        <f>(((J125/60)/60)/24)+DATE(1970,1,1)+(-5/24)</f>
        <v>41904.573657407404</v>
      </c>
      <c r="R125" t="s">
        <v>8267</v>
      </c>
      <c r="S125" s="13" t="str">
        <f>LEFT(R125,SEARCH("/",R125)-1)</f>
        <v>film &amp; video</v>
      </c>
      <c r="T125" t="str">
        <f>RIGHT(R125,LEN(R125)-SEARCH("/",R125))</f>
        <v>science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>
        <f>E126/D126</f>
        <v>0</v>
      </c>
      <c r="O126" s="6">
        <f>IF(L126&gt;0,E126/L126,0)</f>
        <v>0</v>
      </c>
      <c r="P126" s="11">
        <f>(((I126/60)/60)/24)+DATE(1970,1,1)+(-5/24)</f>
        <v>42139.720393518517</v>
      </c>
      <c r="Q126" s="11">
        <f>(((J126/60)/60)/24)+DATE(1970,1,1)+(-5/24)</f>
        <v>42114.720393518517</v>
      </c>
      <c r="R126" t="s">
        <v>8267</v>
      </c>
      <c r="S126" s="13" t="str">
        <f>LEFT(R126,SEARCH("/",R126)-1)</f>
        <v>film &amp; video</v>
      </c>
      <c r="T126" t="str">
        <f>RIGHT(R126,LEN(R126)-SEARCH("/",R126))</f>
        <v>science fiction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>
        <f>E127/D127</f>
        <v>0.14000000000000001</v>
      </c>
      <c r="O127" s="6">
        <f>IF(L127&gt;0,E127/L127,0)</f>
        <v>11.666666666666666</v>
      </c>
      <c r="P127" s="11">
        <f>(((I127/60)/60)/24)+DATE(1970,1,1)+(-5/24)</f>
        <v>42769.78564814815</v>
      </c>
      <c r="Q127" s="11">
        <f>(((J127/60)/60)/24)+DATE(1970,1,1)+(-5/24)</f>
        <v>42709.78564814815</v>
      </c>
      <c r="R127" t="s">
        <v>8267</v>
      </c>
      <c r="S127" s="13" t="str">
        <f>LEFT(R127,SEARCH("/",R127)-1)</f>
        <v>film &amp; video</v>
      </c>
      <c r="T127" t="str">
        <f>RIGHT(R127,LEN(R127)-SEARCH("/",R127))</f>
        <v>science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>
        <f>E128/D128</f>
        <v>5.5480000000000002E-2</v>
      </c>
      <c r="O128" s="6">
        <f>IF(L128&gt;0,E128/L128,0)</f>
        <v>106.69230769230769</v>
      </c>
      <c r="P128" s="11">
        <f>(((I128/60)/60)/24)+DATE(1970,1,1)+(-5/24)</f>
        <v>42165.874999999993</v>
      </c>
      <c r="Q128" s="11">
        <f>(((J128/60)/60)/24)+DATE(1970,1,1)+(-5/24)</f>
        <v>42135.381215277775</v>
      </c>
      <c r="R128" t="s">
        <v>8267</v>
      </c>
      <c r="S128" s="13" t="str">
        <f>LEFT(R128,SEARCH("/",R128)-1)</f>
        <v>film &amp; video</v>
      </c>
      <c r="T128" t="str">
        <f>RIGHT(R128,LEN(R128)-SEARCH("/",R128))</f>
        <v>science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>
        <f>E129/D129</f>
        <v>2.375E-2</v>
      </c>
      <c r="O129" s="6">
        <f>IF(L129&gt;0,E129/L129,0)</f>
        <v>47.5</v>
      </c>
      <c r="P129" s="11">
        <f>(((I129/60)/60)/24)+DATE(1970,1,1)+(-5/24)</f>
        <v>42097.37431712963</v>
      </c>
      <c r="Q129" s="11">
        <f>(((J129/60)/60)/24)+DATE(1970,1,1)+(-5/24)</f>
        <v>42067.415983796294</v>
      </c>
      <c r="R129" t="s">
        <v>8267</v>
      </c>
      <c r="S129" s="13" t="str">
        <f>LEFT(R129,SEARCH("/",R129)-1)</f>
        <v>film &amp; video</v>
      </c>
      <c r="T129" t="str">
        <f>RIGHT(R129,LEN(R129)-SEARCH("/",R129))</f>
        <v>science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>
        <f>E130/D130</f>
        <v>1.8669999999999999E-2</v>
      </c>
      <c r="O130" s="6">
        <f>IF(L130&gt;0,E130/L130,0)</f>
        <v>311.16666666666669</v>
      </c>
      <c r="P130" s="11">
        <f>(((I130/60)/60)/24)+DATE(1970,1,1)+(-5/24)</f>
        <v>42663.019594907404</v>
      </c>
      <c r="Q130" s="11">
        <f>(((J130/60)/60)/24)+DATE(1970,1,1)+(-5/24)</f>
        <v>42628.019594907404</v>
      </c>
      <c r="R130" t="s">
        <v>8267</v>
      </c>
      <c r="S130" s="13" t="str">
        <f>LEFT(R130,SEARCH("/",R130)-1)</f>
        <v>film &amp; video</v>
      </c>
      <c r="T130" t="str">
        <f>RIGHT(R130,LEN(R130)-SEARCH("/",R130))</f>
        <v>science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>
        <f>E131/D131</f>
        <v>0</v>
      </c>
      <c r="O131" s="6">
        <f>IF(L131&gt;0,E131/L131,0)</f>
        <v>0</v>
      </c>
      <c r="P131" s="11">
        <f>(((I131/60)/60)/24)+DATE(1970,1,1)+(-5/24)</f>
        <v>41942.728969907403</v>
      </c>
      <c r="Q131" s="11">
        <f>(((J131/60)/60)/24)+DATE(1970,1,1)+(-5/24)</f>
        <v>41882.728969907403</v>
      </c>
      <c r="R131" t="s">
        <v>8267</v>
      </c>
      <c r="S131" s="13" t="str">
        <f>LEFT(R131,SEARCH("/",R131)-1)</f>
        <v>film &amp; video</v>
      </c>
      <c r="T131" t="str">
        <f>RIGHT(R131,LEN(R131)-SEARCH("/",R131))</f>
        <v>science fiction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>
        <f>E132/D132</f>
        <v>0</v>
      </c>
      <c r="O132" s="6">
        <f>IF(L132&gt;0,E132/L132,0)</f>
        <v>0</v>
      </c>
      <c r="P132" s="11">
        <f>(((I132/60)/60)/24)+DATE(1970,1,1)+(-5/24)</f>
        <v>41806.636111111111</v>
      </c>
      <c r="Q132" s="11">
        <f>(((J132/60)/60)/24)+DATE(1970,1,1)+(-5/24)</f>
        <v>41778.707083333327</v>
      </c>
      <c r="R132" t="s">
        <v>8267</v>
      </c>
      <c r="S132" s="13" t="str">
        <f>LEFT(R132,SEARCH("/",R132)-1)</f>
        <v>film &amp; video</v>
      </c>
      <c r="T132" t="str">
        <f>RIGHT(R132,LEN(R132)-SEARCH("/",R132))</f>
        <v>science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>
        <f>E133/D133</f>
        <v>0</v>
      </c>
      <c r="O133" s="6">
        <f>IF(L133&gt;0,E133/L133,0)</f>
        <v>0</v>
      </c>
      <c r="P133" s="11">
        <f>(((I133/60)/60)/24)+DATE(1970,1,1)+(-5/24)</f>
        <v>42556.791666666664</v>
      </c>
      <c r="Q133" s="11">
        <f>(((J133/60)/60)/24)+DATE(1970,1,1)+(-5/24)</f>
        <v>42541.629178240742</v>
      </c>
      <c r="R133" t="s">
        <v>8267</v>
      </c>
      <c r="S133" s="13" t="str">
        <f>LEFT(R133,SEARCH("/",R133)-1)</f>
        <v>film &amp; video</v>
      </c>
      <c r="T133" t="str">
        <f>RIGHT(R133,LEN(R133)-SEARCH("/",R133))</f>
        <v>science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>
        <f>E134/D134</f>
        <v>9.5687499999999995E-2</v>
      </c>
      <c r="O134" s="6">
        <f>IF(L134&gt;0,E134/L134,0)</f>
        <v>94.506172839506178</v>
      </c>
      <c r="P134" s="11">
        <f>(((I134/60)/60)/24)+DATE(1970,1,1)+(-5/24)</f>
        <v>41950.645914351851</v>
      </c>
      <c r="Q134" s="11">
        <f>(((J134/60)/60)/24)+DATE(1970,1,1)+(-5/24)</f>
        <v>41905.60424768518</v>
      </c>
      <c r="R134" t="s">
        <v>8267</v>
      </c>
      <c r="S134" s="13" t="str">
        <f>LEFT(R134,SEARCH("/",R134)-1)</f>
        <v>film &amp; video</v>
      </c>
      <c r="T134" t="str">
        <f>RIGHT(R134,LEN(R134)-SEARCH("/",R134))</f>
        <v>science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>
        <f>E135/D135</f>
        <v>0</v>
      </c>
      <c r="O135" s="6">
        <f>IF(L135&gt;0,E135/L135,0)</f>
        <v>0</v>
      </c>
      <c r="P135" s="11">
        <f>(((I135/60)/60)/24)+DATE(1970,1,1)+(-5/24)</f>
        <v>42521.521527777775</v>
      </c>
      <c r="Q135" s="11">
        <f>(((J135/60)/60)/24)+DATE(1970,1,1)+(-5/24)</f>
        <v>42491.599351851844</v>
      </c>
      <c r="R135" t="s">
        <v>8267</v>
      </c>
      <c r="S135" s="13" t="str">
        <f>LEFT(R135,SEARCH("/",R135)-1)</f>
        <v>film &amp; video</v>
      </c>
      <c r="T135" t="str">
        <f>RIGHT(R135,LEN(R135)-SEARCH("/",R135))</f>
        <v>science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>
        <f>E136/D136</f>
        <v>0</v>
      </c>
      <c r="O136" s="6">
        <f>IF(L136&gt;0,E136/L136,0)</f>
        <v>0</v>
      </c>
      <c r="P136" s="11">
        <f>(((I136/60)/60)/24)+DATE(1970,1,1)+(-5/24)</f>
        <v>42251.499999999993</v>
      </c>
      <c r="Q136" s="11">
        <f>(((J136/60)/60)/24)+DATE(1970,1,1)+(-5/24)</f>
        <v>42221.701597222222</v>
      </c>
      <c r="R136" t="s">
        <v>8267</v>
      </c>
      <c r="S136" s="13" t="str">
        <f>LEFT(R136,SEARCH("/",R136)-1)</f>
        <v>film &amp; video</v>
      </c>
      <c r="T136" t="str">
        <f>RIGHT(R136,LEN(R136)-SEARCH("/",R136))</f>
        <v>science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>
        <f>E137/D137</f>
        <v>0.13433333333333333</v>
      </c>
      <c r="O137" s="6">
        <f>IF(L137&gt;0,E137/L137,0)</f>
        <v>80.599999999999994</v>
      </c>
      <c r="P137" s="11">
        <f>(((I137/60)/60)/24)+DATE(1970,1,1)+(-5/24)</f>
        <v>41821.583333333328</v>
      </c>
      <c r="Q137" s="11">
        <f>(((J137/60)/60)/24)+DATE(1970,1,1)+(-5/24)</f>
        <v>41788.173576388886</v>
      </c>
      <c r="R137" t="s">
        <v>8267</v>
      </c>
      <c r="S137" s="13" t="str">
        <f>LEFT(R137,SEARCH("/",R137)-1)</f>
        <v>film &amp; video</v>
      </c>
      <c r="T137" t="str">
        <f>RIGHT(R137,LEN(R137)-SEARCH("/",R137))</f>
        <v>science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>
        <f>E138/D138</f>
        <v>0</v>
      </c>
      <c r="O138" s="6">
        <f>IF(L138&gt;0,E138/L138,0)</f>
        <v>0</v>
      </c>
      <c r="P138" s="11">
        <f>(((I138/60)/60)/24)+DATE(1970,1,1)+(-5/24)</f>
        <v>42140.219444444439</v>
      </c>
      <c r="Q138" s="11">
        <f>(((J138/60)/60)/24)+DATE(1970,1,1)+(-5/24)</f>
        <v>42096.201782407406</v>
      </c>
      <c r="R138" t="s">
        <v>8267</v>
      </c>
      <c r="S138" s="13" t="str">
        <f>LEFT(R138,SEARCH("/",R138)-1)</f>
        <v>film &amp; video</v>
      </c>
      <c r="T138" t="str">
        <f>RIGHT(R138,LEN(R138)-SEARCH("/",R138))</f>
        <v>science fiction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>
        <f>E139/D139</f>
        <v>0</v>
      </c>
      <c r="O139" s="6">
        <f>IF(L139&gt;0,E139/L139,0)</f>
        <v>0</v>
      </c>
      <c r="P139" s="11">
        <f>(((I139/60)/60)/24)+DATE(1970,1,1)+(-5/24)</f>
        <v>42289.365659722222</v>
      </c>
      <c r="Q139" s="11">
        <f>(((J139/60)/60)/24)+DATE(1970,1,1)+(-5/24)</f>
        <v>42239.365659722222</v>
      </c>
      <c r="R139" t="s">
        <v>8267</v>
      </c>
      <c r="S139" s="13" t="str">
        <f>LEFT(R139,SEARCH("/",R139)-1)</f>
        <v>film &amp; video</v>
      </c>
      <c r="T139" t="str">
        <f>RIGHT(R139,LEN(R139)-SEARCH("/",R139))</f>
        <v>science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>
        <f>E140/D140</f>
        <v>3.1413333333333335E-2</v>
      </c>
      <c r="O140" s="6">
        <f>IF(L140&gt;0,E140/L140,0)</f>
        <v>81.241379310344826</v>
      </c>
      <c r="P140" s="11">
        <f>(((I140/60)/60)/24)+DATE(1970,1,1)+(-5/24)</f>
        <v>42216.999305555553</v>
      </c>
      <c r="Q140" s="11">
        <f>(((J140/60)/60)/24)+DATE(1970,1,1)+(-5/24)</f>
        <v>42186.049085648141</v>
      </c>
      <c r="R140" t="s">
        <v>8267</v>
      </c>
      <c r="S140" s="13" t="str">
        <f>LEFT(R140,SEARCH("/",R140)-1)</f>
        <v>film &amp; video</v>
      </c>
      <c r="T140" t="str">
        <f>RIGHT(R140,LEN(R140)-SEARCH("/",R140))</f>
        <v>science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>
        <f>E141/D141</f>
        <v>1</v>
      </c>
      <c r="O141" s="6">
        <f>IF(L141&gt;0,E141/L141,0)</f>
        <v>500</v>
      </c>
      <c r="P141" s="11">
        <f>(((I141/60)/60)/24)+DATE(1970,1,1)+(-5/24)</f>
        <v>42197.712638888886</v>
      </c>
      <c r="Q141" s="11">
        <f>(((J141/60)/60)/24)+DATE(1970,1,1)+(-5/24)</f>
        <v>42187.712638888886</v>
      </c>
      <c r="R141" t="s">
        <v>8267</v>
      </c>
      <c r="S141" s="13" t="str">
        <f>LEFT(R141,SEARCH("/",R141)-1)</f>
        <v>film &amp; video</v>
      </c>
      <c r="T141" t="str">
        <f>RIGHT(R141,LEN(R141)-SEARCH("/",R141))</f>
        <v>science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>
        <f>E142/D142</f>
        <v>0</v>
      </c>
      <c r="O142" s="6">
        <f>IF(L142&gt;0,E142/L142,0)</f>
        <v>0</v>
      </c>
      <c r="P142" s="11">
        <f>(((I142/60)/60)/24)+DATE(1970,1,1)+(-5/24)</f>
        <v>42082.948287037034</v>
      </c>
      <c r="Q142" s="11">
        <f>(((J142/60)/60)/24)+DATE(1970,1,1)+(-5/24)</f>
        <v>42052.989953703705</v>
      </c>
      <c r="R142" t="s">
        <v>8267</v>
      </c>
      <c r="S142" s="13" t="str">
        <f>LEFT(R142,SEARCH("/",R142)-1)</f>
        <v>film &amp; video</v>
      </c>
      <c r="T142" t="str">
        <f>RIGHT(R142,LEN(R142)-SEARCH("/",R142))</f>
        <v>science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>
        <f>E143/D143</f>
        <v>0.10775</v>
      </c>
      <c r="O143" s="6">
        <f>IF(L143&gt;0,E143/L143,0)</f>
        <v>46.178571428571431</v>
      </c>
      <c r="P143" s="11">
        <f>(((I143/60)/60)/24)+DATE(1970,1,1)+(-5/24)</f>
        <v>42154.944710648146</v>
      </c>
      <c r="Q143" s="11">
        <f>(((J143/60)/60)/24)+DATE(1970,1,1)+(-5/24)</f>
        <v>42109.944710648146</v>
      </c>
      <c r="R143" t="s">
        <v>8267</v>
      </c>
      <c r="S143" s="13" t="str">
        <f>LEFT(R143,SEARCH("/",R143)-1)</f>
        <v>film &amp; video</v>
      </c>
      <c r="T143" t="str">
        <f>RIGHT(R143,LEN(R143)-SEARCH("/",R143))</f>
        <v>science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>
        <f>E144/D144</f>
        <v>3.3333333333333335E-3</v>
      </c>
      <c r="O144" s="6">
        <f>IF(L144&gt;0,E144/L144,0)</f>
        <v>10</v>
      </c>
      <c r="P144" s="11">
        <f>(((I144/60)/60)/24)+DATE(1970,1,1)+(-5/24)</f>
        <v>41959.726597222216</v>
      </c>
      <c r="Q144" s="11">
        <f>(((J144/60)/60)/24)+DATE(1970,1,1)+(-5/24)</f>
        <v>41938.684930555552</v>
      </c>
      <c r="R144" t="s">
        <v>8267</v>
      </c>
      <c r="S144" s="13" t="str">
        <f>LEFT(R144,SEARCH("/",R144)-1)</f>
        <v>film &amp; video</v>
      </c>
      <c r="T144" t="str">
        <f>RIGHT(R144,LEN(R144)-SEARCH("/",R144))</f>
        <v>science fiction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>
        <f>E145/D145</f>
        <v>0</v>
      </c>
      <c r="O145" s="6">
        <f>IF(L145&gt;0,E145/L145,0)</f>
        <v>0</v>
      </c>
      <c r="P145" s="11">
        <f>(((I145/60)/60)/24)+DATE(1970,1,1)+(-5/24)</f>
        <v>42616.038194444445</v>
      </c>
      <c r="Q145" s="11">
        <f>(((J145/60)/60)/24)+DATE(1970,1,1)+(-5/24)</f>
        <v>42558.855810185189</v>
      </c>
      <c r="R145" t="s">
        <v>8267</v>
      </c>
      <c r="S145" s="13" t="str">
        <f>LEFT(R145,SEARCH("/",R145)-1)</f>
        <v>film &amp; video</v>
      </c>
      <c r="T145" t="str">
        <f>RIGHT(R145,LEN(R145)-SEARCH("/",R145))</f>
        <v>science fiction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>
        <f>E146/D146</f>
        <v>0.27600000000000002</v>
      </c>
      <c r="O146" s="6">
        <f>IF(L146&gt;0,E146/L146,0)</f>
        <v>55.945945945945944</v>
      </c>
      <c r="P146" s="11">
        <f>(((I146/60)/60)/24)+DATE(1970,1,1)+(-5/24)</f>
        <v>42107.512407407405</v>
      </c>
      <c r="Q146" s="11">
        <f>(((J146/60)/60)/24)+DATE(1970,1,1)+(-5/24)</f>
        <v>42047.554074074076</v>
      </c>
      <c r="R146" t="s">
        <v>8267</v>
      </c>
      <c r="S146" s="13" t="str">
        <f>LEFT(R146,SEARCH("/",R146)-1)</f>
        <v>film &amp; video</v>
      </c>
      <c r="T146" t="str">
        <f>RIGHT(R146,LEN(R146)-SEARCH("/",R146))</f>
        <v>science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>
        <f>E147/D147</f>
        <v>7.5111111111111115E-2</v>
      </c>
      <c r="O147" s="6">
        <f>IF(L147&gt;0,E147/L147,0)</f>
        <v>37.555555555555557</v>
      </c>
      <c r="P147" s="11">
        <f>(((I147/60)/60)/24)+DATE(1970,1,1)+(-5/24)</f>
        <v>42227.333935185183</v>
      </c>
      <c r="Q147" s="11">
        <f>(((J147/60)/60)/24)+DATE(1970,1,1)+(-5/24)</f>
        <v>42200.333935185183</v>
      </c>
      <c r="R147" t="s">
        <v>8267</v>
      </c>
      <c r="S147" s="13" t="str">
        <f>LEFT(R147,SEARCH("/",R147)-1)</f>
        <v>film &amp; video</v>
      </c>
      <c r="T147" t="str">
        <f>RIGHT(R147,LEN(R147)-SEARCH("/",R147))</f>
        <v>science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>
        <f>E148/D148</f>
        <v>5.7499999999999999E-3</v>
      </c>
      <c r="O148" s="6">
        <f>IF(L148&gt;0,E148/L148,0)</f>
        <v>38.333333333333336</v>
      </c>
      <c r="P148" s="11">
        <f>(((I148/60)/60)/24)+DATE(1970,1,1)+(-5/24)</f>
        <v>42752.807847222219</v>
      </c>
      <c r="Q148" s="11">
        <f>(((J148/60)/60)/24)+DATE(1970,1,1)+(-5/24)</f>
        <v>42692.807847222219</v>
      </c>
      <c r="R148" t="s">
        <v>8267</v>
      </c>
      <c r="S148" s="13" t="str">
        <f>LEFT(R148,SEARCH("/",R148)-1)</f>
        <v>film &amp; video</v>
      </c>
      <c r="T148" t="str">
        <f>RIGHT(R148,LEN(R148)-SEARCH("/",R148))</f>
        <v>science fiction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>
        <f>E149/D149</f>
        <v>0</v>
      </c>
      <c r="O149" s="6">
        <f>IF(L149&gt;0,E149/L149,0)</f>
        <v>0</v>
      </c>
      <c r="P149" s="11">
        <f>(((I149/60)/60)/24)+DATE(1970,1,1)+(-5/24)</f>
        <v>42012.554166666661</v>
      </c>
      <c r="Q149" s="11">
        <f>(((J149/60)/60)/24)+DATE(1970,1,1)+(-5/24)</f>
        <v>41969.559490740743</v>
      </c>
      <c r="R149" t="s">
        <v>8267</v>
      </c>
      <c r="S149" s="13" t="str">
        <f>LEFT(R149,SEARCH("/",R149)-1)</f>
        <v>film &amp; video</v>
      </c>
      <c r="T149" t="str">
        <f>RIGHT(R149,LEN(R149)-SEARCH("/",R149))</f>
        <v>science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>
        <f>E150/D150</f>
        <v>8.0000000000000004E-4</v>
      </c>
      <c r="O150" s="6">
        <f>IF(L150&gt;0,E150/L150,0)</f>
        <v>20</v>
      </c>
      <c r="P150" s="11">
        <f>(((I150/60)/60)/24)+DATE(1970,1,1)+(-5/24)</f>
        <v>42427.073333333326</v>
      </c>
      <c r="Q150" s="11">
        <f>(((J150/60)/60)/24)+DATE(1970,1,1)+(-5/24)</f>
        <v>42397.073333333326</v>
      </c>
      <c r="R150" t="s">
        <v>8267</v>
      </c>
      <c r="S150" s="13" t="str">
        <f>LEFT(R150,SEARCH("/",R150)-1)</f>
        <v>film &amp; video</v>
      </c>
      <c r="T150" t="str">
        <f>RIGHT(R150,LEN(R150)-SEARCH("/",R150))</f>
        <v>science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>
        <f>E151/D151</f>
        <v>9.1999999999999998E-3</v>
      </c>
      <c r="O151" s="6">
        <f>IF(L151&gt;0,E151/L151,0)</f>
        <v>15.333333333333334</v>
      </c>
      <c r="P151" s="11">
        <f>(((I151/60)/60)/24)+DATE(1970,1,1)+(-5/24)</f>
        <v>41998.124999999993</v>
      </c>
      <c r="Q151" s="11">
        <f>(((J151/60)/60)/24)+DATE(1970,1,1)+(-5/24)</f>
        <v>41967.963773148142</v>
      </c>
      <c r="R151" t="s">
        <v>8267</v>
      </c>
      <c r="S151" s="13" t="str">
        <f>LEFT(R151,SEARCH("/",R151)-1)</f>
        <v>film &amp; video</v>
      </c>
      <c r="T151" t="str">
        <f>RIGHT(R151,LEN(R151)-SEARCH("/",R151))</f>
        <v>science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>
        <f>E152/D152</f>
        <v>0.23163076923076922</v>
      </c>
      <c r="O152" s="6">
        <f>IF(L152&gt;0,E152/L152,0)</f>
        <v>449.43283582089555</v>
      </c>
      <c r="P152" s="11">
        <f>(((I152/60)/60)/24)+DATE(1970,1,1)+(-5/24)</f>
        <v>42149.95349537037</v>
      </c>
      <c r="Q152" s="11">
        <f>(((J152/60)/60)/24)+DATE(1970,1,1)+(-5/24)</f>
        <v>42089.95349537037</v>
      </c>
      <c r="R152" t="s">
        <v>8267</v>
      </c>
      <c r="S152" s="13" t="str">
        <f>LEFT(R152,SEARCH("/",R152)-1)</f>
        <v>film &amp; video</v>
      </c>
      <c r="T152" t="str">
        <f>RIGHT(R152,LEN(R152)-SEARCH("/",R152))</f>
        <v>science fiction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>
        <f>E153/D153</f>
        <v>5.5999999999999995E-4</v>
      </c>
      <c r="O153" s="6">
        <f>IF(L153&gt;0,E153/L153,0)</f>
        <v>28</v>
      </c>
      <c r="P153" s="11">
        <f>(((I153/60)/60)/24)+DATE(1970,1,1)+(-5/24)</f>
        <v>42173.342488425922</v>
      </c>
      <c r="Q153" s="11">
        <f>(((J153/60)/60)/24)+DATE(1970,1,1)+(-5/24)</f>
        <v>42113.342488425922</v>
      </c>
      <c r="R153" t="s">
        <v>8267</v>
      </c>
      <c r="S153" s="13" t="str">
        <f>LEFT(R153,SEARCH("/",R153)-1)</f>
        <v>film &amp; video</v>
      </c>
      <c r="T153" t="str">
        <f>RIGHT(R153,LEN(R153)-SEARCH("/",R153))</f>
        <v>science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>
        <f>E154/D154</f>
        <v>7.8947368421052633E-5</v>
      </c>
      <c r="O154" s="6">
        <f>IF(L154&gt;0,E154/L154,0)</f>
        <v>15</v>
      </c>
      <c r="P154" s="11">
        <f>(((I154/60)/60)/24)+DATE(1970,1,1)+(-5/24)</f>
        <v>41904.869212962964</v>
      </c>
      <c r="Q154" s="11">
        <f>(((J154/60)/60)/24)+DATE(1970,1,1)+(-5/24)</f>
        <v>41874.869212962964</v>
      </c>
      <c r="R154" t="s">
        <v>8267</v>
      </c>
      <c r="S154" s="13" t="str">
        <f>LEFT(R154,SEARCH("/",R154)-1)</f>
        <v>film &amp; video</v>
      </c>
      <c r="T154" t="str">
        <f>RIGHT(R154,LEN(R154)-SEARCH("/",R154))</f>
        <v>science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>
        <f>E155/D155</f>
        <v>7.1799999999999998E-3</v>
      </c>
      <c r="O155" s="6">
        <f>IF(L155&gt;0,E155/L155,0)</f>
        <v>35.9</v>
      </c>
      <c r="P155" s="11">
        <f>(((I155/60)/60)/24)+DATE(1970,1,1)+(-5/24)</f>
        <v>41975.419490740744</v>
      </c>
      <c r="Q155" s="11">
        <f>(((J155/60)/60)/24)+DATE(1970,1,1)+(-5/24)</f>
        <v>41933.377824074072</v>
      </c>
      <c r="R155" t="s">
        <v>8267</v>
      </c>
      <c r="S155" s="13" t="str">
        <f>LEFT(R155,SEARCH("/",R155)-1)</f>
        <v>film &amp; video</v>
      </c>
      <c r="T155" t="str">
        <f>RIGHT(R155,LEN(R155)-SEARCH("/",R155))</f>
        <v>science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>
        <f>E156/D156</f>
        <v>2.6666666666666668E-2</v>
      </c>
      <c r="O156" s="6">
        <f>IF(L156&gt;0,E156/L156,0)</f>
        <v>13.333333333333334</v>
      </c>
      <c r="P156" s="11">
        <f>(((I156/60)/60)/24)+DATE(1970,1,1)+(-5/24)</f>
        <v>42158.339062499996</v>
      </c>
      <c r="Q156" s="11">
        <f>(((J156/60)/60)/24)+DATE(1970,1,1)+(-5/24)</f>
        <v>42115.339062499996</v>
      </c>
      <c r="R156" t="s">
        <v>8267</v>
      </c>
      <c r="S156" s="13" t="str">
        <f>LEFT(R156,SEARCH("/",R156)-1)</f>
        <v>film &amp; video</v>
      </c>
      <c r="T156" t="str">
        <f>RIGHT(R156,LEN(R156)-SEARCH("/",R156))</f>
        <v>science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>
        <f>E157/D157</f>
        <v>6.0000000000000002E-5</v>
      </c>
      <c r="O157" s="6">
        <f>IF(L157&gt;0,E157/L157,0)</f>
        <v>20.25</v>
      </c>
      <c r="P157" s="11">
        <f>(((I157/60)/60)/24)+DATE(1970,1,1)+(-5/24)</f>
        <v>42208.351099537038</v>
      </c>
      <c r="Q157" s="11">
        <f>(((J157/60)/60)/24)+DATE(1970,1,1)+(-5/24)</f>
        <v>42168.351099537038</v>
      </c>
      <c r="R157" t="s">
        <v>8267</v>
      </c>
      <c r="S157" s="13" t="str">
        <f>LEFT(R157,SEARCH("/",R157)-1)</f>
        <v>film &amp; video</v>
      </c>
      <c r="T157" t="str">
        <f>RIGHT(R157,LEN(R157)-SEARCH("/",R157))</f>
        <v>science fiction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>
        <f>E158/D158</f>
        <v>5.0999999999999997E-2</v>
      </c>
      <c r="O158" s="6">
        <f>IF(L158&gt;0,E158/L158,0)</f>
        <v>119</v>
      </c>
      <c r="P158" s="11">
        <f>(((I158/60)/60)/24)+DATE(1970,1,1)+(-5/24)</f>
        <v>41853.916620370372</v>
      </c>
      <c r="Q158" s="11">
        <f>(((J158/60)/60)/24)+DATE(1970,1,1)+(-5/24)</f>
        <v>41793.916620370372</v>
      </c>
      <c r="R158" t="s">
        <v>8267</v>
      </c>
      <c r="S158" s="13" t="str">
        <f>LEFT(R158,SEARCH("/",R158)-1)</f>
        <v>film &amp; video</v>
      </c>
      <c r="T158" t="str">
        <f>RIGHT(R158,LEN(R158)-SEARCH("/",R158))</f>
        <v>science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>
        <f>E159/D159</f>
        <v>2.671118530884808E-3</v>
      </c>
      <c r="O159" s="6">
        <f>IF(L159&gt;0,E159/L159,0)</f>
        <v>4</v>
      </c>
      <c r="P159" s="11">
        <f>(((I159/60)/60)/24)+DATE(1970,1,1)+(-5/24)</f>
        <v>42426.703379629624</v>
      </c>
      <c r="Q159" s="11">
        <f>(((J159/60)/60)/24)+DATE(1970,1,1)+(-5/24)</f>
        <v>42396.703379629624</v>
      </c>
      <c r="R159" t="s">
        <v>8267</v>
      </c>
      <c r="S159" s="13" t="str">
        <f>LEFT(R159,SEARCH("/",R159)-1)</f>
        <v>film &amp; video</v>
      </c>
      <c r="T159" t="str">
        <f>RIGHT(R159,LEN(R159)-SEARCH("/",R159))</f>
        <v>science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>
        <f>E160/D160</f>
        <v>0</v>
      </c>
      <c r="O160" s="6">
        <f>IF(L160&gt;0,E160/L160,0)</f>
        <v>0</v>
      </c>
      <c r="P160" s="11">
        <f>(((I160/60)/60)/24)+DATE(1970,1,1)+(-5/24)</f>
        <v>41933.868379629625</v>
      </c>
      <c r="Q160" s="11">
        <f>(((J160/60)/60)/24)+DATE(1970,1,1)+(-5/24)</f>
        <v>41903.868379629625</v>
      </c>
      <c r="R160" t="s">
        <v>8267</v>
      </c>
      <c r="S160" s="13" t="str">
        <f>LEFT(R160,SEARCH("/",R160)-1)</f>
        <v>film &amp; video</v>
      </c>
      <c r="T160" t="str">
        <f>RIGHT(R160,LEN(R160)-SEARCH("/",R160))</f>
        <v>science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>
        <f>E161/D161</f>
        <v>2.0000000000000002E-5</v>
      </c>
      <c r="O161" s="6">
        <f>IF(L161&gt;0,E161/L161,0)</f>
        <v>10</v>
      </c>
      <c r="P161" s="11">
        <f>(((I161/60)/60)/24)+DATE(1970,1,1)+(-5/24)</f>
        <v>42554.226215277777</v>
      </c>
      <c r="Q161" s="11">
        <f>(((J161/60)/60)/24)+DATE(1970,1,1)+(-5/24)</f>
        <v>42514.226215277777</v>
      </c>
      <c r="R161" t="s">
        <v>8267</v>
      </c>
      <c r="S161" s="13" t="str">
        <f>LEFT(R161,SEARCH("/",R161)-1)</f>
        <v>film &amp; video</v>
      </c>
      <c r="T161" t="str">
        <f>RIGHT(R161,LEN(R161)-SEARCH("/",R161))</f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>
        <f>E162/D162</f>
        <v>0</v>
      </c>
      <c r="O162" s="6">
        <f>IF(L162&gt;0,E162/L162,0)</f>
        <v>0</v>
      </c>
      <c r="P162" s="11">
        <f>(((I162/60)/60)/24)+DATE(1970,1,1)+(-5/24)</f>
        <v>42231.704756944448</v>
      </c>
      <c r="Q162" s="11">
        <f>(((J162/60)/60)/24)+DATE(1970,1,1)+(-5/24)</f>
        <v>42171.704756944448</v>
      </c>
      <c r="R162" t="s">
        <v>8268</v>
      </c>
      <c r="S162" s="13" t="str">
        <f>LEFT(R162,SEARCH("/",R162)-1)</f>
        <v>film &amp; video</v>
      </c>
      <c r="T162" t="str">
        <f>RIGHT(R162,LEN(R162)-SEARCH("/",R162))</f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>
        <f>E163/D163</f>
        <v>1E-4</v>
      </c>
      <c r="O163" s="6">
        <f>IF(L163&gt;0,E163/L163,0)</f>
        <v>5</v>
      </c>
      <c r="P163" s="11">
        <f>(((I163/60)/60)/24)+DATE(1970,1,1)+(-5/24)</f>
        <v>41822.479108796295</v>
      </c>
      <c r="Q163" s="11">
        <f>(((J163/60)/60)/24)+DATE(1970,1,1)+(-5/24)</f>
        <v>41792.479108796295</v>
      </c>
      <c r="R163" t="s">
        <v>8268</v>
      </c>
      <c r="S163" s="13" t="str">
        <f>LEFT(R163,SEARCH("/",R163)-1)</f>
        <v>film &amp; video</v>
      </c>
      <c r="T163" t="str">
        <f>RIGHT(R163,LEN(R163)-SEARCH("/",R163))</f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>
        <f>E164/D164</f>
        <v>0.15535714285714286</v>
      </c>
      <c r="O164" s="6">
        <f>IF(L164&gt;0,E164/L164,0)</f>
        <v>43.5</v>
      </c>
      <c r="P164" s="11">
        <f>(((I164/60)/60)/24)+DATE(1970,1,1)+(-5/24)</f>
        <v>41867.779166666667</v>
      </c>
      <c r="Q164" s="11">
        <f>(((J164/60)/60)/24)+DATE(1970,1,1)+(-5/24)</f>
        <v>41834.91847222222</v>
      </c>
      <c r="R164" t="s">
        <v>8268</v>
      </c>
      <c r="S164" s="13" t="str">
        <f>LEFT(R164,SEARCH("/",R164)-1)</f>
        <v>film &amp; video</v>
      </c>
      <c r="T164" t="str">
        <f>RIGHT(R164,LEN(R164)-SEARCH("/",R164))</f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>
        <f>E165/D165</f>
        <v>0</v>
      </c>
      <c r="O165" s="6">
        <f>IF(L165&gt;0,E165/L165,0)</f>
        <v>0</v>
      </c>
      <c r="P165" s="11">
        <f>(((I165/60)/60)/24)+DATE(1970,1,1)+(-5/24)</f>
        <v>42277.791666666664</v>
      </c>
      <c r="Q165" s="11">
        <f>(((J165/60)/60)/24)+DATE(1970,1,1)+(-5/24)</f>
        <v>42243.752939814811</v>
      </c>
      <c r="R165" t="s">
        <v>8268</v>
      </c>
      <c r="S165" s="13" t="str">
        <f>LEFT(R165,SEARCH("/",R165)-1)</f>
        <v>film &amp; video</v>
      </c>
      <c r="T165" t="str">
        <f>RIGHT(R165,LEN(R165)-SEARCH("/",R165))</f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>
        <f>E166/D166</f>
        <v>5.3333333333333332E-3</v>
      </c>
      <c r="O166" s="6">
        <f>IF(L166&gt;0,E166/L166,0)</f>
        <v>91.428571428571431</v>
      </c>
      <c r="P166" s="11">
        <f>(((I166/60)/60)/24)+DATE(1970,1,1)+(-5/24)</f>
        <v>41901.554409722223</v>
      </c>
      <c r="Q166" s="11">
        <f>(((J166/60)/60)/24)+DATE(1970,1,1)+(-5/24)</f>
        <v>41841.554409722223</v>
      </c>
      <c r="R166" t="s">
        <v>8268</v>
      </c>
      <c r="S166" s="13" t="str">
        <f>LEFT(R166,SEARCH("/",R166)-1)</f>
        <v>film &amp; video</v>
      </c>
      <c r="T166" t="str">
        <f>RIGHT(R166,LEN(R166)-SEARCH("/",R166))</f>
        <v>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>
        <f>E167/D167</f>
        <v>0</v>
      </c>
      <c r="O167" s="6">
        <f>IF(L167&gt;0,E167/L167,0)</f>
        <v>0</v>
      </c>
      <c r="P167" s="11">
        <f>(((I167/60)/60)/24)+DATE(1970,1,1)+(-5/24)</f>
        <v>42381.450509259252</v>
      </c>
      <c r="Q167" s="11">
        <f>(((J167/60)/60)/24)+DATE(1970,1,1)+(-5/24)</f>
        <v>42351.450509259252</v>
      </c>
      <c r="R167" t="s">
        <v>8268</v>
      </c>
      <c r="S167" s="13" t="str">
        <f>LEFT(R167,SEARCH("/",R167)-1)</f>
        <v>film &amp; video</v>
      </c>
      <c r="T167" t="str">
        <f>RIGHT(R167,LEN(R167)-SEARCH("/",R167))</f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>
        <f>E168/D168</f>
        <v>0.6</v>
      </c>
      <c r="O168" s="6">
        <f>IF(L168&gt;0,E168/L168,0)</f>
        <v>3000</v>
      </c>
      <c r="P168" s="11">
        <f>(((I168/60)/60)/24)+DATE(1970,1,1)+(-5/24)</f>
        <v>42750.867615740739</v>
      </c>
      <c r="Q168" s="11">
        <f>(((J168/60)/60)/24)+DATE(1970,1,1)+(-5/24)</f>
        <v>42720.867615740739</v>
      </c>
      <c r="R168" t="s">
        <v>8268</v>
      </c>
      <c r="S168" s="13" t="str">
        <f>LEFT(R168,SEARCH("/",R168)-1)</f>
        <v>film &amp; video</v>
      </c>
      <c r="T168" t="str">
        <f>RIGHT(R168,LEN(R168)-SEARCH("/",R168))</f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>
        <f>E169/D169</f>
        <v>1E-4</v>
      </c>
      <c r="O169" s="6">
        <f>IF(L169&gt;0,E169/L169,0)</f>
        <v>5.5</v>
      </c>
      <c r="P169" s="11">
        <f>(((I169/60)/60)/24)+DATE(1970,1,1)+(-5/24)</f>
        <v>42220.719155092585</v>
      </c>
      <c r="Q169" s="11">
        <f>(((J169/60)/60)/24)+DATE(1970,1,1)+(-5/24)</f>
        <v>42160.719155092585</v>
      </c>
      <c r="R169" t="s">
        <v>8268</v>
      </c>
      <c r="S169" s="13" t="str">
        <f>LEFT(R169,SEARCH("/",R169)-1)</f>
        <v>film &amp; video</v>
      </c>
      <c r="T169" t="str">
        <f>RIGHT(R169,LEN(R169)-SEARCH("/",R169))</f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>
        <f>E170/D170</f>
        <v>4.0625000000000001E-2</v>
      </c>
      <c r="O170" s="6">
        <f>IF(L170&gt;0,E170/L170,0)</f>
        <v>108.33333333333333</v>
      </c>
      <c r="P170" s="11">
        <f>(((I170/60)/60)/24)+DATE(1970,1,1)+(-5/24)</f>
        <v>42082.585300925923</v>
      </c>
      <c r="Q170" s="11">
        <f>(((J170/60)/60)/24)+DATE(1970,1,1)+(-5/24)</f>
        <v>42052.626967592594</v>
      </c>
      <c r="R170" t="s">
        <v>8268</v>
      </c>
      <c r="S170" s="13" t="str">
        <f>LEFT(R170,SEARCH("/",R170)-1)</f>
        <v>film &amp; video</v>
      </c>
      <c r="T170" t="str">
        <f>RIGHT(R170,LEN(R170)-SEARCH("/",R170))</f>
        <v>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>
        <f>E171/D171</f>
        <v>0.224</v>
      </c>
      <c r="O171" s="6">
        <f>IF(L171&gt;0,E171/L171,0)</f>
        <v>56</v>
      </c>
      <c r="P171" s="11">
        <f>(((I171/60)/60)/24)+DATE(1970,1,1)+(-5/24)</f>
        <v>41930.296979166662</v>
      </c>
      <c r="Q171" s="11">
        <f>(((J171/60)/60)/24)+DATE(1970,1,1)+(-5/24)</f>
        <v>41900.296979166662</v>
      </c>
      <c r="R171" t="s">
        <v>8268</v>
      </c>
      <c r="S171" s="13" t="str">
        <f>LEFT(R171,SEARCH("/",R171)-1)</f>
        <v>film &amp; video</v>
      </c>
      <c r="T171" t="str">
        <f>RIGHT(R171,LEN(R171)-SEARCH("/",R171))</f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>
        <f>E172/D172</f>
        <v>3.2500000000000001E-2</v>
      </c>
      <c r="O172" s="6">
        <f>IF(L172&gt;0,E172/L172,0)</f>
        <v>32.5</v>
      </c>
      <c r="P172" s="11">
        <f>(((I172/60)/60)/24)+DATE(1970,1,1)+(-5/24)</f>
        <v>42246.019444444442</v>
      </c>
      <c r="Q172" s="11">
        <f>(((J172/60)/60)/24)+DATE(1970,1,1)+(-5/24)</f>
        <v>42216.769479166665</v>
      </c>
      <c r="R172" t="s">
        <v>8268</v>
      </c>
      <c r="S172" s="13" t="str">
        <f>LEFT(R172,SEARCH("/",R172)-1)</f>
        <v>film &amp; video</v>
      </c>
      <c r="T172" t="str">
        <f>RIGHT(R172,LEN(R172)-SEARCH("/",R172))</f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>
        <f>E173/D173</f>
        <v>2.0000000000000002E-5</v>
      </c>
      <c r="O173" s="6">
        <f>IF(L173&gt;0,E173/L173,0)</f>
        <v>1</v>
      </c>
      <c r="P173" s="11">
        <f>(((I173/60)/60)/24)+DATE(1970,1,1)+(-5/24)</f>
        <v>42593.972384259258</v>
      </c>
      <c r="Q173" s="11">
        <f>(((J173/60)/60)/24)+DATE(1970,1,1)+(-5/24)</f>
        <v>42533.972384259258</v>
      </c>
      <c r="R173" t="s">
        <v>8268</v>
      </c>
      <c r="S173" s="13" t="str">
        <f>LEFT(R173,SEARCH("/",R173)-1)</f>
        <v>film &amp; video</v>
      </c>
      <c r="T173" t="str">
        <f>RIGHT(R173,LEN(R173)-SEARCH("/",R173))</f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>
        <f>E174/D174</f>
        <v>0</v>
      </c>
      <c r="O174" s="6">
        <f>IF(L174&gt;0,E174/L174,0)</f>
        <v>0</v>
      </c>
      <c r="P174" s="11">
        <f>(((I174/60)/60)/24)+DATE(1970,1,1)+(-5/24)</f>
        <v>42082.14494212962</v>
      </c>
      <c r="Q174" s="11">
        <f>(((J174/60)/60)/24)+DATE(1970,1,1)+(-5/24)</f>
        <v>42047.186608796292</v>
      </c>
      <c r="R174" t="s">
        <v>8268</v>
      </c>
      <c r="S174" s="13" t="str">
        <f>LEFT(R174,SEARCH("/",R174)-1)</f>
        <v>film &amp; video</v>
      </c>
      <c r="T174" t="str">
        <f>RIGHT(R174,LEN(R174)-SEARCH("/",R174))</f>
        <v>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>
        <f>E175/D175</f>
        <v>0</v>
      </c>
      <c r="O175" s="6">
        <f>IF(L175&gt;0,E175/L175,0)</f>
        <v>0</v>
      </c>
      <c r="P175" s="11">
        <f>(((I175/60)/60)/24)+DATE(1970,1,1)+(-5/24)</f>
        <v>42063.364675925921</v>
      </c>
      <c r="Q175" s="11">
        <f>(((J175/60)/60)/24)+DATE(1970,1,1)+(-5/24)</f>
        <v>42033.364675925921</v>
      </c>
      <c r="R175" t="s">
        <v>8268</v>
      </c>
      <c r="S175" s="13" t="str">
        <f>LEFT(R175,SEARCH("/",R175)-1)</f>
        <v>film &amp; video</v>
      </c>
      <c r="T175" t="str">
        <f>RIGHT(R175,LEN(R175)-SEARCH("/",R175))</f>
        <v>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>
        <f>E176/D176</f>
        <v>0</v>
      </c>
      <c r="O176" s="6">
        <f>IF(L176&gt;0,E176/L176,0)</f>
        <v>0</v>
      </c>
      <c r="P176" s="11">
        <f>(((I176/60)/60)/24)+DATE(1970,1,1)+(-5/24)</f>
        <v>42132.55064814815</v>
      </c>
      <c r="Q176" s="11">
        <f>(((J176/60)/60)/24)+DATE(1970,1,1)+(-5/24)</f>
        <v>42072.55064814815</v>
      </c>
      <c r="R176" t="s">
        <v>8268</v>
      </c>
      <c r="S176" s="13" t="str">
        <f>LEFT(R176,SEARCH("/",R176)-1)</f>
        <v>film &amp; video</v>
      </c>
      <c r="T176" t="str">
        <f>RIGHT(R176,LEN(R176)-SEARCH("/",R176))</f>
        <v>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>
        <f>E177/D177</f>
        <v>6.4850000000000005E-2</v>
      </c>
      <c r="O177" s="6">
        <f>IF(L177&gt;0,E177/L177,0)</f>
        <v>49.884615384615387</v>
      </c>
      <c r="P177" s="11">
        <f>(((I177/60)/60)/24)+DATE(1970,1,1)+(-5/24)</f>
        <v>41880.569571759253</v>
      </c>
      <c r="Q177" s="11">
        <f>(((J177/60)/60)/24)+DATE(1970,1,1)+(-5/24)</f>
        <v>41855.569571759253</v>
      </c>
      <c r="R177" t="s">
        <v>8268</v>
      </c>
      <c r="S177" s="13" t="str">
        <f>LEFT(R177,SEARCH("/",R177)-1)</f>
        <v>film &amp; video</v>
      </c>
      <c r="T177" t="str">
        <f>RIGHT(R177,LEN(R177)-SEARCH("/",R177))</f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>
        <f>E178/D178</f>
        <v>0</v>
      </c>
      <c r="O178" s="6">
        <f>IF(L178&gt;0,E178/L178,0)</f>
        <v>0</v>
      </c>
      <c r="P178" s="11">
        <f>(((I178/60)/60)/24)+DATE(1970,1,1)+(-5/24)</f>
        <v>42221.615729166668</v>
      </c>
      <c r="Q178" s="11">
        <f>(((J178/60)/60)/24)+DATE(1970,1,1)+(-5/24)</f>
        <v>42191.615729166668</v>
      </c>
      <c r="R178" t="s">
        <v>8268</v>
      </c>
      <c r="S178" s="13" t="str">
        <f>LEFT(R178,SEARCH("/",R178)-1)</f>
        <v>film &amp; video</v>
      </c>
      <c r="T178" t="str">
        <f>RIGHT(R178,LEN(R178)-SEARCH("/",R178))</f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>
        <f>E179/D179</f>
        <v>0.4</v>
      </c>
      <c r="O179" s="6">
        <f>IF(L179&gt;0,E179/L179,0)</f>
        <v>25.714285714285715</v>
      </c>
      <c r="P179" s="11">
        <f>(((I179/60)/60)/24)+DATE(1970,1,1)+(-5/24)</f>
        <v>42086.797754629624</v>
      </c>
      <c r="Q179" s="11">
        <f>(((J179/60)/60)/24)+DATE(1970,1,1)+(-5/24)</f>
        <v>42069.839421296296</v>
      </c>
      <c r="R179" t="s">
        <v>8268</v>
      </c>
      <c r="S179" s="13" t="str">
        <f>LEFT(R179,SEARCH("/",R179)-1)</f>
        <v>film &amp; video</v>
      </c>
      <c r="T179" t="str">
        <f>RIGHT(R179,LEN(R179)-SEARCH("/",R179))</f>
        <v>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>
        <f>E180/D180</f>
        <v>0</v>
      </c>
      <c r="O180" s="6">
        <f>IF(L180&gt;0,E180/L180,0)</f>
        <v>0</v>
      </c>
      <c r="P180" s="11">
        <f>(((I180/60)/60)/24)+DATE(1970,1,1)+(-5/24)</f>
        <v>42334.788715277777</v>
      </c>
      <c r="Q180" s="11">
        <f>(((J180/60)/60)/24)+DATE(1970,1,1)+(-5/24)</f>
        <v>42304.747048611105</v>
      </c>
      <c r="R180" t="s">
        <v>8268</v>
      </c>
      <c r="S180" s="13" t="str">
        <f>LEFT(R180,SEARCH("/",R180)-1)</f>
        <v>film &amp; video</v>
      </c>
      <c r="T180" t="str">
        <f>RIGHT(R180,LEN(R180)-SEARCH("/",R180))</f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>
        <f>E181/D181</f>
        <v>0.2</v>
      </c>
      <c r="O181" s="6">
        <f>IF(L181&gt;0,E181/L181,0)</f>
        <v>100</v>
      </c>
      <c r="P181" s="11">
        <f>(((I181/60)/60)/24)+DATE(1970,1,1)+(-5/24)</f>
        <v>42432.872164351851</v>
      </c>
      <c r="Q181" s="11">
        <f>(((J181/60)/60)/24)+DATE(1970,1,1)+(-5/24)</f>
        <v>42402.872164351851</v>
      </c>
      <c r="R181" t="s">
        <v>8268</v>
      </c>
      <c r="S181" s="13" t="str">
        <f>LEFT(R181,SEARCH("/",R181)-1)</f>
        <v>film &amp; video</v>
      </c>
      <c r="T181" t="str">
        <f>RIGHT(R181,LEN(R181)-SEARCH("/",R181))</f>
        <v>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>
        <f>E182/D182</f>
        <v>0.33416666666666667</v>
      </c>
      <c r="O182" s="6">
        <f>IF(L182&gt;0,E182/L182,0)</f>
        <v>30.846153846153847</v>
      </c>
      <c r="P182" s="11">
        <f>(((I182/60)/60)/24)+DATE(1970,1,1)+(-5/24)</f>
        <v>42107.583333333336</v>
      </c>
      <c r="Q182" s="11">
        <f>(((J182/60)/60)/24)+DATE(1970,1,1)+(-5/24)</f>
        <v>42067.782905092587</v>
      </c>
      <c r="R182" t="s">
        <v>8268</v>
      </c>
      <c r="S182" s="13" t="str">
        <f>LEFT(R182,SEARCH("/",R182)-1)</f>
        <v>film &amp; video</v>
      </c>
      <c r="T182" t="str">
        <f>RIGHT(R182,LEN(R182)-SEARCH("/",R182))</f>
        <v>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>
        <f>E183/D183</f>
        <v>0.21092608822670172</v>
      </c>
      <c r="O183" s="6">
        <f>IF(L183&gt;0,E183/L183,0)</f>
        <v>180.5</v>
      </c>
      <c r="P183" s="11">
        <f>(((I183/60)/60)/24)+DATE(1970,1,1)+(-5/24)</f>
        <v>42177.533506944441</v>
      </c>
      <c r="Q183" s="11">
        <f>(((J183/60)/60)/24)+DATE(1970,1,1)+(-5/24)</f>
        <v>42147.533506944441</v>
      </c>
      <c r="R183" t="s">
        <v>8268</v>
      </c>
      <c r="S183" s="13" t="str">
        <f>LEFT(R183,SEARCH("/",R183)-1)</f>
        <v>film &amp; video</v>
      </c>
      <c r="T183" t="str">
        <f>RIGHT(R183,LEN(R183)-SEARCH("/",R183))</f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>
        <f>E184/D184</f>
        <v>0</v>
      </c>
      <c r="O184" s="6">
        <f>IF(L184&gt;0,E184/L184,0)</f>
        <v>0</v>
      </c>
      <c r="P184" s="11">
        <f>(((I184/60)/60)/24)+DATE(1970,1,1)+(-5/24)</f>
        <v>42741.803611111107</v>
      </c>
      <c r="Q184" s="11">
        <f>(((J184/60)/60)/24)+DATE(1970,1,1)+(-5/24)</f>
        <v>42711.803611111107</v>
      </c>
      <c r="R184" t="s">
        <v>8268</v>
      </c>
      <c r="S184" s="13" t="str">
        <f>LEFT(R184,SEARCH("/",R184)-1)</f>
        <v>film &amp; video</v>
      </c>
      <c r="T184" t="str">
        <f>RIGHT(R184,LEN(R184)-SEARCH("/",R184))</f>
        <v>drama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>
        <f>E185/D185</f>
        <v>0.35855999999999999</v>
      </c>
      <c r="O185" s="6">
        <f>IF(L185&gt;0,E185/L185,0)</f>
        <v>373.5</v>
      </c>
      <c r="P185" s="11">
        <f>(((I185/60)/60)/24)+DATE(1970,1,1)+(-5/24)</f>
        <v>41969.643634259257</v>
      </c>
      <c r="Q185" s="11">
        <f>(((J185/60)/60)/24)+DATE(1970,1,1)+(-5/24)</f>
        <v>41939.601967592593</v>
      </c>
      <c r="R185" t="s">
        <v>8268</v>
      </c>
      <c r="S185" s="13" t="str">
        <f>LEFT(R185,SEARCH("/",R185)-1)</f>
        <v>film &amp; video</v>
      </c>
      <c r="T185" t="str">
        <f>RIGHT(R185,LEN(R185)-SEARCH("/",R185))</f>
        <v>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>
        <f>E186/D186</f>
        <v>3.4000000000000002E-2</v>
      </c>
      <c r="O186" s="6">
        <f>IF(L186&gt;0,E186/L186,0)</f>
        <v>25.5</v>
      </c>
      <c r="P186" s="11">
        <f>(((I186/60)/60)/24)+DATE(1970,1,1)+(-5/24)</f>
        <v>41882.957638888889</v>
      </c>
      <c r="Q186" s="11">
        <f>(((J186/60)/60)/24)+DATE(1970,1,1)+(-5/24)</f>
        <v>41825.58289351852</v>
      </c>
      <c r="R186" t="s">
        <v>8268</v>
      </c>
      <c r="S186" s="13" t="str">
        <f>LEFT(R186,SEARCH("/",R186)-1)</f>
        <v>film &amp; video</v>
      </c>
      <c r="T186" t="str">
        <f>RIGHT(R186,LEN(R186)-SEARCH("/",R186))</f>
        <v>drama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>
        <f>E187/D187</f>
        <v>5.5E-2</v>
      </c>
      <c r="O187" s="6">
        <f>IF(L187&gt;0,E187/L187,0)</f>
        <v>220</v>
      </c>
      <c r="P187" s="11">
        <f>(((I187/60)/60)/24)+DATE(1970,1,1)+(-5/24)</f>
        <v>42600.702997685185</v>
      </c>
      <c r="Q187" s="11">
        <f>(((J187/60)/60)/24)+DATE(1970,1,1)+(-5/24)</f>
        <v>42570.702997685185</v>
      </c>
      <c r="R187" t="s">
        <v>8268</v>
      </c>
      <c r="S187" s="13" t="str">
        <f>LEFT(R187,SEARCH("/",R187)-1)</f>
        <v>film &amp; video</v>
      </c>
      <c r="T187" t="str">
        <f>RIGHT(R187,LEN(R187)-SEARCH("/",R187))</f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>
        <f>E188/D188</f>
        <v>0</v>
      </c>
      <c r="O188" s="6">
        <f>IF(L188&gt;0,E188/L188,0)</f>
        <v>0</v>
      </c>
      <c r="P188" s="11">
        <f>(((I188/60)/60)/24)+DATE(1970,1,1)+(-5/24)</f>
        <v>42797.624999999993</v>
      </c>
      <c r="Q188" s="11">
        <f>(((J188/60)/60)/24)+DATE(1970,1,1)+(-5/24)</f>
        <v>42767.604560185187</v>
      </c>
      <c r="R188" t="s">
        <v>8268</v>
      </c>
      <c r="S188" s="13" t="str">
        <f>LEFT(R188,SEARCH("/",R188)-1)</f>
        <v>film &amp; video</v>
      </c>
      <c r="T188" t="str">
        <f>RIGHT(R188,LEN(R188)-SEARCH("/",R188))</f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>
        <f>E189/D189</f>
        <v>0.16</v>
      </c>
      <c r="O189" s="6">
        <f>IF(L189&gt;0,E189/L189,0)</f>
        <v>160</v>
      </c>
      <c r="P189" s="11">
        <f>(((I189/60)/60)/24)+DATE(1970,1,1)+(-5/24)</f>
        <v>42206.082638888889</v>
      </c>
      <c r="Q189" s="11">
        <f>(((J189/60)/60)/24)+DATE(1970,1,1)+(-5/24)</f>
        <v>42182.02612268518</v>
      </c>
      <c r="R189" t="s">
        <v>8268</v>
      </c>
      <c r="S189" s="13" t="str">
        <f>LEFT(R189,SEARCH("/",R189)-1)</f>
        <v>film &amp; video</v>
      </c>
      <c r="T189" t="str">
        <f>RIGHT(R189,LEN(R189)-SEARCH("/",R189))</f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>
        <f>E190/D190</f>
        <v>0</v>
      </c>
      <c r="O190" s="6">
        <f>IF(L190&gt;0,E190/L190,0)</f>
        <v>0</v>
      </c>
      <c r="P190" s="11">
        <f>(((I190/60)/60)/24)+DATE(1970,1,1)+(-5/24)</f>
        <v>41886.974710648145</v>
      </c>
      <c r="Q190" s="11">
        <f>(((J190/60)/60)/24)+DATE(1970,1,1)+(-5/24)</f>
        <v>41856.974710648145</v>
      </c>
      <c r="R190" t="s">
        <v>8268</v>
      </c>
      <c r="S190" s="13" t="str">
        <f>LEFT(R190,SEARCH("/",R190)-1)</f>
        <v>film &amp; video</v>
      </c>
      <c r="T190" t="str">
        <f>RIGHT(R190,LEN(R190)-SEARCH("/",R190))</f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>
        <f>E191/D191</f>
        <v>6.8999999999999997E-4</v>
      </c>
      <c r="O191" s="6">
        <f>IF(L191&gt;0,E191/L191,0)</f>
        <v>69</v>
      </c>
      <c r="P191" s="11">
        <f>(((I191/60)/60)/24)+DATE(1970,1,1)+(-5/24)</f>
        <v>42616.482372685183</v>
      </c>
      <c r="Q191" s="11">
        <f>(((J191/60)/60)/24)+DATE(1970,1,1)+(-5/24)</f>
        <v>42556.482372685183</v>
      </c>
      <c r="R191" t="s">
        <v>8268</v>
      </c>
      <c r="S191" s="13" t="str">
        <f>LEFT(R191,SEARCH("/",R191)-1)</f>
        <v>film &amp; video</v>
      </c>
      <c r="T191" t="str">
        <f>RIGHT(R191,LEN(R191)-SEARCH("/",R191))</f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>
        <f>E192/D192</f>
        <v>4.1666666666666666E-3</v>
      </c>
      <c r="O192" s="6">
        <f>IF(L192&gt;0,E192/L192,0)</f>
        <v>50</v>
      </c>
      <c r="P192" s="11">
        <f>(((I192/60)/60)/24)+DATE(1970,1,1)+(-5/24)</f>
        <v>42537.442662037036</v>
      </c>
      <c r="Q192" s="11">
        <f>(((J192/60)/60)/24)+DATE(1970,1,1)+(-5/24)</f>
        <v>42527.442662037036</v>
      </c>
      <c r="R192" t="s">
        <v>8268</v>
      </c>
      <c r="S192" s="13" t="str">
        <f>LEFT(R192,SEARCH("/",R192)-1)</f>
        <v>film &amp; video</v>
      </c>
      <c r="T192" t="str">
        <f>RIGHT(R192,LEN(R192)-SEARCH("/",R192))</f>
        <v>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>
        <f>E193/D193</f>
        <v>0.05</v>
      </c>
      <c r="O193" s="6">
        <f>IF(L193&gt;0,E193/L193,0)</f>
        <v>83.333333333333329</v>
      </c>
      <c r="P193" s="11">
        <f>(((I193/60)/60)/24)+DATE(1970,1,1)+(-5/24)</f>
        <v>42279.233078703699</v>
      </c>
      <c r="Q193" s="11">
        <f>(((J193/60)/60)/24)+DATE(1970,1,1)+(-5/24)</f>
        <v>42239.233078703699</v>
      </c>
      <c r="R193" t="s">
        <v>8268</v>
      </c>
      <c r="S193" s="13" t="str">
        <f>LEFT(R193,SEARCH("/",R193)-1)</f>
        <v>film &amp; video</v>
      </c>
      <c r="T193" t="str">
        <f>RIGHT(R193,LEN(R193)-SEARCH("/",R193))</f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>
        <f>E194/D194</f>
        <v>1.7E-5</v>
      </c>
      <c r="O194" s="6">
        <f>IF(L194&gt;0,E194/L194,0)</f>
        <v>5.666666666666667</v>
      </c>
      <c r="P194" s="11">
        <f>(((I194/60)/60)/24)+DATE(1970,1,1)+(-5/24)</f>
        <v>41929.583703703705</v>
      </c>
      <c r="Q194" s="11">
        <f>(((J194/60)/60)/24)+DATE(1970,1,1)+(-5/24)</f>
        <v>41899.583703703705</v>
      </c>
      <c r="R194" t="s">
        <v>8268</v>
      </c>
      <c r="S194" s="13" t="str">
        <f>LEFT(R194,SEARCH("/",R194)-1)</f>
        <v>film &amp; video</v>
      </c>
      <c r="T194" t="str">
        <f>RIGHT(R194,LEN(R194)-SEARCH("/",R194))</f>
        <v>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>
        <f>E195/D195</f>
        <v>0</v>
      </c>
      <c r="O195" s="6">
        <f>IF(L195&gt;0,E195/L195,0)</f>
        <v>0</v>
      </c>
      <c r="P195" s="11">
        <f>(((I195/60)/60)/24)+DATE(1970,1,1)+(-5/24)</f>
        <v>41971.768124999995</v>
      </c>
      <c r="Q195" s="11">
        <f>(((J195/60)/60)/24)+DATE(1970,1,1)+(-5/24)</f>
        <v>41911.726458333331</v>
      </c>
      <c r="R195" t="s">
        <v>8268</v>
      </c>
      <c r="S195" s="13" t="str">
        <f>LEFT(R195,SEARCH("/",R195)-1)</f>
        <v>film &amp; video</v>
      </c>
      <c r="T195" t="str">
        <f>RIGHT(R195,LEN(R195)-SEARCH("/",R195))</f>
        <v>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>
        <f>E196/D196</f>
        <v>1.1999999999999999E-3</v>
      </c>
      <c r="O196" s="6">
        <f>IF(L196&gt;0,E196/L196,0)</f>
        <v>1</v>
      </c>
      <c r="P196" s="11">
        <f>(((I196/60)/60)/24)+DATE(1970,1,1)+(-5/24)</f>
        <v>42435.788553240738</v>
      </c>
      <c r="Q196" s="11">
        <f>(((J196/60)/60)/24)+DATE(1970,1,1)+(-5/24)</f>
        <v>42375.788553240738</v>
      </c>
      <c r="R196" t="s">
        <v>8268</v>
      </c>
      <c r="S196" s="13" t="str">
        <f>LEFT(R196,SEARCH("/",R196)-1)</f>
        <v>film &amp; video</v>
      </c>
      <c r="T196" t="str">
        <f>RIGHT(R196,LEN(R196)-SEARCH("/",R196))</f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>
        <f>E197/D197</f>
        <v>0</v>
      </c>
      <c r="O197" s="6">
        <f>IF(L197&gt;0,E197/L197,0)</f>
        <v>0</v>
      </c>
      <c r="P197" s="11">
        <f>(((I197/60)/60)/24)+DATE(1970,1,1)+(-5/24)</f>
        <v>42195.462175925924</v>
      </c>
      <c r="Q197" s="11">
        <f>(((J197/60)/60)/24)+DATE(1970,1,1)+(-5/24)</f>
        <v>42135.462175925924</v>
      </c>
      <c r="R197" t="s">
        <v>8268</v>
      </c>
      <c r="S197" s="13" t="str">
        <f>LEFT(R197,SEARCH("/",R197)-1)</f>
        <v>film &amp; video</v>
      </c>
      <c r="T197" t="str">
        <f>RIGHT(R197,LEN(R197)-SEARCH("/",R197))</f>
        <v>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>
        <f>E198/D198</f>
        <v>0.41857142857142859</v>
      </c>
      <c r="O198" s="6">
        <f>IF(L198&gt;0,E198/L198,0)</f>
        <v>77.10526315789474</v>
      </c>
      <c r="P198" s="11">
        <f>(((I198/60)/60)/24)+DATE(1970,1,1)+(-5/24)</f>
        <v>42287.666666666664</v>
      </c>
      <c r="Q198" s="11">
        <f>(((J198/60)/60)/24)+DATE(1970,1,1)+(-5/24)</f>
        <v>42259.334467592591</v>
      </c>
      <c r="R198" t="s">
        <v>8268</v>
      </c>
      <c r="S198" s="13" t="str">
        <f>LEFT(R198,SEARCH("/",R198)-1)</f>
        <v>film &amp; video</v>
      </c>
      <c r="T198" t="str">
        <f>RIGHT(R198,LEN(R198)-SEARCH("/",R198))</f>
        <v>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>
        <f>E199/D199</f>
        <v>0.1048</v>
      </c>
      <c r="O199" s="6">
        <f>IF(L199&gt;0,E199/L199,0)</f>
        <v>32.75</v>
      </c>
      <c r="P199" s="11">
        <f>(((I199/60)/60)/24)+DATE(1970,1,1)+(-5/24)</f>
        <v>42783.666666666664</v>
      </c>
      <c r="Q199" s="11">
        <f>(((J199/60)/60)/24)+DATE(1970,1,1)+(-5/24)</f>
        <v>42741.640046296299</v>
      </c>
      <c r="R199" t="s">
        <v>8268</v>
      </c>
      <c r="S199" s="13" t="str">
        <f>LEFT(R199,SEARCH("/",R199)-1)</f>
        <v>film &amp; video</v>
      </c>
      <c r="T199" t="str">
        <f>RIGHT(R199,LEN(R199)-SEARCH("/",R199))</f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>
        <f>E200/D200</f>
        <v>1.116E-2</v>
      </c>
      <c r="O200" s="6">
        <f>IF(L200&gt;0,E200/L200,0)</f>
        <v>46.5</v>
      </c>
      <c r="P200" s="11">
        <f>(((I200/60)/60)/24)+DATE(1970,1,1)+(-5/24)</f>
        <v>41917.175023148149</v>
      </c>
      <c r="Q200" s="11">
        <f>(((J200/60)/60)/24)+DATE(1970,1,1)+(-5/24)</f>
        <v>41887.175023148149</v>
      </c>
      <c r="R200" t="s">
        <v>8268</v>
      </c>
      <c r="S200" s="13" t="str">
        <f>LEFT(R200,SEARCH("/",R200)-1)</f>
        <v>film &amp; video</v>
      </c>
      <c r="T200" t="str">
        <f>RIGHT(R200,LEN(R200)-SEARCH("/",R200))</f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>
        <f>E201/D201</f>
        <v>0</v>
      </c>
      <c r="O201" s="6">
        <f>IF(L201&gt;0,E201/L201,0)</f>
        <v>0</v>
      </c>
      <c r="P201" s="11">
        <f>(((I201/60)/60)/24)+DATE(1970,1,1)+(-5/24)</f>
        <v>42613.915532407402</v>
      </c>
      <c r="Q201" s="11">
        <f>(((J201/60)/60)/24)+DATE(1970,1,1)+(-5/24)</f>
        <v>42583.915532407402</v>
      </c>
      <c r="R201" t="s">
        <v>8268</v>
      </c>
      <c r="S201" s="13" t="str">
        <f>LEFT(R201,SEARCH("/",R201)-1)</f>
        <v>film &amp; video</v>
      </c>
      <c r="T201" t="str">
        <f>RIGHT(R201,LEN(R201)-SEARCH("/",R201))</f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>
        <f>E202/D202</f>
        <v>0.26192500000000002</v>
      </c>
      <c r="O202" s="6">
        <f>IF(L202&gt;0,E202/L202,0)</f>
        <v>87.308333333333337</v>
      </c>
      <c r="P202" s="11">
        <f>(((I202/60)/60)/24)+DATE(1970,1,1)+(-5/24)</f>
        <v>41896.875034722223</v>
      </c>
      <c r="Q202" s="11">
        <f>(((J202/60)/60)/24)+DATE(1970,1,1)+(-5/24)</f>
        <v>41866.875034722223</v>
      </c>
      <c r="R202" t="s">
        <v>8268</v>
      </c>
      <c r="S202" s="13" t="str">
        <f>LEFT(R202,SEARCH("/",R202)-1)</f>
        <v>film &amp; video</v>
      </c>
      <c r="T202" t="str">
        <f>RIGHT(R202,LEN(R202)-SEARCH("/",R202))</f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>
        <f>E203/D203</f>
        <v>0.58461538461538465</v>
      </c>
      <c r="O203" s="6">
        <f>IF(L203&gt;0,E203/L203,0)</f>
        <v>54.285714285714285</v>
      </c>
      <c r="P203" s="11">
        <f>(((I203/60)/60)/24)+DATE(1970,1,1)+(-5/24)</f>
        <v>42043.610289351847</v>
      </c>
      <c r="Q203" s="11">
        <f>(((J203/60)/60)/24)+DATE(1970,1,1)+(-5/24)</f>
        <v>42023.610289351847</v>
      </c>
      <c r="R203" t="s">
        <v>8268</v>
      </c>
      <c r="S203" s="13" t="str">
        <f>LEFT(R203,SEARCH("/",R203)-1)</f>
        <v>film &amp; video</v>
      </c>
      <c r="T203" t="str">
        <f>RIGHT(R203,LEN(R203)-SEARCH("/",R203))</f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>
        <f>E204/D204</f>
        <v>0</v>
      </c>
      <c r="O204" s="6">
        <f>IF(L204&gt;0,E204/L204,0)</f>
        <v>0</v>
      </c>
      <c r="P204" s="11">
        <f>(((I204/60)/60)/24)+DATE(1970,1,1)+(-5/24)</f>
        <v>42285.665972222218</v>
      </c>
      <c r="Q204" s="11">
        <f>(((J204/60)/60)/24)+DATE(1970,1,1)+(-5/24)</f>
        <v>42255.719490740739</v>
      </c>
      <c r="R204" t="s">
        <v>8268</v>
      </c>
      <c r="S204" s="13" t="str">
        <f>LEFT(R204,SEARCH("/",R204)-1)</f>
        <v>film &amp; video</v>
      </c>
      <c r="T204" t="str">
        <f>RIGHT(R204,LEN(R204)-SEARCH("/",R204))</f>
        <v>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>
        <f>E205/D205</f>
        <v>0.2984</v>
      </c>
      <c r="O205" s="6">
        <f>IF(L205&gt;0,E205/L205,0)</f>
        <v>93.25</v>
      </c>
      <c r="P205" s="11">
        <f>(((I205/60)/60)/24)+DATE(1970,1,1)+(-5/24)</f>
        <v>42033.639629629623</v>
      </c>
      <c r="Q205" s="11">
        <f>(((J205/60)/60)/24)+DATE(1970,1,1)+(-5/24)</f>
        <v>41973.639629629623</v>
      </c>
      <c r="R205" t="s">
        <v>8268</v>
      </c>
      <c r="S205" s="13" t="str">
        <f>LEFT(R205,SEARCH("/",R205)-1)</f>
        <v>film &amp; video</v>
      </c>
      <c r="T205" t="str">
        <f>RIGHT(R205,LEN(R205)-SEARCH("/",R205))</f>
        <v>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>
        <f>E206/D206</f>
        <v>0.50721666666666665</v>
      </c>
      <c r="O206" s="6">
        <f>IF(L206&gt;0,E206/L206,0)</f>
        <v>117.68368136117556</v>
      </c>
      <c r="P206" s="11">
        <f>(((I206/60)/60)/24)+DATE(1970,1,1)+(-5/24)</f>
        <v>42586.375034722216</v>
      </c>
      <c r="Q206" s="11">
        <f>(((J206/60)/60)/24)+DATE(1970,1,1)+(-5/24)</f>
        <v>42556.375034722216</v>
      </c>
      <c r="R206" t="s">
        <v>8268</v>
      </c>
      <c r="S206" s="13" t="str">
        <f>LEFT(R206,SEARCH("/",R206)-1)</f>
        <v>film &amp; video</v>
      </c>
      <c r="T206" t="str">
        <f>RIGHT(R206,LEN(R206)-SEARCH("/",R206))</f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>
        <f>E207/D207</f>
        <v>0.16250000000000001</v>
      </c>
      <c r="O207" s="6">
        <f>IF(L207&gt;0,E207/L207,0)</f>
        <v>76.470588235294116</v>
      </c>
      <c r="P207" s="11">
        <f>(((I207/60)/60)/24)+DATE(1970,1,1)+(-5/24)</f>
        <v>42283.423865740733</v>
      </c>
      <c r="Q207" s="11">
        <f>(((J207/60)/60)/24)+DATE(1970,1,1)+(-5/24)</f>
        <v>42248.423865740733</v>
      </c>
      <c r="R207" t="s">
        <v>8268</v>
      </c>
      <c r="S207" s="13" t="str">
        <f>LEFT(R207,SEARCH("/",R207)-1)</f>
        <v>film &amp; video</v>
      </c>
      <c r="T207" t="str">
        <f>RIGHT(R207,LEN(R207)-SEARCH("/",R207))</f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>
        <f>E208/D208</f>
        <v>0</v>
      </c>
      <c r="O208" s="6">
        <f>IF(L208&gt;0,E208/L208,0)</f>
        <v>0</v>
      </c>
      <c r="P208" s="11">
        <f>(((I208/60)/60)/24)+DATE(1970,1,1)+(-5/24)</f>
        <v>42587.79609953703</v>
      </c>
      <c r="Q208" s="11">
        <f>(((J208/60)/60)/24)+DATE(1970,1,1)+(-5/24)</f>
        <v>42566.79609953703</v>
      </c>
      <c r="R208" t="s">
        <v>8268</v>
      </c>
      <c r="S208" s="13" t="str">
        <f>LEFT(R208,SEARCH("/",R208)-1)</f>
        <v>film &amp; video</v>
      </c>
      <c r="T208" t="str">
        <f>RIGHT(R208,LEN(R208)-SEARCH("/",R208))</f>
        <v>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>
        <f>E209/D209</f>
        <v>0.15214285714285714</v>
      </c>
      <c r="O209" s="6">
        <f>IF(L209&gt;0,E209/L209,0)</f>
        <v>163.84615384615384</v>
      </c>
      <c r="P209" s="11">
        <f>(((I209/60)/60)/24)+DATE(1970,1,1)+(-5/24)</f>
        <v>42007.988865740735</v>
      </c>
      <c r="Q209" s="11">
        <f>(((J209/60)/60)/24)+DATE(1970,1,1)+(-5/24)</f>
        <v>41977.988865740735</v>
      </c>
      <c r="R209" t="s">
        <v>8268</v>
      </c>
      <c r="S209" s="13" t="str">
        <f>LEFT(R209,SEARCH("/",R209)-1)</f>
        <v>film &amp; video</v>
      </c>
      <c r="T209" t="str">
        <f>RIGHT(R209,LEN(R209)-SEARCH("/",R209))</f>
        <v>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>
        <f>E210/D210</f>
        <v>0</v>
      </c>
      <c r="O210" s="6">
        <f>IF(L210&gt;0,E210/L210,0)</f>
        <v>0</v>
      </c>
      <c r="P210" s="11">
        <f>(((I210/60)/60)/24)+DATE(1970,1,1)+(-5/24)</f>
        <v>41989.16165509259</v>
      </c>
      <c r="Q210" s="11">
        <f>(((J210/60)/60)/24)+DATE(1970,1,1)+(-5/24)</f>
        <v>41959.16165509259</v>
      </c>
      <c r="R210" t="s">
        <v>8268</v>
      </c>
      <c r="S210" s="13" t="str">
        <f>LEFT(R210,SEARCH("/",R210)-1)</f>
        <v>film &amp; video</v>
      </c>
      <c r="T210" t="str">
        <f>RIGHT(R210,LEN(R210)-SEARCH("/",R210))</f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>
        <f>E211/D211</f>
        <v>0</v>
      </c>
      <c r="O211" s="6">
        <f>IF(L211&gt;0,E211/L211,0)</f>
        <v>0</v>
      </c>
      <c r="P211" s="11">
        <f>(((I211/60)/60)/24)+DATE(1970,1,1)+(-5/24)</f>
        <v>42195.714525462965</v>
      </c>
      <c r="Q211" s="11">
        <f>(((J211/60)/60)/24)+DATE(1970,1,1)+(-5/24)</f>
        <v>42165.714525462965</v>
      </c>
      <c r="R211" t="s">
        <v>8268</v>
      </c>
      <c r="S211" s="13" t="str">
        <f>LEFT(R211,SEARCH("/",R211)-1)</f>
        <v>film &amp; video</v>
      </c>
      <c r="T211" t="str">
        <f>RIGHT(R211,LEN(R211)-SEARCH("/",R211))</f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>
        <f>E212/D212</f>
        <v>0.2525</v>
      </c>
      <c r="O212" s="6">
        <f>IF(L212&gt;0,E212/L212,0)</f>
        <v>91.818181818181813</v>
      </c>
      <c r="P212" s="11">
        <f>(((I212/60)/60)/24)+DATE(1970,1,1)+(-5/24)</f>
        <v>42277.999999999993</v>
      </c>
      <c r="Q212" s="11">
        <f>(((J212/60)/60)/24)+DATE(1970,1,1)+(-5/24)</f>
        <v>42248.856388888882</v>
      </c>
      <c r="R212" t="s">
        <v>8268</v>
      </c>
      <c r="S212" s="13" t="str">
        <f>LEFT(R212,SEARCH("/",R212)-1)</f>
        <v>film &amp; video</v>
      </c>
      <c r="T212" t="str">
        <f>RIGHT(R212,LEN(R212)-SEARCH("/",R212))</f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>
        <f>E213/D213</f>
        <v>0.44600000000000001</v>
      </c>
      <c r="O213" s="6">
        <f>IF(L213&gt;0,E213/L213,0)</f>
        <v>185.83333333333334</v>
      </c>
      <c r="P213" s="11">
        <f>(((I213/60)/60)/24)+DATE(1970,1,1)+(-5/24)</f>
        <v>42265.951585648152</v>
      </c>
      <c r="Q213" s="11">
        <f>(((J213/60)/60)/24)+DATE(1970,1,1)+(-5/24)</f>
        <v>42235.951585648152</v>
      </c>
      <c r="R213" t="s">
        <v>8268</v>
      </c>
      <c r="S213" s="13" t="str">
        <f>LEFT(R213,SEARCH("/",R213)-1)</f>
        <v>film &amp; video</v>
      </c>
      <c r="T213" t="str">
        <f>RIGHT(R213,LEN(R213)-SEARCH("/",R213))</f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>
        <f>E214/D214</f>
        <v>1.5873015873015873E-4</v>
      </c>
      <c r="O214" s="6">
        <f>IF(L214&gt;0,E214/L214,0)</f>
        <v>1</v>
      </c>
      <c r="P214" s="11">
        <f>(((I214/60)/60)/24)+DATE(1970,1,1)+(-5/24)</f>
        <v>42476.631018518521</v>
      </c>
      <c r="Q214" s="11">
        <f>(((J214/60)/60)/24)+DATE(1970,1,1)+(-5/24)</f>
        <v>42416.672685185178</v>
      </c>
      <c r="R214" t="s">
        <v>8268</v>
      </c>
      <c r="S214" s="13" t="str">
        <f>LEFT(R214,SEARCH("/",R214)-1)</f>
        <v>film &amp; video</v>
      </c>
      <c r="T214" t="str">
        <f>RIGHT(R214,LEN(R214)-SEARCH("/",R214))</f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>
        <f>E215/D215</f>
        <v>4.0000000000000002E-4</v>
      </c>
      <c r="O215" s="6">
        <f>IF(L215&gt;0,E215/L215,0)</f>
        <v>20</v>
      </c>
      <c r="P215" s="11">
        <f>(((I215/60)/60)/24)+DATE(1970,1,1)+(-5/24)</f>
        <v>42232.379641203697</v>
      </c>
      <c r="Q215" s="11">
        <f>(((J215/60)/60)/24)+DATE(1970,1,1)+(-5/24)</f>
        <v>42202.385960648149</v>
      </c>
      <c r="R215" t="s">
        <v>8268</v>
      </c>
      <c r="S215" s="13" t="str">
        <f>LEFT(R215,SEARCH("/",R215)-1)</f>
        <v>film &amp; video</v>
      </c>
      <c r="T215" t="str">
        <f>RIGHT(R215,LEN(R215)-SEARCH("/",R215))</f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>
        <f>E216/D216</f>
        <v>8.0000000000000007E-5</v>
      </c>
      <c r="O216" s="6">
        <f>IF(L216&gt;0,E216/L216,0)</f>
        <v>1</v>
      </c>
      <c r="P216" s="11">
        <f>(((I216/60)/60)/24)+DATE(1970,1,1)+(-5/24)</f>
        <v>42069.432280092595</v>
      </c>
      <c r="Q216" s="11">
        <f>(((J216/60)/60)/24)+DATE(1970,1,1)+(-5/24)</f>
        <v>42009.432280092595</v>
      </c>
      <c r="R216" t="s">
        <v>8268</v>
      </c>
      <c r="S216" s="13" t="str">
        <f>LEFT(R216,SEARCH("/",R216)-1)</f>
        <v>film &amp; video</v>
      </c>
      <c r="T216" t="str">
        <f>RIGHT(R216,LEN(R216)-SEARCH("/",R216))</f>
        <v>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>
        <f>E217/D217</f>
        <v>2.2727272727272726E-3</v>
      </c>
      <c r="O217" s="6">
        <f>IF(L217&gt;0,E217/L217,0)</f>
        <v>10</v>
      </c>
      <c r="P217" s="11">
        <f>(((I217/60)/60)/24)+DATE(1970,1,1)+(-5/24)</f>
        <v>42417.790972222218</v>
      </c>
      <c r="Q217" s="11">
        <f>(((J217/60)/60)/24)+DATE(1970,1,1)+(-5/24)</f>
        <v>42375.021782407406</v>
      </c>
      <c r="R217" t="s">
        <v>8268</v>
      </c>
      <c r="S217" s="13" t="str">
        <f>LEFT(R217,SEARCH("/",R217)-1)</f>
        <v>film &amp; video</v>
      </c>
      <c r="T217" t="str">
        <f>RIGHT(R217,LEN(R217)-SEARCH("/",R217))</f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>
        <f>E218/D218</f>
        <v>0.55698440000000005</v>
      </c>
      <c r="O218" s="6">
        <f>IF(L218&gt;0,E218/L218,0)</f>
        <v>331.53833333333336</v>
      </c>
      <c r="P218" s="11">
        <f>(((I218/60)/60)/24)+DATE(1970,1,1)+(-5/24)</f>
        <v>42116.708761574067</v>
      </c>
      <c r="Q218" s="11">
        <f>(((J218/60)/60)/24)+DATE(1970,1,1)+(-5/24)</f>
        <v>42066.750428240739</v>
      </c>
      <c r="R218" t="s">
        <v>8268</v>
      </c>
      <c r="S218" s="13" t="str">
        <f>LEFT(R218,SEARCH("/",R218)-1)</f>
        <v>film &amp; video</v>
      </c>
      <c r="T218" t="str">
        <f>RIGHT(R218,LEN(R218)-SEARCH("/",R218))</f>
        <v>drama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>
        <f>E219/D219</f>
        <v>0.11942999999999999</v>
      </c>
      <c r="O219" s="6">
        <f>IF(L219&gt;0,E219/L219,0)</f>
        <v>314.28947368421052</v>
      </c>
      <c r="P219" s="11">
        <f>(((I219/60)/60)/24)+DATE(1970,1,1)+(-5/24)</f>
        <v>42001.432280092595</v>
      </c>
      <c r="Q219" s="11">
        <f>(((J219/60)/60)/24)+DATE(1970,1,1)+(-5/24)</f>
        <v>41970.432280092595</v>
      </c>
      <c r="R219" t="s">
        <v>8268</v>
      </c>
      <c r="S219" s="13" t="str">
        <f>LEFT(R219,SEARCH("/",R219)-1)</f>
        <v>film &amp; video</v>
      </c>
      <c r="T219" t="str">
        <f>RIGHT(R219,LEN(R219)-SEARCH("/",R219))</f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>
        <f>E220/D220</f>
        <v>0.02</v>
      </c>
      <c r="O220" s="6">
        <f>IF(L220&gt;0,E220/L220,0)</f>
        <v>100</v>
      </c>
      <c r="P220" s="11">
        <f>(((I220/60)/60)/24)+DATE(1970,1,1)+(-5/24)</f>
        <v>42139.420011574075</v>
      </c>
      <c r="Q220" s="11">
        <f>(((J220/60)/60)/24)+DATE(1970,1,1)+(-5/24)</f>
        <v>42079.420011574075</v>
      </c>
      <c r="R220" t="s">
        <v>8268</v>
      </c>
      <c r="S220" s="13" t="str">
        <f>LEFT(R220,SEARCH("/",R220)-1)</f>
        <v>film &amp; video</v>
      </c>
      <c r="T220" t="str">
        <f>RIGHT(R220,LEN(R220)-SEARCH("/",R220))</f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>
        <f>E221/D221</f>
        <v>0.17630000000000001</v>
      </c>
      <c r="O221" s="6">
        <f>IF(L221&gt;0,E221/L221,0)</f>
        <v>115.98684210526316</v>
      </c>
      <c r="P221" s="11">
        <f>(((I221/60)/60)/24)+DATE(1970,1,1)+(-5/24)</f>
        <v>42461.082638888889</v>
      </c>
      <c r="Q221" s="11">
        <f>(((J221/60)/60)/24)+DATE(1970,1,1)+(-5/24)</f>
        <v>42429.118344907409</v>
      </c>
      <c r="R221" t="s">
        <v>8268</v>
      </c>
      <c r="S221" s="13" t="str">
        <f>LEFT(R221,SEARCH("/",R221)-1)</f>
        <v>film &amp; video</v>
      </c>
      <c r="T221" t="str">
        <f>RIGHT(R221,LEN(R221)-SEARCH("/",R221))</f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>
        <f>E222/D222</f>
        <v>7.1999999999999998E-3</v>
      </c>
      <c r="O222" s="6">
        <f>IF(L222&gt;0,E222/L222,0)</f>
        <v>120</v>
      </c>
      <c r="P222" s="11">
        <f>(((I222/60)/60)/24)+DATE(1970,1,1)+(-5/24)</f>
        <v>42236.629166666658</v>
      </c>
      <c r="Q222" s="11">
        <f>(((J222/60)/60)/24)+DATE(1970,1,1)+(-5/24)</f>
        <v>42195.435532407406</v>
      </c>
      <c r="R222" t="s">
        <v>8268</v>
      </c>
      <c r="S222" s="13" t="str">
        <f>LEFT(R222,SEARCH("/",R222)-1)</f>
        <v>film &amp; video</v>
      </c>
      <c r="T222" t="str">
        <f>RIGHT(R222,LEN(R222)-SEARCH("/",R222))</f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>
        <f>E223/D223</f>
        <v>0</v>
      </c>
      <c r="O223" s="6">
        <f>IF(L223&gt;0,E223/L223,0)</f>
        <v>0</v>
      </c>
      <c r="P223" s="11">
        <f>(((I223/60)/60)/24)+DATE(1970,1,1)+(-5/24)</f>
        <v>42091.587546296294</v>
      </c>
      <c r="Q223" s="11">
        <f>(((J223/60)/60)/24)+DATE(1970,1,1)+(-5/24)</f>
        <v>42031.629212962966</v>
      </c>
      <c r="R223" t="s">
        <v>8268</v>
      </c>
      <c r="S223" s="13" t="str">
        <f>LEFT(R223,SEARCH("/",R223)-1)</f>
        <v>film &amp; video</v>
      </c>
      <c r="T223" t="str">
        <f>RIGHT(R223,LEN(R223)-SEARCH("/",R223))</f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>
        <f>E224/D224</f>
        <v>0.13</v>
      </c>
      <c r="O224" s="6">
        <f>IF(L224&gt;0,E224/L224,0)</f>
        <v>65</v>
      </c>
      <c r="P224" s="11">
        <f>(((I224/60)/60)/24)+DATE(1970,1,1)+(-5/24)</f>
        <v>42089.902083333327</v>
      </c>
      <c r="Q224" s="11">
        <f>(((J224/60)/60)/24)+DATE(1970,1,1)+(-5/24)</f>
        <v>42031.561550925922</v>
      </c>
      <c r="R224" t="s">
        <v>8268</v>
      </c>
      <c r="S224" s="13" t="str">
        <f>LEFT(R224,SEARCH("/",R224)-1)</f>
        <v>film &amp; video</v>
      </c>
      <c r="T224" t="str">
        <f>RIGHT(R224,LEN(R224)-SEARCH("/",R224))</f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>
        <f>E225/D225</f>
        <v>0</v>
      </c>
      <c r="O225" s="6">
        <f>IF(L225&gt;0,E225/L225,0)</f>
        <v>0</v>
      </c>
      <c r="P225" s="11">
        <f>(((I225/60)/60)/24)+DATE(1970,1,1)+(-5/24)</f>
        <v>42511.836805555555</v>
      </c>
      <c r="Q225" s="11">
        <f>(((J225/60)/60)/24)+DATE(1970,1,1)+(-5/24)</f>
        <v>42481.839699074073</v>
      </c>
      <c r="R225" t="s">
        <v>8268</v>
      </c>
      <c r="S225" s="13" t="str">
        <f>LEFT(R225,SEARCH("/",R225)-1)</f>
        <v>film &amp; video</v>
      </c>
      <c r="T225" t="str">
        <f>RIGHT(R225,LEN(R225)-SEARCH("/",R225))</f>
        <v>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>
        <f>E226/D226</f>
        <v>0</v>
      </c>
      <c r="O226" s="6">
        <f>IF(L226&gt;0,E226/L226,0)</f>
        <v>0</v>
      </c>
      <c r="P226" s="11">
        <f>(((I226/60)/60)/24)+DATE(1970,1,1)+(-5/24)</f>
        <v>42195.026921296296</v>
      </c>
      <c r="Q226" s="11">
        <f>(((J226/60)/60)/24)+DATE(1970,1,1)+(-5/24)</f>
        <v>42135.026921296296</v>
      </c>
      <c r="R226" t="s">
        <v>8268</v>
      </c>
      <c r="S226" s="13" t="str">
        <f>LEFT(R226,SEARCH("/",R226)-1)</f>
        <v>film &amp; video</v>
      </c>
      <c r="T226" t="str">
        <f>RIGHT(R226,LEN(R226)-SEARCH("/",R226))</f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>
        <f>E227/D227</f>
        <v>0</v>
      </c>
      <c r="O227" s="6">
        <f>IF(L227&gt;0,E227/L227,0)</f>
        <v>0</v>
      </c>
      <c r="P227" s="11">
        <f>(((I227/60)/60)/24)+DATE(1970,1,1)+(-5/24)</f>
        <v>42468.711273148147</v>
      </c>
      <c r="Q227" s="11">
        <f>(((J227/60)/60)/24)+DATE(1970,1,1)+(-5/24)</f>
        <v>42438.752939814811</v>
      </c>
      <c r="R227" t="s">
        <v>8268</v>
      </c>
      <c r="S227" s="13" t="str">
        <f>LEFT(R227,SEARCH("/",R227)-1)</f>
        <v>film &amp; video</v>
      </c>
      <c r="T227" t="str">
        <f>RIGHT(R227,LEN(R227)-SEARCH("/",R227))</f>
        <v>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>
        <f>E228/D228</f>
        <v>8.6206896551724137E-3</v>
      </c>
      <c r="O228" s="6">
        <f>IF(L228&gt;0,E228/L228,0)</f>
        <v>125</v>
      </c>
      <c r="P228" s="11">
        <f>(((I228/60)/60)/24)+DATE(1970,1,1)+(-5/24)</f>
        <v>42155.186805555553</v>
      </c>
      <c r="Q228" s="11">
        <f>(((J228/60)/60)/24)+DATE(1970,1,1)+(-5/24)</f>
        <v>42106.457685185182</v>
      </c>
      <c r="R228" t="s">
        <v>8268</v>
      </c>
      <c r="S228" s="13" t="str">
        <f>LEFT(R228,SEARCH("/",R228)-1)</f>
        <v>film &amp; video</v>
      </c>
      <c r="T228" t="str">
        <f>RIGHT(R228,LEN(R228)-SEARCH("/",R228))</f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>
        <f>E229/D229</f>
        <v>0</v>
      </c>
      <c r="O229" s="6">
        <f>IF(L229&gt;0,E229/L229,0)</f>
        <v>0</v>
      </c>
      <c r="P229" s="11">
        <f>(((I229/60)/60)/24)+DATE(1970,1,1)+(-5/24)</f>
        <v>42194.685659722221</v>
      </c>
      <c r="Q229" s="11">
        <f>(((J229/60)/60)/24)+DATE(1970,1,1)+(-5/24)</f>
        <v>42164.685659722221</v>
      </c>
      <c r="R229" t="s">
        <v>8268</v>
      </c>
      <c r="S229" s="13" t="str">
        <f>LEFT(R229,SEARCH("/",R229)-1)</f>
        <v>film &amp; video</v>
      </c>
      <c r="T229" t="str">
        <f>RIGHT(R229,LEN(R229)-SEARCH("/",R229))</f>
        <v>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>
        <f>E230/D230</f>
        <v>0</v>
      </c>
      <c r="O230" s="6">
        <f>IF(L230&gt;0,E230/L230,0)</f>
        <v>0</v>
      </c>
      <c r="P230" s="11">
        <f>(((I230/60)/60)/24)+DATE(1970,1,1)+(-5/24)</f>
        <v>42156.478067129625</v>
      </c>
      <c r="Q230" s="11">
        <f>(((J230/60)/60)/24)+DATE(1970,1,1)+(-5/24)</f>
        <v>42096.478067129625</v>
      </c>
      <c r="R230" t="s">
        <v>8268</v>
      </c>
      <c r="S230" s="13" t="str">
        <f>LEFT(R230,SEARCH("/",R230)-1)</f>
        <v>film &amp; video</v>
      </c>
      <c r="T230" t="str">
        <f>RIGHT(R230,LEN(R230)-SEARCH("/",R230))</f>
        <v>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>
        <f>E231/D231</f>
        <v>0</v>
      </c>
      <c r="O231" s="6">
        <f>IF(L231&gt;0,E231/L231,0)</f>
        <v>0</v>
      </c>
      <c r="P231" s="11">
        <f>(((I231/60)/60)/24)+DATE(1970,1,1)+(-5/24)</f>
        <v>42413.725659722222</v>
      </c>
      <c r="Q231" s="11">
        <f>(((J231/60)/60)/24)+DATE(1970,1,1)+(-5/24)</f>
        <v>42383.725659722222</v>
      </c>
      <c r="R231" t="s">
        <v>8268</v>
      </c>
      <c r="S231" s="13" t="str">
        <f>LEFT(R231,SEARCH("/",R231)-1)</f>
        <v>film &amp; video</v>
      </c>
      <c r="T231" t="str">
        <f>RIGHT(R231,LEN(R231)-SEARCH("/",R231))</f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>
        <f>E232/D232</f>
        <v>4.0000000000000001E-3</v>
      </c>
      <c r="O232" s="6">
        <f>IF(L232&gt;0,E232/L232,0)</f>
        <v>30</v>
      </c>
      <c r="P232" s="11">
        <f>(((I232/60)/60)/24)+DATE(1970,1,1)+(-5/24)</f>
        <v>42159.568877314807</v>
      </c>
      <c r="Q232" s="11">
        <f>(((J232/60)/60)/24)+DATE(1970,1,1)+(-5/24)</f>
        <v>42129.568877314807</v>
      </c>
      <c r="R232" t="s">
        <v>8268</v>
      </c>
      <c r="S232" s="13" t="str">
        <f>LEFT(R232,SEARCH("/",R232)-1)</f>
        <v>film &amp; video</v>
      </c>
      <c r="T232" t="str">
        <f>RIGHT(R232,LEN(R232)-SEARCH("/",R232))</f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>
        <f>E233/D233</f>
        <v>0</v>
      </c>
      <c r="O233" s="6">
        <f>IF(L233&gt;0,E233/L233,0)</f>
        <v>0</v>
      </c>
      <c r="P233" s="11">
        <f>(((I233/60)/60)/24)+DATE(1970,1,1)+(-5/24)</f>
        <v>42371.750590277778</v>
      </c>
      <c r="Q233" s="11">
        <f>(((J233/60)/60)/24)+DATE(1970,1,1)+(-5/24)</f>
        <v>42341.750590277778</v>
      </c>
      <c r="R233" t="s">
        <v>8268</v>
      </c>
      <c r="S233" s="13" t="str">
        <f>LEFT(R233,SEARCH("/",R233)-1)</f>
        <v>film &amp; video</v>
      </c>
      <c r="T233" t="str">
        <f>RIGHT(R233,LEN(R233)-SEARCH("/",R233))</f>
        <v>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>
        <f>E234/D234</f>
        <v>2.75E-2</v>
      </c>
      <c r="O234" s="6">
        <f>IF(L234&gt;0,E234/L234,0)</f>
        <v>15.714285714285714</v>
      </c>
      <c r="P234" s="11">
        <f>(((I234/60)/60)/24)+DATE(1970,1,1)+(-5/24)</f>
        <v>42062.617430555554</v>
      </c>
      <c r="Q234" s="11">
        <f>(((J234/60)/60)/24)+DATE(1970,1,1)+(-5/24)</f>
        <v>42032.617430555554</v>
      </c>
      <c r="R234" t="s">
        <v>8268</v>
      </c>
      <c r="S234" s="13" t="str">
        <f>LEFT(R234,SEARCH("/",R234)-1)</f>
        <v>film &amp; video</v>
      </c>
      <c r="T234" t="str">
        <f>RIGHT(R234,LEN(R234)-SEARCH("/",R234))</f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>
        <f>E235/D235</f>
        <v>0</v>
      </c>
      <c r="O235" s="6">
        <f>IF(L235&gt;0,E235/L235,0)</f>
        <v>0</v>
      </c>
      <c r="P235" s="11">
        <f>(((I235/60)/60)/24)+DATE(1970,1,1)+(-5/24)</f>
        <v>42642.703379629624</v>
      </c>
      <c r="Q235" s="11">
        <f>(((J235/60)/60)/24)+DATE(1970,1,1)+(-5/24)</f>
        <v>42612.703379629624</v>
      </c>
      <c r="R235" t="s">
        <v>8268</v>
      </c>
      <c r="S235" s="13" t="str">
        <f>LEFT(R235,SEARCH("/",R235)-1)</f>
        <v>film &amp; video</v>
      </c>
      <c r="T235" t="str">
        <f>RIGHT(R235,LEN(R235)-SEARCH("/",R235))</f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>
        <f>E236/D236</f>
        <v>0.40100000000000002</v>
      </c>
      <c r="O236" s="6">
        <f>IF(L236&gt;0,E236/L236,0)</f>
        <v>80.2</v>
      </c>
      <c r="P236" s="11">
        <f>(((I236/60)/60)/24)+DATE(1970,1,1)+(-5/24)</f>
        <v>42175.82707175926</v>
      </c>
      <c r="Q236" s="11">
        <f>(((J236/60)/60)/24)+DATE(1970,1,1)+(-5/24)</f>
        <v>42135.82707175926</v>
      </c>
      <c r="R236" t="s">
        <v>8268</v>
      </c>
      <c r="S236" s="13" t="str">
        <f>LEFT(R236,SEARCH("/",R236)-1)</f>
        <v>film &amp; video</v>
      </c>
      <c r="T236" t="str">
        <f>RIGHT(R236,LEN(R236)-SEARCH("/",R236))</f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>
        <f>E237/D237</f>
        <v>0</v>
      </c>
      <c r="O237" s="6">
        <f>IF(L237&gt;0,E237/L237,0)</f>
        <v>0</v>
      </c>
      <c r="P237" s="11">
        <f>(((I237/60)/60)/24)+DATE(1970,1,1)+(-5/24)</f>
        <v>42194.700196759259</v>
      </c>
      <c r="Q237" s="11">
        <f>(((J237/60)/60)/24)+DATE(1970,1,1)+(-5/24)</f>
        <v>42164.700196759259</v>
      </c>
      <c r="R237" t="s">
        <v>8268</v>
      </c>
      <c r="S237" s="13" t="str">
        <f>LEFT(R237,SEARCH("/",R237)-1)</f>
        <v>film &amp; video</v>
      </c>
      <c r="T237" t="str">
        <f>RIGHT(R237,LEN(R237)-SEARCH("/",R237))</f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>
        <f>E238/D238</f>
        <v>0</v>
      </c>
      <c r="O238" s="6">
        <f>IF(L238&gt;0,E238/L238,0)</f>
        <v>0</v>
      </c>
      <c r="P238" s="11">
        <f>(((I238/60)/60)/24)+DATE(1970,1,1)+(-5/24)</f>
        <v>42373.791666666664</v>
      </c>
      <c r="Q238" s="11">
        <f>(((J238/60)/60)/24)+DATE(1970,1,1)+(-5/24)</f>
        <v>42320.876145833325</v>
      </c>
      <c r="R238" t="s">
        <v>8268</v>
      </c>
      <c r="S238" s="13" t="str">
        <f>LEFT(R238,SEARCH("/",R238)-1)</f>
        <v>film &amp; video</v>
      </c>
      <c r="T238" t="str">
        <f>RIGHT(R238,LEN(R238)-SEARCH("/",R238))</f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>
        <f>E239/D239</f>
        <v>3.3333333333333335E-3</v>
      </c>
      <c r="O239" s="6">
        <f>IF(L239&gt;0,E239/L239,0)</f>
        <v>50</v>
      </c>
      <c r="P239" s="11">
        <f>(((I239/60)/60)/24)+DATE(1970,1,1)+(-5/24)</f>
        <v>42437.368854166663</v>
      </c>
      <c r="Q239" s="11">
        <f>(((J239/60)/60)/24)+DATE(1970,1,1)+(-5/24)</f>
        <v>42377.368854166663</v>
      </c>
      <c r="R239" t="s">
        <v>8268</v>
      </c>
      <c r="S239" s="13" t="str">
        <f>LEFT(R239,SEARCH("/",R239)-1)</f>
        <v>film &amp; video</v>
      </c>
      <c r="T239" t="str">
        <f>RIGHT(R239,LEN(R239)-SEARCH("/",R239))</f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>
        <f>E240/D240</f>
        <v>0</v>
      </c>
      <c r="O240" s="6">
        <f>IF(L240&gt;0,E240/L240,0)</f>
        <v>0</v>
      </c>
      <c r="P240" s="11">
        <f>(((I240/60)/60)/24)+DATE(1970,1,1)+(-5/24)</f>
        <v>42734.166666666664</v>
      </c>
      <c r="Q240" s="11">
        <f>(((J240/60)/60)/24)+DATE(1970,1,1)+(-5/24)</f>
        <v>42713.754166666658</v>
      </c>
      <c r="R240" t="s">
        <v>8268</v>
      </c>
      <c r="S240" s="13" t="str">
        <f>LEFT(R240,SEARCH("/",R240)-1)</f>
        <v>film &amp; video</v>
      </c>
      <c r="T240" t="str">
        <f>RIGHT(R240,LEN(R240)-SEARCH("/",R240))</f>
        <v>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>
        <f>E241/D241</f>
        <v>0.25</v>
      </c>
      <c r="O241" s="6">
        <f>IF(L241&gt;0,E241/L241,0)</f>
        <v>50</v>
      </c>
      <c r="P241" s="11">
        <f>(((I241/60)/60)/24)+DATE(1970,1,1)+(-5/24)</f>
        <v>42316.291666666664</v>
      </c>
      <c r="Q241" s="11">
        <f>(((J241/60)/60)/24)+DATE(1970,1,1)+(-5/24)</f>
        <v>42296.901967592588</v>
      </c>
      <c r="R241" t="s">
        <v>8268</v>
      </c>
      <c r="S241" s="13" t="str">
        <f>LEFT(R241,SEARCH("/",R241)-1)</f>
        <v>film &amp; video</v>
      </c>
      <c r="T241" t="str">
        <f>RIGHT(R241,LEN(R241)-SEARCH("/",R241))</f>
        <v>drama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>
        <f>E242/D242</f>
        <v>1.0763413333333334</v>
      </c>
      <c r="O242" s="6">
        <f>IF(L242&gt;0,E242/L242,0)</f>
        <v>117.84759124087591</v>
      </c>
      <c r="P242" s="11">
        <f>(((I242/60)/60)/24)+DATE(1970,1,1)+(-5/24)</f>
        <v>41399.500127314815</v>
      </c>
      <c r="Q242" s="11">
        <f>(((J242/60)/60)/24)+DATE(1970,1,1)+(-5/24)</f>
        <v>41354.500127314815</v>
      </c>
      <c r="R242" t="s">
        <v>8269</v>
      </c>
      <c r="S242" s="13" t="str">
        <f>LEFT(R242,SEARCH("/",R242)-1)</f>
        <v>film &amp; video</v>
      </c>
      <c r="T242" t="str">
        <f>RIGHT(R242,LEN(R242)-SEARCH("/",R242))</f>
        <v>documentary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>
        <f>E243/D243</f>
        <v>1.1263736263736264</v>
      </c>
      <c r="O243" s="6">
        <f>IF(L243&gt;0,E243/L243,0)</f>
        <v>109.04255319148936</v>
      </c>
      <c r="P243" s="11">
        <f>(((I243/60)/60)/24)+DATE(1970,1,1)+(-5/24)</f>
        <v>41994.489629629628</v>
      </c>
      <c r="Q243" s="11">
        <f>(((J243/60)/60)/24)+DATE(1970,1,1)+(-5/24)</f>
        <v>41949.489629629628</v>
      </c>
      <c r="R243" t="s">
        <v>8269</v>
      </c>
      <c r="S243" s="13" t="str">
        <f>LEFT(R243,SEARCH("/",R243)-1)</f>
        <v>film &amp; video</v>
      </c>
      <c r="T243" t="str">
        <f>RIGHT(R243,LEN(R243)-SEARCH("/",R243))</f>
        <v>documentary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>
        <f>E244/D244</f>
        <v>1.1346153846153846</v>
      </c>
      <c r="O244" s="6">
        <f>IF(L244&gt;0,E244/L244,0)</f>
        <v>73.019801980198025</v>
      </c>
      <c r="P244" s="11">
        <f>(((I244/60)/60)/24)+DATE(1970,1,1)+(-5/24)</f>
        <v>40897.28460648148</v>
      </c>
      <c r="Q244" s="11">
        <f>(((J244/60)/60)/24)+DATE(1970,1,1)+(-5/24)</f>
        <v>40862.28460648148</v>
      </c>
      <c r="R244" t="s">
        <v>8269</v>
      </c>
      <c r="S244" s="13" t="str">
        <f>LEFT(R244,SEARCH("/",R244)-1)</f>
        <v>film &amp; video</v>
      </c>
      <c r="T244" t="str">
        <f>RIGHT(R244,LEN(R244)-SEARCH("/",R244))</f>
        <v>documentary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>
        <f>E245/D245</f>
        <v>1.0259199999999999</v>
      </c>
      <c r="O245" s="6">
        <f>IF(L245&gt;0,E245/L245,0)</f>
        <v>78.195121951219505</v>
      </c>
      <c r="P245" s="11">
        <f>(((I245/60)/60)/24)+DATE(1970,1,1)+(-5/24)</f>
        <v>41691.839166666665</v>
      </c>
      <c r="Q245" s="11">
        <f>(((J245/60)/60)/24)+DATE(1970,1,1)+(-5/24)</f>
        <v>41661.839166666665</v>
      </c>
      <c r="R245" t="s">
        <v>8269</v>
      </c>
      <c r="S245" s="13" t="str">
        <f>LEFT(R245,SEARCH("/",R245)-1)</f>
        <v>film &amp; video</v>
      </c>
      <c r="T245" t="str">
        <f>RIGHT(R245,LEN(R245)-SEARCH("/",R245))</f>
        <v>documentary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>
        <f>E246/D246</f>
        <v>1.1375714285714287</v>
      </c>
      <c r="O246" s="6">
        <f>IF(L246&gt;0,E246/L246,0)</f>
        <v>47.398809523809526</v>
      </c>
      <c r="P246" s="11">
        <f>(((I246/60)/60)/24)+DATE(1970,1,1)+(-5/24)</f>
        <v>40253.087499999994</v>
      </c>
      <c r="Q246" s="11">
        <f>(((J246/60)/60)/24)+DATE(1970,1,1)+(-5/24)</f>
        <v>40213.115266203698</v>
      </c>
      <c r="R246" t="s">
        <v>8269</v>
      </c>
      <c r="S246" s="13" t="str">
        <f>LEFT(R246,SEARCH("/",R246)-1)</f>
        <v>film &amp; video</v>
      </c>
      <c r="T246" t="str">
        <f>RIGHT(R246,LEN(R246)-SEARCH("/",R246))</f>
        <v>documentary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>
        <f>E247/D247</f>
        <v>1.0371999999999999</v>
      </c>
      <c r="O247" s="6">
        <f>IF(L247&gt;0,E247/L247,0)</f>
        <v>54.020833333333336</v>
      </c>
      <c r="P247" s="11">
        <f>(((I247/60)/60)/24)+DATE(1970,1,1)+(-5/24)</f>
        <v>41136.844733796293</v>
      </c>
      <c r="Q247" s="11">
        <f>(((J247/60)/60)/24)+DATE(1970,1,1)+(-5/24)</f>
        <v>41106.844733796293</v>
      </c>
      <c r="R247" t="s">
        <v>8269</v>
      </c>
      <c r="S247" s="13" t="str">
        <f>LEFT(R247,SEARCH("/",R247)-1)</f>
        <v>film &amp; video</v>
      </c>
      <c r="T247" t="str">
        <f>RIGHT(R247,LEN(R247)-SEARCH("/",R247))</f>
        <v>documentary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>
        <f>E248/D248</f>
        <v>3.0546000000000002</v>
      </c>
      <c r="O248" s="6">
        <f>IF(L248&gt;0,E248/L248,0)</f>
        <v>68.488789237668158</v>
      </c>
      <c r="P248" s="11">
        <f>(((I248/60)/60)/24)+DATE(1970,1,1)+(-5/24)</f>
        <v>40530.196817129625</v>
      </c>
      <c r="Q248" s="11">
        <f>(((J248/60)/60)/24)+DATE(1970,1,1)+(-5/24)</f>
        <v>40480.155150462961</v>
      </c>
      <c r="R248" t="s">
        <v>8269</v>
      </c>
      <c r="S248" s="13" t="str">
        <f>LEFT(R248,SEARCH("/",R248)-1)</f>
        <v>film &amp; video</v>
      </c>
      <c r="T248" t="str">
        <f>RIGHT(R248,LEN(R248)-SEARCH("/",R248))</f>
        <v>documentary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>
        <f>E249/D249</f>
        <v>1.341</v>
      </c>
      <c r="O249" s="6">
        <f>IF(L249&gt;0,E249/L249,0)</f>
        <v>108.14516129032258</v>
      </c>
      <c r="P249" s="11">
        <f>(((I249/60)/60)/24)+DATE(1970,1,1)+(-5/24)</f>
        <v>40466.943749999999</v>
      </c>
      <c r="Q249" s="11">
        <f>(((J249/60)/60)/24)+DATE(1970,1,1)+(-5/24)</f>
        <v>40430.395995370367</v>
      </c>
      <c r="R249" t="s">
        <v>8269</v>
      </c>
      <c r="S249" s="13" t="str">
        <f>LEFT(R249,SEARCH("/",R249)-1)</f>
        <v>film &amp; video</v>
      </c>
      <c r="T249" t="str">
        <f>RIGHT(R249,LEN(R249)-SEARCH("/",R249))</f>
        <v>documentary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>
        <f>E250/D250</f>
        <v>1.0133294117647058</v>
      </c>
      <c r="O250" s="6">
        <f>IF(L250&gt;0,E250/L250,0)</f>
        <v>589.95205479452056</v>
      </c>
      <c r="P250" s="11">
        <f>(((I250/60)/60)/24)+DATE(1970,1,1)+(-5/24)</f>
        <v>40915.566076388888</v>
      </c>
      <c r="Q250" s="11">
        <f>(((J250/60)/60)/24)+DATE(1970,1,1)+(-5/24)</f>
        <v>40870.566076388888</v>
      </c>
      <c r="R250" t="s">
        <v>8269</v>
      </c>
      <c r="S250" s="13" t="str">
        <f>LEFT(R250,SEARCH("/",R250)-1)</f>
        <v>film &amp; video</v>
      </c>
      <c r="T250" t="str">
        <f>RIGHT(R250,LEN(R250)-SEARCH("/",R250))</f>
        <v>documentary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>
        <f>E251/D251</f>
        <v>1.1292</v>
      </c>
      <c r="O251" s="6">
        <f>IF(L251&gt;0,E251/L251,0)</f>
        <v>48.051063829787232</v>
      </c>
      <c r="P251" s="11">
        <f>(((I251/60)/60)/24)+DATE(1970,1,1)+(-5/24)</f>
        <v>40412.527777777774</v>
      </c>
      <c r="Q251" s="11">
        <f>(((J251/60)/60)/24)+DATE(1970,1,1)+(-5/24)</f>
        <v>40332.715509259258</v>
      </c>
      <c r="R251" t="s">
        <v>8269</v>
      </c>
      <c r="S251" s="13" t="str">
        <f>LEFT(R251,SEARCH("/",R251)-1)</f>
        <v>film &amp; video</v>
      </c>
      <c r="T251" t="str">
        <f>RIGHT(R251,LEN(R251)-SEARCH("/",R251))</f>
        <v>documentary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>
        <f>E252/D252</f>
        <v>1.0558333333333334</v>
      </c>
      <c r="O252" s="6">
        <f>IF(L252&gt;0,E252/L252,0)</f>
        <v>72.482837528604122</v>
      </c>
      <c r="P252" s="11">
        <f>(((I252/60)/60)/24)+DATE(1970,1,1)+(-5/24)</f>
        <v>41431.357534722221</v>
      </c>
      <c r="Q252" s="11">
        <f>(((J252/60)/60)/24)+DATE(1970,1,1)+(-5/24)</f>
        <v>41401.357534722221</v>
      </c>
      <c r="R252" t="s">
        <v>8269</v>
      </c>
      <c r="S252" s="13" t="str">
        <f>LEFT(R252,SEARCH("/",R252)-1)</f>
        <v>film &amp; video</v>
      </c>
      <c r="T252" t="str">
        <f>RIGHT(R252,LEN(R252)-SEARCH("/",R252))</f>
        <v>documentary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>
        <f>E253/D253</f>
        <v>1.2557142857142858</v>
      </c>
      <c r="O253" s="6">
        <f>IF(L253&gt;0,E253/L253,0)</f>
        <v>57.077922077922075</v>
      </c>
      <c r="P253" s="11">
        <f>(((I253/60)/60)/24)+DATE(1970,1,1)+(-5/24)</f>
        <v>41045.583333333328</v>
      </c>
      <c r="Q253" s="11">
        <f>(((J253/60)/60)/24)+DATE(1970,1,1)+(-5/24)</f>
        <v>41013.579236111109</v>
      </c>
      <c r="R253" t="s">
        <v>8269</v>
      </c>
      <c r="S253" s="13" t="str">
        <f>LEFT(R253,SEARCH("/",R253)-1)</f>
        <v>film &amp; video</v>
      </c>
      <c r="T253" t="str">
        <f>RIGHT(R253,LEN(R253)-SEARCH("/",R253))</f>
        <v>documentary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>
        <f>E254/D254</f>
        <v>1.8455999999999999</v>
      </c>
      <c r="O254" s="6">
        <f>IF(L254&gt;0,E254/L254,0)</f>
        <v>85.444444444444443</v>
      </c>
      <c r="P254" s="11">
        <f>(((I254/60)/60)/24)+DATE(1970,1,1)+(-5/24)</f>
        <v>40329.957638888889</v>
      </c>
      <c r="Q254" s="11">
        <f>(((J254/60)/60)/24)+DATE(1970,1,1)+(-5/24)</f>
        <v>40266.454375000001</v>
      </c>
      <c r="R254" t="s">
        <v>8269</v>
      </c>
      <c r="S254" s="13" t="str">
        <f>LEFT(R254,SEARCH("/",R254)-1)</f>
        <v>film &amp; video</v>
      </c>
      <c r="T254" t="str">
        <f>RIGHT(R254,LEN(R254)-SEARCH("/",R254))</f>
        <v>documentary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>
        <f>E255/D255</f>
        <v>1.0073333333333334</v>
      </c>
      <c r="O255" s="6">
        <f>IF(L255&gt;0,E255/L255,0)</f>
        <v>215.85714285714286</v>
      </c>
      <c r="P255" s="11">
        <f>(((I255/60)/60)/24)+DATE(1970,1,1)+(-5/24)</f>
        <v>40954.44253472222</v>
      </c>
      <c r="Q255" s="11">
        <f>(((J255/60)/60)/24)+DATE(1970,1,1)+(-5/24)</f>
        <v>40924.44253472222</v>
      </c>
      <c r="R255" t="s">
        <v>8269</v>
      </c>
      <c r="S255" s="13" t="str">
        <f>LEFT(R255,SEARCH("/",R255)-1)</f>
        <v>film &amp; video</v>
      </c>
      <c r="T255" t="str">
        <f>RIGHT(R255,LEN(R255)-SEARCH("/",R255))</f>
        <v>documentary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>
        <f>E256/D256</f>
        <v>1.1694724999999999</v>
      </c>
      <c r="O256" s="6">
        <f>IF(L256&gt;0,E256/L256,0)</f>
        <v>89.38643312101911</v>
      </c>
      <c r="P256" s="11">
        <f>(((I256/60)/60)/24)+DATE(1970,1,1)+(-5/24)</f>
        <v>42293.874999999993</v>
      </c>
      <c r="Q256" s="11">
        <f>(((J256/60)/60)/24)+DATE(1970,1,1)+(-5/24)</f>
        <v>42263.744328703695</v>
      </c>
      <c r="R256" t="s">
        <v>8269</v>
      </c>
      <c r="S256" s="13" t="str">
        <f>LEFT(R256,SEARCH("/",R256)-1)</f>
        <v>film &amp; video</v>
      </c>
      <c r="T256" t="str">
        <f>RIGHT(R256,LEN(R256)-SEARCH("/",R256))</f>
        <v>documentary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>
        <f>E257/D257</f>
        <v>1.0673325</v>
      </c>
      <c r="O257" s="6">
        <f>IF(L257&gt;0,E257/L257,0)</f>
        <v>45.418404255319146</v>
      </c>
      <c r="P257" s="11">
        <f>(((I257/60)/60)/24)+DATE(1970,1,1)+(-5/24)</f>
        <v>40618.276412037034</v>
      </c>
      <c r="Q257" s="11">
        <f>(((J257/60)/60)/24)+DATE(1970,1,1)+(-5/24)</f>
        <v>40588.318078703705</v>
      </c>
      <c r="R257" t="s">
        <v>8269</v>
      </c>
      <c r="S257" s="13" t="str">
        <f>LEFT(R257,SEARCH("/",R257)-1)</f>
        <v>film &amp; video</v>
      </c>
      <c r="T257" t="str">
        <f>RIGHT(R257,LEN(R257)-SEARCH("/",R257))</f>
        <v>documentary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>
        <f>E258/D258</f>
        <v>1.391</v>
      </c>
      <c r="O258" s="6">
        <f>IF(L258&gt;0,E258/L258,0)</f>
        <v>65.756363636363631</v>
      </c>
      <c r="P258" s="11">
        <f>(((I258/60)/60)/24)+DATE(1970,1,1)+(-5/24)</f>
        <v>41349.560960648145</v>
      </c>
      <c r="Q258" s="11">
        <f>(((J258/60)/60)/24)+DATE(1970,1,1)+(-5/24)</f>
        <v>41319.560960648145</v>
      </c>
      <c r="R258" t="s">
        <v>8269</v>
      </c>
      <c r="S258" s="13" t="str">
        <f>LEFT(R258,SEARCH("/",R258)-1)</f>
        <v>film &amp; video</v>
      </c>
      <c r="T258" t="str">
        <f>RIGHT(R258,LEN(R258)-SEARCH("/",R258))</f>
        <v>documentary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>
        <f>E259/D259</f>
        <v>1.0672648571428571</v>
      </c>
      <c r="O259" s="6">
        <f>IF(L259&gt;0,E259/L259,0)</f>
        <v>66.70405357142856</v>
      </c>
      <c r="P259" s="11">
        <f>(((I259/60)/60)/24)+DATE(1970,1,1)+(-5/24)</f>
        <v>42509.418541666666</v>
      </c>
      <c r="Q259" s="11">
        <f>(((J259/60)/60)/24)+DATE(1970,1,1)+(-5/24)</f>
        <v>42479.418541666666</v>
      </c>
      <c r="R259" t="s">
        <v>8269</v>
      </c>
      <c r="S259" s="13" t="str">
        <f>LEFT(R259,SEARCH("/",R259)-1)</f>
        <v>film &amp; video</v>
      </c>
      <c r="T259" t="str">
        <f>RIGHT(R259,LEN(R259)-SEARCH("/",R259))</f>
        <v>documentary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>
        <f>E260/D260</f>
        <v>1.9114</v>
      </c>
      <c r="O260" s="6">
        <f>IF(L260&gt;0,E260/L260,0)</f>
        <v>83.345930232558146</v>
      </c>
      <c r="P260" s="11">
        <f>(((I260/60)/60)/24)+DATE(1970,1,1)+(-5/24)</f>
        <v>40711.843356481477</v>
      </c>
      <c r="Q260" s="11">
        <f>(((J260/60)/60)/24)+DATE(1970,1,1)+(-5/24)</f>
        <v>40681.843356481477</v>
      </c>
      <c r="R260" t="s">
        <v>8269</v>
      </c>
      <c r="S260" s="13" t="str">
        <f>LEFT(R260,SEARCH("/",R260)-1)</f>
        <v>film &amp; video</v>
      </c>
      <c r="T260" t="str">
        <f>RIGHT(R260,LEN(R260)-SEARCH("/",R260))</f>
        <v>documentary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>
        <f>E261/D261</f>
        <v>1.3193789333333332</v>
      </c>
      <c r="O261" s="6">
        <f>IF(L261&gt;0,E261/L261,0)</f>
        <v>105.04609341825902</v>
      </c>
      <c r="P261" s="11">
        <f>(((I261/60)/60)/24)+DATE(1970,1,1)+(-5/24)</f>
        <v>42102.529733796291</v>
      </c>
      <c r="Q261" s="11">
        <f>(((J261/60)/60)/24)+DATE(1970,1,1)+(-5/24)</f>
        <v>42072.529733796291</v>
      </c>
      <c r="R261" t="s">
        <v>8269</v>
      </c>
      <c r="S261" s="13" t="str">
        <f>LEFT(R261,SEARCH("/",R261)-1)</f>
        <v>film &amp; video</v>
      </c>
      <c r="T261" t="str">
        <f>RIGHT(R261,LEN(R261)-SEARCH("/",R261))</f>
        <v>documentary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>
        <f>E262/D262</f>
        <v>1.0640000000000001</v>
      </c>
      <c r="O262" s="6">
        <f>IF(L262&gt;0,E262/L262,0)</f>
        <v>120.90909090909091</v>
      </c>
      <c r="P262" s="11">
        <f>(((I262/60)/60)/24)+DATE(1970,1,1)+(-5/24)</f>
        <v>40376.207638888889</v>
      </c>
      <c r="Q262" s="11">
        <f>(((J262/60)/60)/24)+DATE(1970,1,1)+(-5/24)</f>
        <v>40330.547210648147</v>
      </c>
      <c r="R262" t="s">
        <v>8269</v>
      </c>
      <c r="S262" s="13" t="str">
        <f>LEFT(R262,SEARCH("/",R262)-1)</f>
        <v>film &amp; video</v>
      </c>
      <c r="T262" t="str">
        <f>RIGHT(R262,LEN(R262)-SEARCH("/",R262))</f>
        <v>documentary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>
        <f>E263/D263</f>
        <v>1.0740000000000001</v>
      </c>
      <c r="O263" s="6">
        <f>IF(L263&gt;0,E263/L263,0)</f>
        <v>97.63636363636364</v>
      </c>
      <c r="P263" s="11">
        <f>(((I263/60)/60)/24)+DATE(1970,1,1)+(-5/24)</f>
        <v>41067.413194444445</v>
      </c>
      <c r="Q263" s="11">
        <f>(((J263/60)/60)/24)+DATE(1970,1,1)+(-5/24)</f>
        <v>41017.677129629628</v>
      </c>
      <c r="R263" t="s">
        <v>8269</v>
      </c>
      <c r="S263" s="13" t="str">
        <f>LEFT(R263,SEARCH("/",R263)-1)</f>
        <v>film &amp; video</v>
      </c>
      <c r="T263" t="str">
        <f>RIGHT(R263,LEN(R263)-SEARCH("/",R263))</f>
        <v>documentary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>
        <f>E264/D264</f>
        <v>2.4</v>
      </c>
      <c r="O264" s="6">
        <f>IF(L264&gt;0,E264/L264,0)</f>
        <v>41.379310344827587</v>
      </c>
      <c r="P264" s="11">
        <f>(((I264/60)/60)/24)+DATE(1970,1,1)+(-5/24)</f>
        <v>40600.039675925924</v>
      </c>
      <c r="Q264" s="11">
        <f>(((J264/60)/60)/24)+DATE(1970,1,1)+(-5/24)</f>
        <v>40555.039675925924</v>
      </c>
      <c r="R264" t="s">
        <v>8269</v>
      </c>
      <c r="S264" s="13" t="str">
        <f>LEFT(R264,SEARCH("/",R264)-1)</f>
        <v>film &amp; video</v>
      </c>
      <c r="T264" t="str">
        <f>RIGHT(R264,LEN(R264)-SEARCH("/",R264))</f>
        <v>documentary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>
        <f>E265/D265</f>
        <v>1.1808107999999999</v>
      </c>
      <c r="O265" s="6">
        <f>IF(L265&gt;0,E265/L265,0)</f>
        <v>30.654485981308412</v>
      </c>
      <c r="P265" s="11">
        <f>(((I265/60)/60)/24)+DATE(1970,1,1)+(-5/24)</f>
        <v>41179.746458333328</v>
      </c>
      <c r="Q265" s="11">
        <f>(((J265/60)/60)/24)+DATE(1970,1,1)+(-5/24)</f>
        <v>41149.746458333328</v>
      </c>
      <c r="R265" t="s">
        <v>8269</v>
      </c>
      <c r="S265" s="13" t="str">
        <f>LEFT(R265,SEARCH("/",R265)-1)</f>
        <v>film &amp; video</v>
      </c>
      <c r="T265" t="str">
        <f>RIGHT(R265,LEN(R265)-SEARCH("/",R265))</f>
        <v>documentary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>
        <f>E266/D266</f>
        <v>1.1819999999999999</v>
      </c>
      <c r="O266" s="6">
        <f>IF(L266&gt;0,E266/L266,0)</f>
        <v>64.945054945054949</v>
      </c>
      <c r="P266" s="11">
        <f>(((I266/60)/60)/24)+DATE(1970,1,1)+(-5/24)</f>
        <v>41040.411979166667</v>
      </c>
      <c r="Q266" s="11">
        <f>(((J266/60)/60)/24)+DATE(1970,1,1)+(-5/24)</f>
        <v>41010.411979166667</v>
      </c>
      <c r="R266" t="s">
        <v>8269</v>
      </c>
      <c r="S266" s="13" t="str">
        <f>LEFT(R266,SEARCH("/",R266)-1)</f>
        <v>film &amp; video</v>
      </c>
      <c r="T266" t="str">
        <f>RIGHT(R266,LEN(R266)-SEARCH("/",R266))</f>
        <v>documentary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>
        <f>E267/D267</f>
        <v>1.111</v>
      </c>
      <c r="O267" s="6">
        <f>IF(L267&gt;0,E267/L267,0)</f>
        <v>95.775862068965523</v>
      </c>
      <c r="P267" s="11">
        <f>(((I267/60)/60)/24)+DATE(1970,1,1)+(-5/24)</f>
        <v>40308.636111111111</v>
      </c>
      <c r="Q267" s="11">
        <f>(((J267/60)/60)/24)+DATE(1970,1,1)+(-5/24)</f>
        <v>40267.037384259253</v>
      </c>
      <c r="R267" t="s">
        <v>8269</v>
      </c>
      <c r="S267" s="13" t="str">
        <f>LEFT(R267,SEARCH("/",R267)-1)</f>
        <v>film &amp; video</v>
      </c>
      <c r="T267" t="str">
        <f>RIGHT(R267,LEN(R267)-SEARCH("/",R267))</f>
        <v>documentary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>
        <f>E268/D268</f>
        <v>1.4550000000000001</v>
      </c>
      <c r="O268" s="6">
        <f>IF(L268&gt;0,E268/L268,0)</f>
        <v>40.416666666666664</v>
      </c>
      <c r="P268" s="11">
        <f>(((I268/60)/60)/24)+DATE(1970,1,1)+(-5/24)</f>
        <v>40290.95208333333</v>
      </c>
      <c r="Q268" s="11">
        <f>(((J268/60)/60)/24)+DATE(1970,1,1)+(-5/24)</f>
        <v>40204.966516203705</v>
      </c>
      <c r="R268" t="s">
        <v>8269</v>
      </c>
      <c r="S268" s="13" t="str">
        <f>LEFT(R268,SEARCH("/",R268)-1)</f>
        <v>film &amp; video</v>
      </c>
      <c r="T268" t="str">
        <f>RIGHT(R268,LEN(R268)-SEARCH("/",R268))</f>
        <v>documentary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>
        <f>E269/D269</f>
        <v>1.3162883248730965</v>
      </c>
      <c r="O269" s="6">
        <f>IF(L269&gt;0,E269/L269,0)</f>
        <v>78.578424242424248</v>
      </c>
      <c r="P269" s="11">
        <f>(((I269/60)/60)/24)+DATE(1970,1,1)+(-5/24)</f>
        <v>41815.244201388887</v>
      </c>
      <c r="Q269" s="11">
        <f>(((J269/60)/60)/24)+DATE(1970,1,1)+(-5/24)</f>
        <v>41785.244201388887</v>
      </c>
      <c r="R269" t="s">
        <v>8269</v>
      </c>
      <c r="S269" s="13" t="str">
        <f>LEFT(R269,SEARCH("/",R269)-1)</f>
        <v>film &amp; video</v>
      </c>
      <c r="T269" t="str">
        <f>RIGHT(R269,LEN(R269)-SEARCH("/",R269))</f>
        <v>documentary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>
        <f>E270/D270</f>
        <v>1.1140000000000001</v>
      </c>
      <c r="O270" s="6">
        <f>IF(L270&gt;0,E270/L270,0)</f>
        <v>50.18018018018018</v>
      </c>
      <c r="P270" s="11">
        <f>(((I270/60)/60)/24)+DATE(1970,1,1)+(-5/24)</f>
        <v>40853.985856481479</v>
      </c>
      <c r="Q270" s="11">
        <f>(((J270/60)/60)/24)+DATE(1970,1,1)+(-5/24)</f>
        <v>40808.944189814814</v>
      </c>
      <c r="R270" t="s">
        <v>8269</v>
      </c>
      <c r="S270" s="13" t="str">
        <f>LEFT(R270,SEARCH("/",R270)-1)</f>
        <v>film &amp; video</v>
      </c>
      <c r="T270" t="str">
        <f>RIGHT(R270,LEN(R270)-SEARCH("/",R270))</f>
        <v>documentary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>
        <f>E271/D271</f>
        <v>1.4723377</v>
      </c>
      <c r="O271" s="6">
        <f>IF(L271&gt;0,E271/L271,0)</f>
        <v>92.251735588972423</v>
      </c>
      <c r="P271" s="11">
        <f>(((I271/60)/60)/24)+DATE(1970,1,1)+(-5/24)</f>
        <v>42787.988680555551</v>
      </c>
      <c r="Q271" s="11">
        <f>(((J271/60)/60)/24)+DATE(1970,1,1)+(-5/24)</f>
        <v>42757.988680555551</v>
      </c>
      <c r="R271" t="s">
        <v>8269</v>
      </c>
      <c r="S271" s="13" t="str">
        <f>LEFT(R271,SEARCH("/",R271)-1)</f>
        <v>film &amp; video</v>
      </c>
      <c r="T271" t="str">
        <f>RIGHT(R271,LEN(R271)-SEARCH("/",R271))</f>
        <v>documentary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>
        <f>E272/D272</f>
        <v>1.5260869565217392</v>
      </c>
      <c r="O272" s="6">
        <f>IF(L272&gt;0,E272/L272,0)</f>
        <v>57.540983606557376</v>
      </c>
      <c r="P272" s="11">
        <f>(((I272/60)/60)/24)+DATE(1970,1,1)+(-5/24)</f>
        <v>40687.958333333328</v>
      </c>
      <c r="Q272" s="11">
        <f>(((J272/60)/60)/24)+DATE(1970,1,1)+(-5/24)</f>
        <v>40637.658217592587</v>
      </c>
      <c r="R272" t="s">
        <v>8269</v>
      </c>
      <c r="S272" s="13" t="str">
        <f>LEFT(R272,SEARCH("/",R272)-1)</f>
        <v>film &amp; video</v>
      </c>
      <c r="T272" t="str">
        <f>RIGHT(R272,LEN(R272)-SEARCH("/",R272))</f>
        <v>documentary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>
        <f>E273/D273</f>
        <v>1.0468</v>
      </c>
      <c r="O273" s="6">
        <f>IF(L273&gt;0,E273/L273,0)</f>
        <v>109.42160278745645</v>
      </c>
      <c r="P273" s="11">
        <f>(((I273/60)/60)/24)+DATE(1970,1,1)+(-5/24)</f>
        <v>41641.125</v>
      </c>
      <c r="Q273" s="11">
        <f>(((J273/60)/60)/24)+DATE(1970,1,1)+(-5/24)</f>
        <v>41611.891909722224</v>
      </c>
      <c r="R273" t="s">
        <v>8269</v>
      </c>
      <c r="S273" s="13" t="str">
        <f>LEFT(R273,SEARCH("/",R273)-1)</f>
        <v>film &amp; video</v>
      </c>
      <c r="T273" t="str">
        <f>RIGHT(R273,LEN(R273)-SEARCH("/",R273))</f>
        <v>documentary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>
        <f>E274/D274</f>
        <v>1.7743366666666667</v>
      </c>
      <c r="O274" s="6">
        <f>IF(L274&gt;0,E274/L274,0)</f>
        <v>81.892461538461546</v>
      </c>
      <c r="P274" s="11">
        <f>(((I274/60)/60)/24)+DATE(1970,1,1)+(-5/24)</f>
        <v>40296.575694444444</v>
      </c>
      <c r="Q274" s="11">
        <f>(((J274/60)/60)/24)+DATE(1970,1,1)+(-5/24)</f>
        <v>40235.692025462959</v>
      </c>
      <c r="R274" t="s">
        <v>8269</v>
      </c>
      <c r="S274" s="13" t="str">
        <f>LEFT(R274,SEARCH("/",R274)-1)</f>
        <v>film &amp; video</v>
      </c>
      <c r="T274" t="str">
        <f>RIGHT(R274,LEN(R274)-SEARCH("/",R274))</f>
        <v>documentary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>
        <f>E275/D275</f>
        <v>1.077758</v>
      </c>
      <c r="O275" s="6">
        <f>IF(L275&gt;0,E275/L275,0)</f>
        <v>45.667711864406776</v>
      </c>
      <c r="P275" s="11">
        <f>(((I275/60)/60)/24)+DATE(1970,1,1)+(-5/24)</f>
        <v>40727.29011574074</v>
      </c>
      <c r="Q275" s="11">
        <f>(((J275/60)/60)/24)+DATE(1970,1,1)+(-5/24)</f>
        <v>40697.29011574074</v>
      </c>
      <c r="R275" t="s">
        <v>8269</v>
      </c>
      <c r="S275" s="13" t="str">
        <f>LEFT(R275,SEARCH("/",R275)-1)</f>
        <v>film &amp; video</v>
      </c>
      <c r="T275" t="str">
        <f>RIGHT(R275,LEN(R275)-SEARCH("/",R275))</f>
        <v>documentary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>
        <f>E276/D276</f>
        <v>1.56</v>
      </c>
      <c r="O276" s="6">
        <f>IF(L276&gt;0,E276/L276,0)</f>
        <v>55.221238938053098</v>
      </c>
      <c r="P276" s="11">
        <f>(((I276/60)/60)/24)+DATE(1970,1,1)+(-5/24)</f>
        <v>41004.082638888889</v>
      </c>
      <c r="Q276" s="11">
        <f>(((J276/60)/60)/24)+DATE(1970,1,1)+(-5/24)</f>
        <v>40969.704039351847</v>
      </c>
      <c r="R276" t="s">
        <v>8269</v>
      </c>
      <c r="S276" s="13" t="str">
        <f>LEFT(R276,SEARCH("/",R276)-1)</f>
        <v>film &amp; video</v>
      </c>
      <c r="T276" t="str">
        <f>RIGHT(R276,LEN(R276)-SEARCH("/",R276))</f>
        <v>documentary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>
        <f>E277/D277</f>
        <v>1.08395</v>
      </c>
      <c r="O277" s="6">
        <f>IF(L277&gt;0,E277/L277,0)</f>
        <v>65.298192771084331</v>
      </c>
      <c r="P277" s="11">
        <f>(((I277/60)/60)/24)+DATE(1970,1,1)+(-5/24)</f>
        <v>41222.865347222221</v>
      </c>
      <c r="Q277" s="11">
        <f>(((J277/60)/60)/24)+DATE(1970,1,1)+(-5/24)</f>
        <v>41192.823680555557</v>
      </c>
      <c r="R277" t="s">
        <v>8269</v>
      </c>
      <c r="S277" s="13" t="str">
        <f>LEFT(R277,SEARCH("/",R277)-1)</f>
        <v>film &amp; video</v>
      </c>
      <c r="T277" t="str">
        <f>RIGHT(R277,LEN(R277)-SEARCH("/",R277))</f>
        <v>documentary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>
        <f>E278/D278</f>
        <v>1.476</v>
      </c>
      <c r="O278" s="6">
        <f>IF(L278&gt;0,E278/L278,0)</f>
        <v>95.225806451612897</v>
      </c>
      <c r="P278" s="11">
        <f>(((I278/60)/60)/24)+DATE(1970,1,1)+(-5/24)</f>
        <v>41026.831874999996</v>
      </c>
      <c r="Q278" s="11">
        <f>(((J278/60)/60)/24)+DATE(1970,1,1)+(-5/24)</f>
        <v>40966.87354166666</v>
      </c>
      <c r="R278" t="s">
        <v>8269</v>
      </c>
      <c r="S278" s="13" t="str">
        <f>LEFT(R278,SEARCH("/",R278)-1)</f>
        <v>film &amp; video</v>
      </c>
      <c r="T278" t="str">
        <f>RIGHT(R278,LEN(R278)-SEARCH("/",R278))</f>
        <v>documentary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>
        <f>E279/D279</f>
        <v>1.1038153846153846</v>
      </c>
      <c r="O279" s="6">
        <f>IF(L279&gt;0,E279/L279,0)</f>
        <v>75.444794952681391</v>
      </c>
      <c r="P279" s="11">
        <f>(((I279/60)/60)/24)+DATE(1970,1,1)+(-5/24)</f>
        <v>42147.68309027778</v>
      </c>
      <c r="Q279" s="11">
        <f>(((J279/60)/60)/24)+DATE(1970,1,1)+(-5/24)</f>
        <v>42117.68309027778</v>
      </c>
      <c r="R279" t="s">
        <v>8269</v>
      </c>
      <c r="S279" s="13" t="str">
        <f>LEFT(R279,SEARCH("/",R279)-1)</f>
        <v>film &amp; video</v>
      </c>
      <c r="T279" t="str">
        <f>RIGHT(R279,LEN(R279)-SEARCH("/",R279))</f>
        <v>documentary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>
        <f>E280/D280</f>
        <v>1.5034814814814814</v>
      </c>
      <c r="O280" s="6">
        <f>IF(L280&gt;0,E280/L280,0)</f>
        <v>97.816867469879512</v>
      </c>
      <c r="P280" s="11">
        <f>(((I280/60)/60)/24)+DATE(1970,1,1)+(-5/24)</f>
        <v>41193.832627314812</v>
      </c>
      <c r="Q280" s="11">
        <f>(((J280/60)/60)/24)+DATE(1970,1,1)+(-5/24)</f>
        <v>41163.832627314812</v>
      </c>
      <c r="R280" t="s">
        <v>8269</v>
      </c>
      <c r="S280" s="13" t="str">
        <f>LEFT(R280,SEARCH("/",R280)-1)</f>
        <v>film &amp; video</v>
      </c>
      <c r="T280" t="str">
        <f>RIGHT(R280,LEN(R280)-SEARCH("/",R280))</f>
        <v>documentary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>
        <f>E281/D281</f>
        <v>1.5731829411764706</v>
      </c>
      <c r="O281" s="6">
        <f>IF(L281&gt;0,E281/L281,0)</f>
        <v>87.685606557377056</v>
      </c>
      <c r="P281" s="11">
        <f>(((I281/60)/60)/24)+DATE(1970,1,1)+(-5/24)</f>
        <v>42792.875694444439</v>
      </c>
      <c r="Q281" s="11">
        <f>(((J281/60)/60)/24)+DATE(1970,1,1)+(-5/24)</f>
        <v>42759.035833333335</v>
      </c>
      <c r="R281" t="s">
        <v>8269</v>
      </c>
      <c r="S281" s="13" t="str">
        <f>LEFT(R281,SEARCH("/",R281)-1)</f>
        <v>film &amp; video</v>
      </c>
      <c r="T281" t="str">
        <f>RIGHT(R281,LEN(R281)-SEARCH("/",R281))</f>
        <v>documentary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>
        <f>E282/D282</f>
        <v>1.5614399999999999</v>
      </c>
      <c r="O282" s="6">
        <f>IF(L282&gt;0,E282/L282,0)</f>
        <v>54.748948106591868</v>
      </c>
      <c r="P282" s="11">
        <f>(((I282/60)/60)/24)+DATE(1970,1,1)+(-5/24)</f>
        <v>41789.382349537031</v>
      </c>
      <c r="Q282" s="11">
        <f>(((J282/60)/60)/24)+DATE(1970,1,1)+(-5/24)</f>
        <v>41744.382349537031</v>
      </c>
      <c r="R282" t="s">
        <v>8269</v>
      </c>
      <c r="S282" s="13" t="str">
        <f>LEFT(R282,SEARCH("/",R282)-1)</f>
        <v>film &amp; video</v>
      </c>
      <c r="T282" t="str">
        <f>RIGHT(R282,LEN(R282)-SEARCH("/",R282))</f>
        <v>documentary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>
        <f>E283/D283</f>
        <v>1.2058763636363636</v>
      </c>
      <c r="O283" s="6">
        <f>IF(L283&gt;0,E283/L283,0)</f>
        <v>83.953417721518989</v>
      </c>
      <c r="P283" s="11">
        <f>(((I283/60)/60)/24)+DATE(1970,1,1)+(-5/24)</f>
        <v>40035.601388888885</v>
      </c>
      <c r="Q283" s="11">
        <f>(((J283/60)/60)/24)+DATE(1970,1,1)+(-5/24)</f>
        <v>39949.955011574071</v>
      </c>
      <c r="R283" t="s">
        <v>8269</v>
      </c>
      <c r="S283" s="13" t="str">
        <f>LEFT(R283,SEARCH("/",R283)-1)</f>
        <v>film &amp; video</v>
      </c>
      <c r="T283" t="str">
        <f>RIGHT(R283,LEN(R283)-SEARCH("/",R283))</f>
        <v>documentary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>
        <f>E284/D284</f>
        <v>1.0118888888888888</v>
      </c>
      <c r="O284" s="6">
        <f>IF(L284&gt;0,E284/L284,0)</f>
        <v>254.38547486033519</v>
      </c>
      <c r="P284" s="11">
        <f>(((I284/60)/60)/24)+DATE(1970,1,1)+(-5/24)</f>
        <v>40231.708333333328</v>
      </c>
      <c r="Q284" s="11">
        <f>(((J284/60)/60)/24)+DATE(1970,1,1)+(-5/24)</f>
        <v>40194.711712962962</v>
      </c>
      <c r="R284" t="s">
        <v>8269</v>
      </c>
      <c r="S284" s="13" t="str">
        <f>LEFT(R284,SEARCH("/",R284)-1)</f>
        <v>film &amp; video</v>
      </c>
      <c r="T284" t="str">
        <f>RIGHT(R284,LEN(R284)-SEARCH("/",R284))</f>
        <v>documentary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>
        <f>E285/D285</f>
        <v>1.142725</v>
      </c>
      <c r="O285" s="6">
        <f>IF(L285&gt;0,E285/L285,0)</f>
        <v>101.8269801980198</v>
      </c>
      <c r="P285" s="11">
        <f>(((I285/60)/60)/24)+DATE(1970,1,1)+(-5/24)</f>
        <v>40694.999305555553</v>
      </c>
      <c r="Q285" s="11">
        <f>(((J285/60)/60)/24)+DATE(1970,1,1)+(-5/24)</f>
        <v>40675.501666666663</v>
      </c>
      <c r="R285" t="s">
        <v>8269</v>
      </c>
      <c r="S285" s="13" t="str">
        <f>LEFT(R285,SEARCH("/",R285)-1)</f>
        <v>film &amp; video</v>
      </c>
      <c r="T285" t="str">
        <f>RIGHT(R285,LEN(R285)-SEARCH("/",R285))</f>
        <v>documentary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>
        <f>E286/D286</f>
        <v>1.0462615</v>
      </c>
      <c r="O286" s="6">
        <f>IF(L286&gt;0,E286/L286,0)</f>
        <v>55.066394736842106</v>
      </c>
      <c r="P286" s="11">
        <f>(((I286/60)/60)/24)+DATE(1970,1,1)+(-5/24)</f>
        <v>40929.529861111107</v>
      </c>
      <c r="Q286" s="11">
        <f>(((J286/60)/60)/24)+DATE(1970,1,1)+(-5/24)</f>
        <v>40904.529861111107</v>
      </c>
      <c r="R286" t="s">
        <v>8269</v>
      </c>
      <c r="S286" s="13" t="str">
        <f>LEFT(R286,SEARCH("/",R286)-1)</f>
        <v>film &amp; video</v>
      </c>
      <c r="T286" t="str">
        <f>RIGHT(R286,LEN(R286)-SEARCH("/",R286))</f>
        <v>documentary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>
        <f>E287/D287</f>
        <v>2.2882507142857142</v>
      </c>
      <c r="O287" s="6">
        <f>IF(L287&gt;0,E287/L287,0)</f>
        <v>56.901438721136763</v>
      </c>
      <c r="P287" s="11">
        <f>(((I287/60)/60)/24)+DATE(1970,1,1)+(-5/24)</f>
        <v>41536.547777777778</v>
      </c>
      <c r="Q287" s="11">
        <f>(((J287/60)/60)/24)+DATE(1970,1,1)+(-5/24)</f>
        <v>41506.547777777778</v>
      </c>
      <c r="R287" t="s">
        <v>8269</v>
      </c>
      <c r="S287" s="13" t="str">
        <f>LEFT(R287,SEARCH("/",R287)-1)</f>
        <v>film &amp; video</v>
      </c>
      <c r="T287" t="str">
        <f>RIGHT(R287,LEN(R287)-SEARCH("/",R287))</f>
        <v>documentary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>
        <f>E288/D288</f>
        <v>1.0915333333333332</v>
      </c>
      <c r="O288" s="6">
        <f>IF(L288&gt;0,E288/L288,0)</f>
        <v>121.28148148148148</v>
      </c>
      <c r="P288" s="11">
        <f>(((I288/60)/60)/24)+DATE(1970,1,1)+(-5/24)</f>
        <v>41358.566249999996</v>
      </c>
      <c r="Q288" s="11">
        <f>(((J288/60)/60)/24)+DATE(1970,1,1)+(-5/24)</f>
        <v>41313.60791666666</v>
      </c>
      <c r="R288" t="s">
        <v>8269</v>
      </c>
      <c r="S288" s="13" t="str">
        <f>LEFT(R288,SEARCH("/",R288)-1)</f>
        <v>film &amp; video</v>
      </c>
      <c r="T288" t="str">
        <f>RIGHT(R288,LEN(R288)-SEARCH("/",R288))</f>
        <v>documentary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>
        <f>E289/D289</f>
        <v>1.7629999999999999</v>
      </c>
      <c r="O289" s="6">
        <f>IF(L289&gt;0,E289/L289,0)</f>
        <v>91.189655172413794</v>
      </c>
      <c r="P289" s="11">
        <f>(((I289/60)/60)/24)+DATE(1970,1,1)+(-5/24)</f>
        <v>41214.958333333328</v>
      </c>
      <c r="Q289" s="11">
        <f>(((J289/60)/60)/24)+DATE(1970,1,1)+(-5/24)</f>
        <v>41184.069652777776</v>
      </c>
      <c r="R289" t="s">
        <v>8269</v>
      </c>
      <c r="S289" s="13" t="str">
        <f>LEFT(R289,SEARCH("/",R289)-1)</f>
        <v>film &amp; video</v>
      </c>
      <c r="T289" t="str">
        <f>RIGHT(R289,LEN(R289)-SEARCH("/",R289))</f>
        <v>documentary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>
        <f>E290/D290</f>
        <v>1.0321061999999999</v>
      </c>
      <c r="O290" s="6">
        <f>IF(L290&gt;0,E290/L290,0)</f>
        <v>115.44812080536913</v>
      </c>
      <c r="P290" s="11">
        <f>(((I290/60)/60)/24)+DATE(1970,1,1)+(-5/24)</f>
        <v>41085.960567129623</v>
      </c>
      <c r="Q290" s="11">
        <f>(((J290/60)/60)/24)+DATE(1970,1,1)+(-5/24)</f>
        <v>41050.960567129623</v>
      </c>
      <c r="R290" t="s">
        <v>8269</v>
      </c>
      <c r="S290" s="13" t="str">
        <f>LEFT(R290,SEARCH("/",R290)-1)</f>
        <v>film &amp; video</v>
      </c>
      <c r="T290" t="str">
        <f>RIGHT(R290,LEN(R290)-SEARCH("/",R290))</f>
        <v>documentary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>
        <f>E291/D291</f>
        <v>1.0482</v>
      </c>
      <c r="O291" s="6">
        <f>IF(L291&gt;0,E291/L291,0)</f>
        <v>67.771551724137936</v>
      </c>
      <c r="P291" s="11">
        <f>(((I291/60)/60)/24)+DATE(1970,1,1)+(-5/24)</f>
        <v>41580.248078703698</v>
      </c>
      <c r="Q291" s="11">
        <f>(((J291/60)/60)/24)+DATE(1970,1,1)+(-5/24)</f>
        <v>41550.248078703698</v>
      </c>
      <c r="R291" t="s">
        <v>8269</v>
      </c>
      <c r="S291" s="13" t="str">
        <f>LEFT(R291,SEARCH("/",R291)-1)</f>
        <v>film &amp; video</v>
      </c>
      <c r="T291" t="str">
        <f>RIGHT(R291,LEN(R291)-SEARCH("/",R291))</f>
        <v>documentary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>
        <f>E292/D292</f>
        <v>1.0668444444444445</v>
      </c>
      <c r="O292" s="6">
        <f>IF(L292&gt;0,E292/L292,0)</f>
        <v>28.576190476190476</v>
      </c>
      <c r="P292" s="11">
        <f>(((I292/60)/60)/24)+DATE(1970,1,1)+(-5/24)</f>
        <v>40576.124305555553</v>
      </c>
      <c r="Q292" s="11">
        <f>(((J292/60)/60)/24)+DATE(1970,1,1)+(-5/24)</f>
        <v>40526.160844907405</v>
      </c>
      <c r="R292" t="s">
        <v>8269</v>
      </c>
      <c r="S292" s="13" t="str">
        <f>LEFT(R292,SEARCH("/",R292)-1)</f>
        <v>film &amp; video</v>
      </c>
      <c r="T292" t="str">
        <f>RIGHT(R292,LEN(R292)-SEARCH("/",R292))</f>
        <v>documentary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>
        <f>E293/D293</f>
        <v>1.2001999999999999</v>
      </c>
      <c r="O293" s="6">
        <f>IF(L293&gt;0,E293/L293,0)</f>
        <v>46.8828125</v>
      </c>
      <c r="P293" s="11">
        <f>(((I293/60)/60)/24)+DATE(1970,1,1)+(-5/24)</f>
        <v>41394.792361111111</v>
      </c>
      <c r="Q293" s="11">
        <f>(((J293/60)/60)/24)+DATE(1970,1,1)+(-5/24)</f>
        <v>41376.560717592591</v>
      </c>
      <c r="R293" t="s">
        <v>8269</v>
      </c>
      <c r="S293" s="13" t="str">
        <f>LEFT(R293,SEARCH("/",R293)-1)</f>
        <v>film &amp; video</v>
      </c>
      <c r="T293" t="str">
        <f>RIGHT(R293,LEN(R293)-SEARCH("/",R293))</f>
        <v>documentary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>
        <f>E294/D294</f>
        <v>1.0150693333333334</v>
      </c>
      <c r="O294" s="6">
        <f>IF(L294&gt;0,E294/L294,0)</f>
        <v>154.42231237322514</v>
      </c>
      <c r="P294" s="11">
        <f>(((I294/60)/60)/24)+DATE(1970,1,1)+(-5/24)</f>
        <v>40844.957638888889</v>
      </c>
      <c r="Q294" s="11">
        <f>(((J294/60)/60)/24)+DATE(1970,1,1)+(-5/24)</f>
        <v>40812.594895833332</v>
      </c>
      <c r="R294" t="s">
        <v>8269</v>
      </c>
      <c r="S294" s="13" t="str">
        <f>LEFT(R294,SEARCH("/",R294)-1)</f>
        <v>film &amp; video</v>
      </c>
      <c r="T294" t="str">
        <f>RIGHT(R294,LEN(R294)-SEARCH("/",R294))</f>
        <v>documentary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>
        <f>E295/D295</f>
        <v>1.0138461538461538</v>
      </c>
      <c r="O295" s="6">
        <f>IF(L295&gt;0,E295/L295,0)</f>
        <v>201.22137404580153</v>
      </c>
      <c r="P295" s="11">
        <f>(((I295/60)/60)/24)+DATE(1970,1,1)+(-5/24)</f>
        <v>41749.459652777776</v>
      </c>
      <c r="Q295" s="11">
        <f>(((J295/60)/60)/24)+DATE(1970,1,1)+(-5/24)</f>
        <v>41719.459652777776</v>
      </c>
      <c r="R295" t="s">
        <v>8269</v>
      </c>
      <c r="S295" s="13" t="str">
        <f>LEFT(R295,SEARCH("/",R295)-1)</f>
        <v>film &amp; video</v>
      </c>
      <c r="T295" t="str">
        <f>RIGHT(R295,LEN(R295)-SEARCH("/",R295))</f>
        <v>documentary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>
        <f>E296/D296</f>
        <v>1</v>
      </c>
      <c r="O296" s="6">
        <f>IF(L296&gt;0,E296/L296,0)</f>
        <v>100</v>
      </c>
      <c r="P296" s="11">
        <f>(((I296/60)/60)/24)+DATE(1970,1,1)+(-5/24)</f>
        <v>40378.458333333328</v>
      </c>
      <c r="Q296" s="11">
        <f>(((J296/60)/60)/24)+DATE(1970,1,1)+(-5/24)</f>
        <v>40342.876087962963</v>
      </c>
      <c r="R296" t="s">
        <v>8269</v>
      </c>
      <c r="S296" s="13" t="str">
        <f>LEFT(R296,SEARCH("/",R296)-1)</f>
        <v>film &amp; video</v>
      </c>
      <c r="T296" t="str">
        <f>RIGHT(R296,LEN(R296)-SEARCH("/",R296))</f>
        <v>documentary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>
        <f>E297/D297</f>
        <v>1.3310911999999999</v>
      </c>
      <c r="O297" s="6">
        <f>IF(L297&gt;0,E297/L297,0)</f>
        <v>100.08204511278196</v>
      </c>
      <c r="P297" s="11">
        <f>(((I297/60)/60)/24)+DATE(1970,1,1)+(-5/24)</f>
        <v>41578.791666666664</v>
      </c>
      <c r="Q297" s="11">
        <f>(((J297/60)/60)/24)+DATE(1970,1,1)+(-5/24)</f>
        <v>41518.796400462961</v>
      </c>
      <c r="R297" t="s">
        <v>8269</v>
      </c>
      <c r="S297" s="13" t="str">
        <f>LEFT(R297,SEARCH("/",R297)-1)</f>
        <v>film &amp; video</v>
      </c>
      <c r="T297" t="str">
        <f>RIGHT(R297,LEN(R297)-SEARCH("/",R297))</f>
        <v>documentary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>
        <f>E298/D298</f>
        <v>1.187262</v>
      </c>
      <c r="O298" s="6">
        <f>IF(L298&gt;0,E298/L298,0)</f>
        <v>230.08953488372092</v>
      </c>
      <c r="P298" s="11">
        <f>(((I298/60)/60)/24)+DATE(1970,1,1)+(-5/24)</f>
        <v>41159.267164351848</v>
      </c>
      <c r="Q298" s="11">
        <f>(((J298/60)/60)/24)+DATE(1970,1,1)+(-5/24)</f>
        <v>41134.267164351848</v>
      </c>
      <c r="R298" t="s">
        <v>8269</v>
      </c>
      <c r="S298" s="13" t="str">
        <f>LEFT(R298,SEARCH("/",R298)-1)</f>
        <v>film &amp; video</v>
      </c>
      <c r="T298" t="str">
        <f>RIGHT(R298,LEN(R298)-SEARCH("/",R298))</f>
        <v>documentary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>
        <f>E299/D299</f>
        <v>1.0064</v>
      </c>
      <c r="O299" s="6">
        <f>IF(L299&gt;0,E299/L299,0)</f>
        <v>141.74647887323943</v>
      </c>
      <c r="P299" s="11">
        <f>(((I299/60)/60)/24)+DATE(1970,1,1)+(-5/24)</f>
        <v>42124.957638888889</v>
      </c>
      <c r="Q299" s="11">
        <f>(((J299/60)/60)/24)+DATE(1970,1,1)+(-5/24)</f>
        <v>42089.519687500004</v>
      </c>
      <c r="R299" t="s">
        <v>8269</v>
      </c>
      <c r="S299" s="13" t="str">
        <f>LEFT(R299,SEARCH("/",R299)-1)</f>
        <v>film &amp; video</v>
      </c>
      <c r="T299" t="str">
        <f>RIGHT(R299,LEN(R299)-SEARCH("/",R299))</f>
        <v>documentary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>
        <f>E300/D300</f>
        <v>1.089324126984127</v>
      </c>
      <c r="O300" s="6">
        <f>IF(L300&gt;0,E300/L300,0)</f>
        <v>56.344351395730705</v>
      </c>
      <c r="P300" s="11">
        <f>(((I300/60)/60)/24)+DATE(1970,1,1)+(-5/24)</f>
        <v>41768.666666666664</v>
      </c>
      <c r="Q300" s="11">
        <f>(((J300/60)/60)/24)+DATE(1970,1,1)+(-5/24)</f>
        <v>41709.255185185182</v>
      </c>
      <c r="R300" t="s">
        <v>8269</v>
      </c>
      <c r="S300" s="13" t="str">
        <f>LEFT(R300,SEARCH("/",R300)-1)</f>
        <v>film &amp; video</v>
      </c>
      <c r="T300" t="str">
        <f>RIGHT(R300,LEN(R300)-SEARCH("/",R300))</f>
        <v>documentary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>
        <f>E301/D301</f>
        <v>1.789525</v>
      </c>
      <c r="O301" s="6">
        <f>IF(L301&gt;0,E301/L301,0)</f>
        <v>73.341188524590166</v>
      </c>
      <c r="P301" s="11">
        <f>(((I301/60)/60)/24)+DATE(1970,1,1)+(-5/24)</f>
        <v>40499.058564814812</v>
      </c>
      <c r="Q301" s="11">
        <f>(((J301/60)/60)/24)+DATE(1970,1,1)+(-5/24)</f>
        <v>40469.016898148147</v>
      </c>
      <c r="R301" t="s">
        <v>8269</v>
      </c>
      <c r="S301" s="13" t="str">
        <f>LEFT(R301,SEARCH("/",R301)-1)</f>
        <v>film &amp; video</v>
      </c>
      <c r="T301" t="str">
        <f>RIGHT(R301,LEN(R301)-SEARCH("/",R301))</f>
        <v>documentary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>
        <f>E302/D302</f>
        <v>1.0172264</v>
      </c>
      <c r="O302" s="6">
        <f>IF(L302&gt;0,E302/L302,0)</f>
        <v>85.337785234899329</v>
      </c>
      <c r="P302" s="11">
        <f>(((I302/60)/60)/24)+DATE(1970,1,1)+(-5/24)</f>
        <v>40657.751597222217</v>
      </c>
      <c r="Q302" s="11">
        <f>(((J302/60)/60)/24)+DATE(1970,1,1)+(-5/24)</f>
        <v>40626.751597222217</v>
      </c>
      <c r="R302" t="s">
        <v>8269</v>
      </c>
      <c r="S302" s="13" t="str">
        <f>LEFT(R302,SEARCH("/",R302)-1)</f>
        <v>film &amp; video</v>
      </c>
      <c r="T302" t="str">
        <f>RIGHT(R302,LEN(R302)-SEARCH("/",R302))</f>
        <v>documentary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>
        <f>E303/D303</f>
        <v>1.1873499999999999</v>
      </c>
      <c r="O303" s="6">
        <f>IF(L303&gt;0,E303/L303,0)</f>
        <v>61.496215139442228</v>
      </c>
      <c r="P303" s="11">
        <f>(((I303/60)/60)/24)+DATE(1970,1,1)+(-5/24)</f>
        <v>41352.487673611111</v>
      </c>
      <c r="Q303" s="11">
        <f>(((J303/60)/60)/24)+DATE(1970,1,1)+(-5/24)</f>
        <v>41312.529340277775</v>
      </c>
      <c r="R303" t="s">
        <v>8269</v>
      </c>
      <c r="S303" s="13" t="str">
        <f>LEFT(R303,SEARCH("/",R303)-1)</f>
        <v>film &amp; video</v>
      </c>
      <c r="T303" t="str">
        <f>RIGHT(R303,LEN(R303)-SEARCH("/",R303))</f>
        <v>documentary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>
        <f>E304/D304</f>
        <v>1.0045999999999999</v>
      </c>
      <c r="O304" s="6">
        <f>IF(L304&gt;0,E304/L304,0)</f>
        <v>93.018518518518519</v>
      </c>
      <c r="P304" s="11">
        <f>(((I304/60)/60)/24)+DATE(1970,1,1)+(-5/24)</f>
        <v>40963.648587962962</v>
      </c>
      <c r="Q304" s="11">
        <f>(((J304/60)/60)/24)+DATE(1970,1,1)+(-5/24)</f>
        <v>40933.648587962962</v>
      </c>
      <c r="R304" t="s">
        <v>8269</v>
      </c>
      <c r="S304" s="13" t="str">
        <f>LEFT(R304,SEARCH("/",R304)-1)</f>
        <v>film &amp; video</v>
      </c>
      <c r="T304" t="str">
        <f>RIGHT(R304,LEN(R304)-SEARCH("/",R304))</f>
        <v>documentary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>
        <f>E305/D305</f>
        <v>1.3746666666666667</v>
      </c>
      <c r="O305" s="6">
        <f>IF(L305&gt;0,E305/L305,0)</f>
        <v>50.292682926829265</v>
      </c>
      <c r="P305" s="11">
        <f>(((I305/60)/60)/24)+DATE(1970,1,1)+(-5/24)</f>
        <v>41061.862800925926</v>
      </c>
      <c r="Q305" s="11">
        <f>(((J305/60)/60)/24)+DATE(1970,1,1)+(-5/24)</f>
        <v>41031.862800925926</v>
      </c>
      <c r="R305" t="s">
        <v>8269</v>
      </c>
      <c r="S305" s="13" t="str">
        <f>LEFT(R305,SEARCH("/",R305)-1)</f>
        <v>film &amp; video</v>
      </c>
      <c r="T305" t="str">
        <f>RIGHT(R305,LEN(R305)-SEARCH("/",R305))</f>
        <v>documentary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>
        <f>E306/D306</f>
        <v>2.3164705882352941</v>
      </c>
      <c r="O306" s="6">
        <f>IF(L306&gt;0,E306/L306,0)</f>
        <v>106.43243243243244</v>
      </c>
      <c r="P306" s="11">
        <f>(((I306/60)/60)/24)+DATE(1970,1,1)+(-5/24)</f>
        <v>41152.875</v>
      </c>
      <c r="Q306" s="11">
        <f>(((J306/60)/60)/24)+DATE(1970,1,1)+(-5/24)</f>
        <v>41113.88653935185</v>
      </c>
      <c r="R306" t="s">
        <v>8269</v>
      </c>
      <c r="S306" s="13" t="str">
        <f>LEFT(R306,SEARCH("/",R306)-1)</f>
        <v>film &amp; video</v>
      </c>
      <c r="T306" t="str">
        <f>RIGHT(R306,LEN(R306)-SEARCH("/",R306))</f>
        <v>documentary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>
        <f>E307/D307</f>
        <v>1.3033333333333332</v>
      </c>
      <c r="O307" s="6">
        <f>IF(L307&gt;0,E307/L307,0)</f>
        <v>51.719576719576722</v>
      </c>
      <c r="P307" s="11">
        <f>(((I307/60)/60)/24)+DATE(1970,1,1)+(-5/24)</f>
        <v>40978.421863425923</v>
      </c>
      <c r="Q307" s="11">
        <f>(((J307/60)/60)/24)+DATE(1970,1,1)+(-5/24)</f>
        <v>40948.421863425923</v>
      </c>
      <c r="R307" t="s">
        <v>8269</v>
      </c>
      <c r="S307" s="13" t="str">
        <f>LEFT(R307,SEARCH("/",R307)-1)</f>
        <v>film &amp; video</v>
      </c>
      <c r="T307" t="str">
        <f>RIGHT(R307,LEN(R307)-SEARCH("/",R307))</f>
        <v>documentary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>
        <f>E308/D308</f>
        <v>2.9289999999999998</v>
      </c>
      <c r="O308" s="6">
        <f>IF(L308&gt;0,E308/L308,0)</f>
        <v>36.612499999999997</v>
      </c>
      <c r="P308" s="11">
        <f>(((I308/60)/60)/24)+DATE(1970,1,1)+(-5/24)</f>
        <v>41353.587187500001</v>
      </c>
      <c r="Q308" s="11">
        <f>(((J308/60)/60)/24)+DATE(1970,1,1)+(-5/24)</f>
        <v>41333.628854166665</v>
      </c>
      <c r="R308" t="s">
        <v>8269</v>
      </c>
      <c r="S308" s="13" t="str">
        <f>LEFT(R308,SEARCH("/",R308)-1)</f>
        <v>film &amp; video</v>
      </c>
      <c r="T308" t="str">
        <f>RIGHT(R308,LEN(R308)-SEARCH("/",R308))</f>
        <v>documentary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>
        <f>E309/D309</f>
        <v>1.1131818181818183</v>
      </c>
      <c r="O309" s="6">
        <f>IF(L309&gt;0,E309/L309,0)</f>
        <v>42.517361111111114</v>
      </c>
      <c r="P309" s="11">
        <f>(((I309/60)/60)/24)+DATE(1970,1,1)+(-5/24)</f>
        <v>41312.736122685179</v>
      </c>
      <c r="Q309" s="11">
        <f>(((J309/60)/60)/24)+DATE(1970,1,1)+(-5/24)</f>
        <v>41282.736122685179</v>
      </c>
      <c r="R309" t="s">
        <v>8269</v>
      </c>
      <c r="S309" s="13" t="str">
        <f>LEFT(R309,SEARCH("/",R309)-1)</f>
        <v>film &amp; video</v>
      </c>
      <c r="T309" t="str">
        <f>RIGHT(R309,LEN(R309)-SEARCH("/",R309))</f>
        <v>documentary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>
        <f>E310/D310</f>
        <v>1.0556666666666668</v>
      </c>
      <c r="O310" s="6">
        <f>IF(L310&gt;0,E310/L310,0)</f>
        <v>62.712871287128714</v>
      </c>
      <c r="P310" s="11">
        <f>(((I310/60)/60)/24)+DATE(1970,1,1)+(-5/24)</f>
        <v>40612.486226851848</v>
      </c>
      <c r="Q310" s="11">
        <f>(((J310/60)/60)/24)+DATE(1970,1,1)+(-5/24)</f>
        <v>40567.486226851848</v>
      </c>
      <c r="R310" t="s">
        <v>8269</v>
      </c>
      <c r="S310" s="13" t="str">
        <f>LEFT(R310,SEARCH("/",R310)-1)</f>
        <v>film &amp; video</v>
      </c>
      <c r="T310" t="str">
        <f>RIGHT(R310,LEN(R310)-SEARCH("/",R310))</f>
        <v>documentary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>
        <f>E311/D311</f>
        <v>1.1894444444444445</v>
      </c>
      <c r="O311" s="6">
        <f>IF(L311&gt;0,E311/L311,0)</f>
        <v>89.957983193277315</v>
      </c>
      <c r="P311" s="11">
        <f>(((I311/60)/60)/24)+DATE(1970,1,1)+(-5/24)</f>
        <v>41155.543217592589</v>
      </c>
      <c r="Q311" s="11">
        <f>(((J311/60)/60)/24)+DATE(1970,1,1)+(-5/24)</f>
        <v>41134.543217592589</v>
      </c>
      <c r="R311" t="s">
        <v>8269</v>
      </c>
      <c r="S311" s="13" t="str">
        <f>LEFT(R311,SEARCH("/",R311)-1)</f>
        <v>film &amp; video</v>
      </c>
      <c r="T311" t="str">
        <f>RIGHT(R311,LEN(R311)-SEARCH("/",R311))</f>
        <v>documentary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>
        <f>E312/D312</f>
        <v>1.04129</v>
      </c>
      <c r="O312" s="6">
        <f>IF(L312&gt;0,E312/L312,0)</f>
        <v>28.924722222222222</v>
      </c>
      <c r="P312" s="11">
        <f>(((I312/60)/60)/24)+DATE(1970,1,1)+(-5/24)</f>
        <v>40835.875</v>
      </c>
      <c r="Q312" s="11">
        <f>(((J312/60)/60)/24)+DATE(1970,1,1)+(-5/24)</f>
        <v>40820.974803240737</v>
      </c>
      <c r="R312" t="s">
        <v>8269</v>
      </c>
      <c r="S312" s="13" t="str">
        <f>LEFT(R312,SEARCH("/",R312)-1)</f>
        <v>film &amp; video</v>
      </c>
      <c r="T312" t="str">
        <f>RIGHT(R312,LEN(R312)-SEARCH("/",R312))</f>
        <v>documentary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>
        <f>E313/D313</f>
        <v>1.0410165</v>
      </c>
      <c r="O313" s="6">
        <f>IF(L313&gt;0,E313/L313,0)</f>
        <v>138.8022</v>
      </c>
      <c r="P313" s="11">
        <f>(((I313/60)/60)/24)+DATE(1970,1,1)+(-5/24)</f>
        <v>40909.124305555553</v>
      </c>
      <c r="Q313" s="11">
        <f>(((J313/60)/60)/24)+DATE(1970,1,1)+(-5/24)</f>
        <v>40868.011481481481</v>
      </c>
      <c r="R313" t="s">
        <v>8269</v>
      </c>
      <c r="S313" s="13" t="str">
        <f>LEFT(R313,SEARCH("/",R313)-1)</f>
        <v>film &amp; video</v>
      </c>
      <c r="T313" t="str">
        <f>RIGHT(R313,LEN(R313)-SEARCH("/",R313))</f>
        <v>documentary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>
        <f>E314/D314</f>
        <v>1.1187499999999999</v>
      </c>
      <c r="O314" s="6">
        <f>IF(L314&gt;0,E314/L314,0)</f>
        <v>61.301369863013697</v>
      </c>
      <c r="P314" s="11">
        <f>(((I314/60)/60)/24)+DATE(1970,1,1)+(-5/24)</f>
        <v>41378.669351851851</v>
      </c>
      <c r="Q314" s="11">
        <f>(((J314/60)/60)/24)+DATE(1970,1,1)+(-5/24)</f>
        <v>41348.669351851851</v>
      </c>
      <c r="R314" t="s">
        <v>8269</v>
      </c>
      <c r="S314" s="13" t="str">
        <f>LEFT(R314,SEARCH("/",R314)-1)</f>
        <v>film &amp; video</v>
      </c>
      <c r="T314" t="str">
        <f>RIGHT(R314,LEN(R314)-SEARCH("/",R314))</f>
        <v>documentary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>
        <f>E315/D315</f>
        <v>1.0473529411764706</v>
      </c>
      <c r="O315" s="6">
        <f>IF(L315&gt;0,E315/L315,0)</f>
        <v>80.202702702702709</v>
      </c>
      <c r="P315" s="11">
        <f>(((I315/60)/60)/24)+DATE(1970,1,1)+(-5/24)</f>
        <v>40401.457638888889</v>
      </c>
      <c r="Q315" s="11">
        <f>(((J315/60)/60)/24)+DATE(1970,1,1)+(-5/24)</f>
        <v>40357.019606481481</v>
      </c>
      <c r="R315" t="s">
        <v>8269</v>
      </c>
      <c r="S315" s="13" t="str">
        <f>LEFT(R315,SEARCH("/",R315)-1)</f>
        <v>film &amp; video</v>
      </c>
      <c r="T315" t="str">
        <f>RIGHT(R315,LEN(R315)-SEARCH("/",R315))</f>
        <v>documentary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>
        <f>E316/D316</f>
        <v>3.8515000000000001</v>
      </c>
      <c r="O316" s="6">
        <f>IF(L316&gt;0,E316/L316,0)</f>
        <v>32.095833333333331</v>
      </c>
      <c r="P316" s="11">
        <f>(((I316/60)/60)/24)+DATE(1970,1,1)+(-5/24)</f>
        <v>41334.624861111108</v>
      </c>
      <c r="Q316" s="11">
        <f>(((J316/60)/60)/24)+DATE(1970,1,1)+(-5/24)</f>
        <v>41304.624861111108</v>
      </c>
      <c r="R316" t="s">
        <v>8269</v>
      </c>
      <c r="S316" s="13" t="str">
        <f>LEFT(R316,SEARCH("/",R316)-1)</f>
        <v>film &amp; video</v>
      </c>
      <c r="T316" t="str">
        <f>RIGHT(R316,LEN(R316)-SEARCH("/",R316))</f>
        <v>documentary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>
        <f>E317/D317</f>
        <v>1.01248</v>
      </c>
      <c r="O317" s="6">
        <f>IF(L317&gt;0,E317/L317,0)</f>
        <v>200.88888888888889</v>
      </c>
      <c r="P317" s="11">
        <f>(((I317/60)/60)/24)+DATE(1970,1,1)+(-5/24)</f>
        <v>41143.564050925925</v>
      </c>
      <c r="Q317" s="11">
        <f>(((J317/60)/60)/24)+DATE(1970,1,1)+(-5/24)</f>
        <v>41113.564050925925</v>
      </c>
      <c r="R317" t="s">
        <v>8269</v>
      </c>
      <c r="S317" s="13" t="str">
        <f>LEFT(R317,SEARCH("/",R317)-1)</f>
        <v>film &amp; video</v>
      </c>
      <c r="T317" t="str">
        <f>RIGHT(R317,LEN(R317)-SEARCH("/",R317))</f>
        <v>documentary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>
        <f>E318/D318</f>
        <v>1.1377333333333333</v>
      </c>
      <c r="O318" s="6">
        <f>IF(L318&gt;0,E318/L318,0)</f>
        <v>108.01265822784811</v>
      </c>
      <c r="P318" s="11">
        <f>(((I318/60)/60)/24)+DATE(1970,1,1)+(-5/24)</f>
        <v>41983.999305555553</v>
      </c>
      <c r="Q318" s="11">
        <f>(((J318/60)/60)/24)+DATE(1970,1,1)+(-5/24)</f>
        <v>41950.715243055551</v>
      </c>
      <c r="R318" t="s">
        <v>8269</v>
      </c>
      <c r="S318" s="13" t="str">
        <f>LEFT(R318,SEARCH("/",R318)-1)</f>
        <v>film &amp; video</v>
      </c>
      <c r="T318" t="str">
        <f>RIGHT(R318,LEN(R318)-SEARCH("/",R318))</f>
        <v>documentary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>
        <f>E319/D319</f>
        <v>1.0080333333333333</v>
      </c>
      <c r="O319" s="6">
        <f>IF(L319&gt;0,E319/L319,0)</f>
        <v>95.699367088607602</v>
      </c>
      <c r="P319" s="11">
        <f>(((I319/60)/60)/24)+DATE(1970,1,1)+(-5/24)</f>
        <v>41619.468553240738</v>
      </c>
      <c r="Q319" s="11">
        <f>(((J319/60)/60)/24)+DATE(1970,1,1)+(-5/24)</f>
        <v>41589.468553240738</v>
      </c>
      <c r="R319" t="s">
        <v>8269</v>
      </c>
      <c r="S319" s="13" t="str">
        <f>LEFT(R319,SEARCH("/",R319)-1)</f>
        <v>film &amp; video</v>
      </c>
      <c r="T319" t="str">
        <f>RIGHT(R319,LEN(R319)-SEARCH("/",R319))</f>
        <v>documentary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>
        <f>E320/D320</f>
        <v>2.8332000000000002</v>
      </c>
      <c r="O320" s="6">
        <f>IF(L320&gt;0,E320/L320,0)</f>
        <v>49.880281690140848</v>
      </c>
      <c r="P320" s="11">
        <f>(((I320/60)/60)/24)+DATE(1970,1,1)+(-5/24)</f>
        <v>41359.788784722223</v>
      </c>
      <c r="Q320" s="11">
        <f>(((J320/60)/60)/24)+DATE(1970,1,1)+(-5/24)</f>
        <v>41329.830451388887</v>
      </c>
      <c r="R320" t="s">
        <v>8269</v>
      </c>
      <c r="S320" s="13" t="str">
        <f>LEFT(R320,SEARCH("/",R320)-1)</f>
        <v>film &amp; video</v>
      </c>
      <c r="T320" t="str">
        <f>RIGHT(R320,LEN(R320)-SEARCH("/",R320))</f>
        <v>documentary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>
        <f>E321/D321</f>
        <v>1.1268</v>
      </c>
      <c r="O321" s="6">
        <f>IF(L321&gt;0,E321/L321,0)</f>
        <v>110.47058823529412</v>
      </c>
      <c r="P321" s="11">
        <f>(((I321/60)/60)/24)+DATE(1970,1,1)+(-5/24)</f>
        <v>40211.124305555553</v>
      </c>
      <c r="Q321" s="11">
        <f>(((J321/60)/60)/24)+DATE(1970,1,1)+(-5/24)</f>
        <v>40123.629965277774</v>
      </c>
      <c r="R321" t="s">
        <v>8269</v>
      </c>
      <c r="S321" s="13" t="str">
        <f>LEFT(R321,SEARCH("/",R321)-1)</f>
        <v>film &amp; video</v>
      </c>
      <c r="T321" t="str">
        <f>RIGHT(R321,LEN(R321)-SEARCH("/",R321))</f>
        <v>documentary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>
        <f>E322/D322</f>
        <v>1.0658000000000001</v>
      </c>
      <c r="O322" s="6">
        <f>IF(L322&gt;0,E322/L322,0)</f>
        <v>134.91139240506328</v>
      </c>
      <c r="P322" s="11">
        <f>(((I322/60)/60)/24)+DATE(1970,1,1)+(-5/24)</f>
        <v>42360.749999999993</v>
      </c>
      <c r="Q322" s="11">
        <f>(((J322/60)/60)/24)+DATE(1970,1,1)+(-5/24)</f>
        <v>42331.34297453703</v>
      </c>
      <c r="R322" t="s">
        <v>8269</v>
      </c>
      <c r="S322" s="13" t="str">
        <f>LEFT(R322,SEARCH("/",R322)-1)</f>
        <v>film &amp; video</v>
      </c>
      <c r="T322" t="str">
        <f>RIGHT(R322,LEN(R322)-SEARCH("/",R322))</f>
        <v>documentary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>
        <f>E323/D323</f>
        <v>1.0266285714285714</v>
      </c>
      <c r="O323" s="6">
        <f>IF(L323&gt;0,E323/L323,0)</f>
        <v>106.62314540059347</v>
      </c>
      <c r="P323" s="11">
        <f>(((I323/60)/60)/24)+DATE(1970,1,1)+(-5/24)</f>
        <v>42682.27993055556</v>
      </c>
      <c r="Q323" s="11">
        <f>(((J323/60)/60)/24)+DATE(1970,1,1)+(-5/24)</f>
        <v>42647.238263888888</v>
      </c>
      <c r="R323" t="s">
        <v>8269</v>
      </c>
      <c r="S323" s="13" t="str">
        <f>LEFT(R323,SEARCH("/",R323)-1)</f>
        <v>film &amp; video</v>
      </c>
      <c r="T323" t="str">
        <f>RIGHT(R323,LEN(R323)-SEARCH("/",R323))</f>
        <v>documentary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>
        <f>E324/D324</f>
        <v>1.0791200000000001</v>
      </c>
      <c r="O324" s="6">
        <f>IF(L324&gt;0,E324/L324,0)</f>
        <v>145.04301075268816</v>
      </c>
      <c r="P324" s="11">
        <f>(((I324/60)/60)/24)+DATE(1970,1,1)+(-5/24)</f>
        <v>42503.361666666664</v>
      </c>
      <c r="Q324" s="11">
        <f>(((J324/60)/60)/24)+DATE(1970,1,1)+(-5/24)</f>
        <v>42473.361666666664</v>
      </c>
      <c r="R324" t="s">
        <v>8269</v>
      </c>
      <c r="S324" s="13" t="str">
        <f>LEFT(R324,SEARCH("/",R324)-1)</f>
        <v>film &amp; video</v>
      </c>
      <c r="T324" t="str">
        <f>RIGHT(R324,LEN(R324)-SEARCH("/",R324))</f>
        <v>documentary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>
        <f>E325/D325</f>
        <v>1.2307407407407407</v>
      </c>
      <c r="O325" s="6">
        <f>IF(L325&gt;0,E325/L325,0)</f>
        <v>114.58620689655173</v>
      </c>
      <c r="P325" s="11">
        <f>(((I325/60)/60)/24)+DATE(1970,1,1)+(-5/24)</f>
        <v>42725.124305555553</v>
      </c>
      <c r="Q325" s="11">
        <f>(((J325/60)/60)/24)+DATE(1970,1,1)+(-5/24)</f>
        <v>42697.113032407404</v>
      </c>
      <c r="R325" t="s">
        <v>8269</v>
      </c>
      <c r="S325" s="13" t="str">
        <f>LEFT(R325,SEARCH("/",R325)-1)</f>
        <v>film &amp; video</v>
      </c>
      <c r="T325" t="str">
        <f>RIGHT(R325,LEN(R325)-SEARCH("/",R325))</f>
        <v>documentary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>
        <f>E326/D326</f>
        <v>1.016</v>
      </c>
      <c r="O326" s="6">
        <f>IF(L326&gt;0,E326/L326,0)</f>
        <v>105.3170731707317</v>
      </c>
      <c r="P326" s="11">
        <f>(((I326/60)/60)/24)+DATE(1970,1,1)+(-5/24)</f>
        <v>42217.417916666665</v>
      </c>
      <c r="Q326" s="11">
        <f>(((J326/60)/60)/24)+DATE(1970,1,1)+(-5/24)</f>
        <v>42184.417916666665</v>
      </c>
      <c r="R326" t="s">
        <v>8269</v>
      </c>
      <c r="S326" s="13" t="str">
        <f>LEFT(R326,SEARCH("/",R326)-1)</f>
        <v>film &amp; video</v>
      </c>
      <c r="T326" t="str">
        <f>RIGHT(R326,LEN(R326)-SEARCH("/",R326))</f>
        <v>documentary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>
        <f>E327/D327</f>
        <v>1.04396</v>
      </c>
      <c r="O327" s="6">
        <f>IF(L327&gt;0,E327/L327,0)</f>
        <v>70.921195652173907</v>
      </c>
      <c r="P327" s="11">
        <f>(((I327/60)/60)/24)+DATE(1970,1,1)+(-5/24)</f>
        <v>42723.979548611103</v>
      </c>
      <c r="Q327" s="11">
        <f>(((J327/60)/60)/24)+DATE(1970,1,1)+(-5/24)</f>
        <v>42688.979548611103</v>
      </c>
      <c r="R327" t="s">
        <v>8269</v>
      </c>
      <c r="S327" s="13" t="str">
        <f>LEFT(R327,SEARCH("/",R327)-1)</f>
        <v>film &amp; video</v>
      </c>
      <c r="T327" t="str">
        <f>RIGHT(R327,LEN(R327)-SEARCH("/",R327))</f>
        <v>documentary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>
        <f>E328/D328</f>
        <v>1.1292973333333334</v>
      </c>
      <c r="O328" s="6">
        <f>IF(L328&gt;0,E328/L328,0)</f>
        <v>147.17167680278018</v>
      </c>
      <c r="P328" s="11">
        <f>(((I328/60)/60)/24)+DATE(1970,1,1)+(-5/24)</f>
        <v>42808.747916666667</v>
      </c>
      <c r="Q328" s="11">
        <f>(((J328/60)/60)/24)+DATE(1970,1,1)+(-5/24)</f>
        <v>42775.106550925928</v>
      </c>
      <c r="R328" t="s">
        <v>8269</v>
      </c>
      <c r="S328" s="13" t="str">
        <f>LEFT(R328,SEARCH("/",R328)-1)</f>
        <v>film &amp; video</v>
      </c>
      <c r="T328" t="str">
        <f>RIGHT(R328,LEN(R328)-SEARCH("/",R328))</f>
        <v>documentary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>
        <f>E329/D329</f>
        <v>1.3640000000000001</v>
      </c>
      <c r="O329" s="6">
        <f>IF(L329&gt;0,E329/L329,0)</f>
        <v>160.47058823529412</v>
      </c>
      <c r="P329" s="11">
        <f>(((I329/60)/60)/24)+DATE(1970,1,1)+(-5/24)</f>
        <v>42085.124999999993</v>
      </c>
      <c r="Q329" s="11">
        <f>(((J329/60)/60)/24)+DATE(1970,1,1)+(-5/24)</f>
        <v>42058.026956018519</v>
      </c>
      <c r="R329" t="s">
        <v>8269</v>
      </c>
      <c r="S329" s="13" t="str">
        <f>LEFT(R329,SEARCH("/",R329)-1)</f>
        <v>film &amp; video</v>
      </c>
      <c r="T329" t="str">
        <f>RIGHT(R329,LEN(R329)-SEARCH("/",R329))</f>
        <v>documentary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>
        <f>E330/D330</f>
        <v>1.036144</v>
      </c>
      <c r="O330" s="6">
        <f>IF(L330&gt;0,E330/L330,0)</f>
        <v>156.04578313253012</v>
      </c>
      <c r="P330" s="11">
        <f>(((I330/60)/60)/24)+DATE(1970,1,1)+(-5/24)</f>
        <v>42308.958333333336</v>
      </c>
      <c r="Q330" s="11">
        <f>(((J330/60)/60)/24)+DATE(1970,1,1)+(-5/24)</f>
        <v>42278.738287037035</v>
      </c>
      <c r="R330" t="s">
        <v>8269</v>
      </c>
      <c r="S330" s="13" t="str">
        <f>LEFT(R330,SEARCH("/",R330)-1)</f>
        <v>film &amp; video</v>
      </c>
      <c r="T330" t="str">
        <f>RIGHT(R330,LEN(R330)-SEARCH("/",R330))</f>
        <v>documentary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>
        <f>E331/D331</f>
        <v>1.0549999999999999</v>
      </c>
      <c r="O331" s="6">
        <f>IF(L331&gt;0,E331/L331,0)</f>
        <v>63.17365269461078</v>
      </c>
      <c r="P331" s="11">
        <f>(((I331/60)/60)/24)+DATE(1970,1,1)+(-5/24)</f>
        <v>42314.958333333336</v>
      </c>
      <c r="Q331" s="11">
        <f>(((J331/60)/60)/24)+DATE(1970,1,1)+(-5/24)</f>
        <v>42291.258414351854</v>
      </c>
      <c r="R331" t="s">
        <v>8269</v>
      </c>
      <c r="S331" s="13" t="str">
        <f>LEFT(R331,SEARCH("/",R331)-1)</f>
        <v>film &amp; video</v>
      </c>
      <c r="T331" t="str">
        <f>RIGHT(R331,LEN(R331)-SEARCH("/",R331))</f>
        <v>documentary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>
        <f>E332/D332</f>
        <v>1.0182857142857142</v>
      </c>
      <c r="O332" s="6">
        <f>IF(L332&gt;0,E332/L332,0)</f>
        <v>104.82352941176471</v>
      </c>
      <c r="P332" s="11">
        <f>(((I332/60)/60)/24)+DATE(1970,1,1)+(-5/24)</f>
        <v>41410.957638888889</v>
      </c>
      <c r="Q332" s="11">
        <f>(((J332/60)/60)/24)+DATE(1970,1,1)+(-5/24)</f>
        <v>41379.307442129626</v>
      </c>
      <c r="R332" t="s">
        <v>8269</v>
      </c>
      <c r="S332" s="13" t="str">
        <f>LEFT(R332,SEARCH("/",R332)-1)</f>
        <v>film &amp; video</v>
      </c>
      <c r="T332" t="str">
        <f>RIGHT(R332,LEN(R332)-SEARCH("/",R332))</f>
        <v>documentary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>
        <f>E333/D333</f>
        <v>1.0660499999999999</v>
      </c>
      <c r="O333" s="6">
        <f>IF(L333&gt;0,E333/L333,0)</f>
        <v>97.356164383561648</v>
      </c>
      <c r="P333" s="11">
        <f>(((I333/60)/60)/24)+DATE(1970,1,1)+(-5/24)</f>
        <v>42538.373078703698</v>
      </c>
      <c r="Q333" s="11">
        <f>(((J333/60)/60)/24)+DATE(1970,1,1)+(-5/24)</f>
        <v>42507.373078703698</v>
      </c>
      <c r="R333" t="s">
        <v>8269</v>
      </c>
      <c r="S333" s="13" t="str">
        <f>LEFT(R333,SEARCH("/",R333)-1)</f>
        <v>film &amp; video</v>
      </c>
      <c r="T333" t="str">
        <f>RIGHT(R333,LEN(R333)-SEARCH("/",R333))</f>
        <v>documentary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>
        <f>E334/D334</f>
        <v>1.13015</v>
      </c>
      <c r="O334" s="6">
        <f>IF(L334&gt;0,E334/L334,0)</f>
        <v>203.63063063063063</v>
      </c>
      <c r="P334" s="11">
        <f>(((I334/60)/60)/24)+DATE(1970,1,1)+(-5/24)</f>
        <v>42305.124999999993</v>
      </c>
      <c r="Q334" s="11">
        <f>(((J334/60)/60)/24)+DATE(1970,1,1)+(-5/24)</f>
        <v>42263.471956018511</v>
      </c>
      <c r="R334" t="s">
        <v>8269</v>
      </c>
      <c r="S334" s="13" t="str">
        <f>LEFT(R334,SEARCH("/",R334)-1)</f>
        <v>film &amp; video</v>
      </c>
      <c r="T334" t="str">
        <f>RIGHT(R334,LEN(R334)-SEARCH("/",R334))</f>
        <v>documentary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>
        <f>E335/D335</f>
        <v>1.252275</v>
      </c>
      <c r="O335" s="6">
        <f>IF(L335&gt;0,E335/L335,0)</f>
        <v>188.31203007518798</v>
      </c>
      <c r="P335" s="11">
        <f>(((I335/60)/60)/24)+DATE(1970,1,1)+(-5/24)</f>
        <v>42467.386469907404</v>
      </c>
      <c r="Q335" s="11">
        <f>(((J335/60)/60)/24)+DATE(1970,1,1)+(-5/24)</f>
        <v>42437.428136574068</v>
      </c>
      <c r="R335" t="s">
        <v>8269</v>
      </c>
      <c r="S335" s="13" t="str">
        <f>LEFT(R335,SEARCH("/",R335)-1)</f>
        <v>film &amp; video</v>
      </c>
      <c r="T335" t="str">
        <f>RIGHT(R335,LEN(R335)-SEARCH("/",R335))</f>
        <v>documentary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>
        <f>E336/D336</f>
        <v>1.0119</v>
      </c>
      <c r="O336" s="6">
        <f>IF(L336&gt;0,E336/L336,0)</f>
        <v>146.65217391304347</v>
      </c>
      <c r="P336" s="11">
        <f>(((I336/60)/60)/24)+DATE(1970,1,1)+(-5/24)</f>
        <v>42139.583333333336</v>
      </c>
      <c r="Q336" s="11">
        <f>(((J336/60)/60)/24)+DATE(1970,1,1)+(-5/24)</f>
        <v>42101.474039351851</v>
      </c>
      <c r="R336" t="s">
        <v>8269</v>
      </c>
      <c r="S336" s="13" t="str">
        <f>LEFT(R336,SEARCH("/",R336)-1)</f>
        <v>film &amp; video</v>
      </c>
      <c r="T336" t="str">
        <f>RIGHT(R336,LEN(R336)-SEARCH("/",R336))</f>
        <v>documentary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>
        <f>E337/D337</f>
        <v>1.0276470588235294</v>
      </c>
      <c r="O337" s="6">
        <f>IF(L337&gt;0,E337/L337,0)</f>
        <v>109.1875</v>
      </c>
      <c r="P337" s="11">
        <f>(((I337/60)/60)/24)+DATE(1970,1,1)+(-5/24)</f>
        <v>42132.708333333336</v>
      </c>
      <c r="Q337" s="11">
        <f>(((J337/60)/60)/24)+DATE(1970,1,1)+(-5/24)</f>
        <v>42101.529108796291</v>
      </c>
      <c r="R337" t="s">
        <v>8269</v>
      </c>
      <c r="S337" s="13" t="str">
        <f>LEFT(R337,SEARCH("/",R337)-1)</f>
        <v>film &amp; video</v>
      </c>
      <c r="T337" t="str">
        <f>RIGHT(R337,LEN(R337)-SEARCH("/",R337))</f>
        <v>documentary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>
        <f>E338/D338</f>
        <v>1.1683911999999999</v>
      </c>
      <c r="O338" s="6">
        <f>IF(L338&gt;0,E338/L338,0)</f>
        <v>59.249046653144013</v>
      </c>
      <c r="P338" s="11">
        <f>(((I338/60)/60)/24)+DATE(1970,1,1)+(-5/24)</f>
        <v>42321.429606481477</v>
      </c>
      <c r="Q338" s="11">
        <f>(((J338/60)/60)/24)+DATE(1970,1,1)+(-5/24)</f>
        <v>42291.387939814813</v>
      </c>
      <c r="R338" t="s">
        <v>8269</v>
      </c>
      <c r="S338" s="13" t="str">
        <f>LEFT(R338,SEARCH("/",R338)-1)</f>
        <v>film &amp; video</v>
      </c>
      <c r="T338" t="str">
        <f>RIGHT(R338,LEN(R338)-SEARCH("/",R338))</f>
        <v>documentary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>
        <f>E339/D339</f>
        <v>1.0116833333333335</v>
      </c>
      <c r="O339" s="6">
        <f>IF(L339&gt;0,E339/L339,0)</f>
        <v>97.904838709677421</v>
      </c>
      <c r="P339" s="11">
        <f>(((I339/60)/60)/24)+DATE(1970,1,1)+(-5/24)</f>
        <v>42076.878564814811</v>
      </c>
      <c r="Q339" s="11">
        <f>(((J339/60)/60)/24)+DATE(1970,1,1)+(-5/24)</f>
        <v>42046.920231481483</v>
      </c>
      <c r="R339" t="s">
        <v>8269</v>
      </c>
      <c r="S339" s="13" t="str">
        <f>LEFT(R339,SEARCH("/",R339)-1)</f>
        <v>film &amp; video</v>
      </c>
      <c r="T339" t="str">
        <f>RIGHT(R339,LEN(R339)-SEARCH("/",R339))</f>
        <v>documentary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>
        <f>E340/D340</f>
        <v>1.1013360000000001</v>
      </c>
      <c r="O340" s="6">
        <f>IF(L340&gt;0,E340/L340,0)</f>
        <v>70.000169491525426</v>
      </c>
      <c r="P340" s="11">
        <f>(((I340/60)/60)/24)+DATE(1970,1,1)+(-5/24)</f>
        <v>42615.833333333336</v>
      </c>
      <c r="Q340" s="11">
        <f>(((J340/60)/60)/24)+DATE(1970,1,1)+(-5/24)</f>
        <v>42559.547337962962</v>
      </c>
      <c r="R340" t="s">
        <v>8269</v>
      </c>
      <c r="S340" s="13" t="str">
        <f>LEFT(R340,SEARCH("/",R340)-1)</f>
        <v>film &amp; video</v>
      </c>
      <c r="T340" t="str">
        <f>RIGHT(R340,LEN(R340)-SEARCH("/",R340))</f>
        <v>documentary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>
        <f>E341/D341</f>
        <v>1.0808333333333333</v>
      </c>
      <c r="O341" s="6">
        <f>IF(L341&gt;0,E341/L341,0)</f>
        <v>72.865168539325836</v>
      </c>
      <c r="P341" s="11">
        <f>(((I341/60)/60)/24)+DATE(1970,1,1)+(-5/24)</f>
        <v>42123.551712962959</v>
      </c>
      <c r="Q341" s="11">
        <f>(((J341/60)/60)/24)+DATE(1970,1,1)+(-5/24)</f>
        <v>42093.551712962959</v>
      </c>
      <c r="R341" t="s">
        <v>8269</v>
      </c>
      <c r="S341" s="13" t="str">
        <f>LEFT(R341,SEARCH("/",R341)-1)</f>
        <v>film &amp; video</v>
      </c>
      <c r="T341" t="str">
        <f>RIGHT(R341,LEN(R341)-SEARCH("/",R341))</f>
        <v>documentary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>
        <f>E342/D342</f>
        <v>1.2502285714285715</v>
      </c>
      <c r="O342" s="6">
        <f>IF(L342&gt;0,E342/L342,0)</f>
        <v>146.34782608695653</v>
      </c>
      <c r="P342" s="11">
        <f>(((I342/60)/60)/24)+DATE(1970,1,1)+(-5/24)</f>
        <v>42802.666666666664</v>
      </c>
      <c r="Q342" s="11">
        <f>(((J342/60)/60)/24)+DATE(1970,1,1)+(-5/24)</f>
        <v>42772.460729166669</v>
      </c>
      <c r="R342" t="s">
        <v>8269</v>
      </c>
      <c r="S342" s="13" t="str">
        <f>LEFT(R342,SEARCH("/",R342)-1)</f>
        <v>film &amp; video</v>
      </c>
      <c r="T342" t="str">
        <f>RIGHT(R342,LEN(R342)-SEARCH("/",R342))</f>
        <v>documentary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>
        <f>E343/D343</f>
        <v>1.0671428571428572</v>
      </c>
      <c r="O343" s="6">
        <f>IF(L343&gt;0,E343/L343,0)</f>
        <v>67.909090909090907</v>
      </c>
      <c r="P343" s="11">
        <f>(((I343/60)/60)/24)+DATE(1970,1,1)+(-5/24)</f>
        <v>41912.957638888889</v>
      </c>
      <c r="Q343" s="11">
        <f>(((J343/60)/60)/24)+DATE(1970,1,1)+(-5/24)</f>
        <v>41894.671273148146</v>
      </c>
      <c r="R343" t="s">
        <v>8269</v>
      </c>
      <c r="S343" s="13" t="str">
        <f>LEFT(R343,SEARCH("/",R343)-1)</f>
        <v>film &amp; video</v>
      </c>
      <c r="T343" t="str">
        <f>RIGHT(R343,LEN(R343)-SEARCH("/",R343))</f>
        <v>documentary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>
        <f>E344/D344</f>
        <v>1.0036639999999999</v>
      </c>
      <c r="O344" s="6">
        <f>IF(L344&gt;0,E344/L344,0)</f>
        <v>169.85083076923075</v>
      </c>
      <c r="P344" s="11">
        <f>(((I344/60)/60)/24)+DATE(1970,1,1)+(-5/24)</f>
        <v>42489.572511574072</v>
      </c>
      <c r="Q344" s="11">
        <f>(((J344/60)/60)/24)+DATE(1970,1,1)+(-5/24)</f>
        <v>42459.572511574072</v>
      </c>
      <c r="R344" t="s">
        <v>8269</v>
      </c>
      <c r="S344" s="13" t="str">
        <f>LEFT(R344,SEARCH("/",R344)-1)</f>
        <v>film &amp; video</v>
      </c>
      <c r="T344" t="str">
        <f>RIGHT(R344,LEN(R344)-SEARCH("/",R344))</f>
        <v>documentary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>
        <f>E345/D345</f>
        <v>1.0202863333333334</v>
      </c>
      <c r="O345" s="6">
        <f>IF(L345&gt;0,E345/L345,0)</f>
        <v>58.413339694656486</v>
      </c>
      <c r="P345" s="11">
        <f>(((I345/60)/60)/24)+DATE(1970,1,1)+(-5/24)</f>
        <v>41956.916666666664</v>
      </c>
      <c r="Q345" s="11">
        <f>(((J345/60)/60)/24)+DATE(1970,1,1)+(-5/24)</f>
        <v>41926.529456018514</v>
      </c>
      <c r="R345" t="s">
        <v>8269</v>
      </c>
      <c r="S345" s="13" t="str">
        <f>LEFT(R345,SEARCH("/",R345)-1)</f>
        <v>film &amp; video</v>
      </c>
      <c r="T345" t="str">
        <f>RIGHT(R345,LEN(R345)-SEARCH("/",R345))</f>
        <v>documentary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>
        <f>E346/D346</f>
        <v>1.0208358208955224</v>
      </c>
      <c r="O346" s="6">
        <f>IF(L346&gt;0,E346/L346,0)</f>
        <v>119.99298245614035</v>
      </c>
      <c r="P346" s="11">
        <f>(((I346/60)/60)/24)+DATE(1970,1,1)+(-5/24)</f>
        <v>42155.888888888883</v>
      </c>
      <c r="Q346" s="11">
        <f>(((J346/60)/60)/24)+DATE(1970,1,1)+(-5/24)</f>
        <v>42111.762662037036</v>
      </c>
      <c r="R346" t="s">
        <v>8269</v>
      </c>
      <c r="S346" s="13" t="str">
        <f>LEFT(R346,SEARCH("/",R346)-1)</f>
        <v>film &amp; video</v>
      </c>
      <c r="T346" t="str">
        <f>RIGHT(R346,LEN(R346)-SEARCH("/",R346))</f>
        <v>documentary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>
        <f>E347/D347</f>
        <v>1.2327586206896552</v>
      </c>
      <c r="O347" s="6">
        <f>IF(L347&gt;0,E347/L347,0)</f>
        <v>99.860335195530723</v>
      </c>
      <c r="P347" s="11">
        <f>(((I347/60)/60)/24)+DATE(1970,1,1)+(-5/24)</f>
        <v>42144.735995370364</v>
      </c>
      <c r="Q347" s="11">
        <f>(((J347/60)/60)/24)+DATE(1970,1,1)+(-5/24)</f>
        <v>42114.735995370364</v>
      </c>
      <c r="R347" t="s">
        <v>8269</v>
      </c>
      <c r="S347" s="13" t="str">
        <f>LEFT(R347,SEARCH("/",R347)-1)</f>
        <v>film &amp; video</v>
      </c>
      <c r="T347" t="str">
        <f>RIGHT(R347,LEN(R347)-SEARCH("/",R347))</f>
        <v>documentary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>
        <f>E348/D348</f>
        <v>1.7028880000000002</v>
      </c>
      <c r="O348" s="6">
        <f>IF(L348&gt;0,E348/L348,0)</f>
        <v>90.579148936170213</v>
      </c>
      <c r="P348" s="11">
        <f>(((I348/60)/60)/24)+DATE(1970,1,1)+(-5/24)</f>
        <v>42291.291909722226</v>
      </c>
      <c r="Q348" s="11">
        <f>(((J348/60)/60)/24)+DATE(1970,1,1)+(-5/24)</f>
        <v>42261.291909722226</v>
      </c>
      <c r="R348" t="s">
        <v>8269</v>
      </c>
      <c r="S348" s="13" t="str">
        <f>LEFT(R348,SEARCH("/",R348)-1)</f>
        <v>film &amp; video</v>
      </c>
      <c r="T348" t="str">
        <f>RIGHT(R348,LEN(R348)-SEARCH("/",R348))</f>
        <v>documentary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>
        <f>E349/D349</f>
        <v>1.1159049999999999</v>
      </c>
      <c r="O349" s="6">
        <f>IF(L349&gt;0,E349/L349,0)</f>
        <v>117.77361477572559</v>
      </c>
      <c r="P349" s="11">
        <f>(((I349/60)/60)/24)+DATE(1970,1,1)+(-5/24)</f>
        <v>42322.32880787037</v>
      </c>
      <c r="Q349" s="11">
        <f>(((J349/60)/60)/24)+DATE(1970,1,1)+(-5/24)</f>
        <v>42292.287141203698</v>
      </c>
      <c r="R349" t="s">
        <v>8269</v>
      </c>
      <c r="S349" s="13" t="str">
        <f>LEFT(R349,SEARCH("/",R349)-1)</f>
        <v>film &amp; video</v>
      </c>
      <c r="T349" t="str">
        <f>RIGHT(R349,LEN(R349)-SEARCH("/",R349))</f>
        <v>documentary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>
        <f>E350/D350</f>
        <v>1.03</v>
      </c>
      <c r="O350" s="6">
        <f>IF(L350&gt;0,E350/L350,0)</f>
        <v>86.554621848739501</v>
      </c>
      <c r="P350" s="11">
        <f>(((I350/60)/60)/24)+DATE(1970,1,1)+(-5/24)</f>
        <v>42237.378657407404</v>
      </c>
      <c r="Q350" s="11">
        <f>(((J350/60)/60)/24)+DATE(1970,1,1)+(-5/24)</f>
        <v>42207.378657407404</v>
      </c>
      <c r="R350" t="s">
        <v>8269</v>
      </c>
      <c r="S350" s="13" t="str">
        <f>LEFT(R350,SEARCH("/",R350)-1)</f>
        <v>film &amp; video</v>
      </c>
      <c r="T350" t="str">
        <f>RIGHT(R350,LEN(R350)-SEARCH("/",R350))</f>
        <v>documentary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>
        <f>E351/D351</f>
        <v>1.0663570159857905</v>
      </c>
      <c r="O351" s="6">
        <f>IF(L351&gt;0,E351/L351,0)</f>
        <v>71.899281437125751</v>
      </c>
      <c r="P351" s="11">
        <f>(((I351/60)/60)/24)+DATE(1970,1,1)+(-5/24)</f>
        <v>42790.290601851848</v>
      </c>
      <c r="Q351" s="11">
        <f>(((J351/60)/60)/24)+DATE(1970,1,1)+(-5/24)</f>
        <v>42760.290601851848</v>
      </c>
      <c r="R351" t="s">
        <v>8269</v>
      </c>
      <c r="S351" s="13" t="str">
        <f>LEFT(R351,SEARCH("/",R351)-1)</f>
        <v>film &amp; video</v>
      </c>
      <c r="T351" t="str">
        <f>RIGHT(R351,LEN(R351)-SEARCH("/",R351))</f>
        <v>documentary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>
        <f>E352/D352</f>
        <v>1.1476</v>
      </c>
      <c r="O352" s="6">
        <f>IF(L352&gt;0,E352/L352,0)</f>
        <v>129.81900452488688</v>
      </c>
      <c r="P352" s="11">
        <f>(((I352/60)/60)/24)+DATE(1970,1,1)+(-5/24)</f>
        <v>42623.957638888889</v>
      </c>
      <c r="Q352" s="11">
        <f>(((J352/60)/60)/24)+DATE(1970,1,1)+(-5/24)</f>
        <v>42585.857743055552</v>
      </c>
      <c r="R352" t="s">
        <v>8269</v>
      </c>
      <c r="S352" s="13" t="str">
        <f>LEFT(R352,SEARCH("/",R352)-1)</f>
        <v>film &amp; video</v>
      </c>
      <c r="T352" t="str">
        <f>RIGHT(R352,LEN(R352)-SEARCH("/",R352))</f>
        <v>documentary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>
        <f>E353/D353</f>
        <v>1.2734117647058822</v>
      </c>
      <c r="O353" s="6">
        <f>IF(L353&gt;0,E353/L353,0)</f>
        <v>44.912863070539416</v>
      </c>
      <c r="P353" s="11">
        <f>(((I353/60)/60)/24)+DATE(1970,1,1)+(-5/24)</f>
        <v>42467.714745370373</v>
      </c>
      <c r="Q353" s="11">
        <f>(((J353/60)/60)/24)+DATE(1970,1,1)+(-5/24)</f>
        <v>42427.75641203703</v>
      </c>
      <c r="R353" t="s">
        <v>8269</v>
      </c>
      <c r="S353" s="13" t="str">
        <f>LEFT(R353,SEARCH("/",R353)-1)</f>
        <v>film &amp; video</v>
      </c>
      <c r="T353" t="str">
        <f>RIGHT(R353,LEN(R353)-SEARCH("/",R353))</f>
        <v>documentary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>
        <f>E354/D354</f>
        <v>1.1656</v>
      </c>
      <c r="O354" s="6">
        <f>IF(L354&gt;0,E354/L354,0)</f>
        <v>40.755244755244753</v>
      </c>
      <c r="P354" s="11">
        <f>(((I354/60)/60)/24)+DATE(1970,1,1)+(-5/24)</f>
        <v>41919.959120370368</v>
      </c>
      <c r="Q354" s="11">
        <f>(((J354/60)/60)/24)+DATE(1970,1,1)+(-5/24)</f>
        <v>41889.959120370368</v>
      </c>
      <c r="R354" t="s">
        <v>8269</v>
      </c>
      <c r="S354" s="13" t="str">
        <f>LEFT(R354,SEARCH("/",R354)-1)</f>
        <v>film &amp; video</v>
      </c>
      <c r="T354" t="str">
        <f>RIGHT(R354,LEN(R354)-SEARCH("/",R354))</f>
        <v>documentary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>
        <f>E355/D355</f>
        <v>1.0861819426615318</v>
      </c>
      <c r="O355" s="6">
        <f>IF(L355&gt;0,E355/L355,0)</f>
        <v>103.52394779771615</v>
      </c>
      <c r="P355" s="11">
        <f>(((I355/60)/60)/24)+DATE(1970,1,1)+(-5/24)</f>
        <v>42327.625219907401</v>
      </c>
      <c r="Q355" s="11">
        <f>(((J355/60)/60)/24)+DATE(1970,1,1)+(-5/24)</f>
        <v>42297.583553240744</v>
      </c>
      <c r="R355" t="s">
        <v>8269</v>
      </c>
      <c r="S355" s="13" t="str">
        <f>LEFT(R355,SEARCH("/",R355)-1)</f>
        <v>film &amp; video</v>
      </c>
      <c r="T355" t="str">
        <f>RIGHT(R355,LEN(R355)-SEARCH("/",R355))</f>
        <v>documentary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>
        <f>E356/D356</f>
        <v>1.0394285714285714</v>
      </c>
      <c r="O356" s="6">
        <f>IF(L356&gt;0,E356/L356,0)</f>
        <v>125.44827586206897</v>
      </c>
      <c r="P356" s="11">
        <f>(((I356/60)/60)/24)+DATE(1970,1,1)+(-5/24)</f>
        <v>42468.577789351846</v>
      </c>
      <c r="Q356" s="11">
        <f>(((J356/60)/60)/24)+DATE(1970,1,1)+(-5/24)</f>
        <v>42438.619456018518</v>
      </c>
      <c r="R356" t="s">
        <v>8269</v>
      </c>
      <c r="S356" s="13" t="str">
        <f>LEFT(R356,SEARCH("/",R356)-1)</f>
        <v>film &amp; video</v>
      </c>
      <c r="T356" t="str">
        <f>RIGHT(R356,LEN(R356)-SEARCH("/",R356))</f>
        <v>documentary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>
        <f>E357/D357</f>
        <v>1.1625714285714286</v>
      </c>
      <c r="O357" s="6">
        <f>IF(L357&gt;0,E357/L357,0)</f>
        <v>246.60606060606059</v>
      </c>
      <c r="P357" s="11">
        <f>(((I357/60)/60)/24)+DATE(1970,1,1)+(-5/24)</f>
        <v>41974.127245370364</v>
      </c>
      <c r="Q357" s="11">
        <f>(((J357/60)/60)/24)+DATE(1970,1,1)+(-5/24)</f>
        <v>41943.0855787037</v>
      </c>
      <c r="R357" t="s">
        <v>8269</v>
      </c>
      <c r="S357" s="13" t="str">
        <f>LEFT(R357,SEARCH("/",R357)-1)</f>
        <v>film &amp; video</v>
      </c>
      <c r="T357" t="str">
        <f>RIGHT(R357,LEN(R357)-SEARCH("/",R357))</f>
        <v>documentary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>
        <f>E358/D358</f>
        <v>1.0269239999999999</v>
      </c>
      <c r="O358" s="6">
        <f>IF(L358&gt;0,E358/L358,0)</f>
        <v>79.401340206185566</v>
      </c>
      <c r="P358" s="11">
        <f>(((I358/60)/60)/24)+DATE(1970,1,1)+(-5/24)</f>
        <v>42445.553159722222</v>
      </c>
      <c r="Q358" s="11">
        <f>(((J358/60)/60)/24)+DATE(1970,1,1)+(-5/24)</f>
        <v>42415.594826388886</v>
      </c>
      <c r="R358" t="s">
        <v>8269</v>
      </c>
      <c r="S358" s="13" t="str">
        <f>LEFT(R358,SEARCH("/",R358)-1)</f>
        <v>film &amp; video</v>
      </c>
      <c r="T358" t="str">
        <f>RIGHT(R358,LEN(R358)-SEARCH("/",R358))</f>
        <v>documentary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>
        <f>E359/D359</f>
        <v>1.74</v>
      </c>
      <c r="O359" s="6">
        <f>IF(L359&gt;0,E359/L359,0)</f>
        <v>86.138613861386133</v>
      </c>
      <c r="P359" s="11">
        <f>(((I359/60)/60)/24)+DATE(1970,1,1)+(-5/24)</f>
        <v>42118.01385416666</v>
      </c>
      <c r="Q359" s="11">
        <f>(((J359/60)/60)/24)+DATE(1970,1,1)+(-5/24)</f>
        <v>42078.01385416666</v>
      </c>
      <c r="R359" t="s">
        <v>8269</v>
      </c>
      <c r="S359" s="13" t="str">
        <f>LEFT(R359,SEARCH("/",R359)-1)</f>
        <v>film &amp; video</v>
      </c>
      <c r="T359" t="str">
        <f>RIGHT(R359,LEN(R359)-SEARCH("/",R359))</f>
        <v>documentary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>
        <f>E360/D360</f>
        <v>1.03088</v>
      </c>
      <c r="O360" s="6">
        <f>IF(L360&gt;0,E360/L360,0)</f>
        <v>193.04868913857678</v>
      </c>
      <c r="P360" s="11">
        <f>(((I360/60)/60)/24)+DATE(1970,1,1)+(-5/24)</f>
        <v>42536.416666666664</v>
      </c>
      <c r="Q360" s="11">
        <f>(((J360/60)/60)/24)+DATE(1970,1,1)+(-5/24)</f>
        <v>42507.651863425919</v>
      </c>
      <c r="R360" t="s">
        <v>8269</v>
      </c>
      <c r="S360" s="13" t="str">
        <f>LEFT(R360,SEARCH("/",R360)-1)</f>
        <v>film &amp; video</v>
      </c>
      <c r="T360" t="str">
        <f>RIGHT(R360,LEN(R360)-SEARCH("/",R360))</f>
        <v>documentary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>
        <f>E361/D361</f>
        <v>1.0485537190082646</v>
      </c>
      <c r="O361" s="6">
        <f>IF(L361&gt;0,E361/L361,0)</f>
        <v>84.023178807947019</v>
      </c>
      <c r="P361" s="11">
        <f>(((I361/60)/60)/24)+DATE(1970,1,1)+(-5/24)</f>
        <v>41957.008333333331</v>
      </c>
      <c r="Q361" s="11">
        <f>(((J361/60)/60)/24)+DATE(1970,1,1)+(-5/24)</f>
        <v>41934.862152777772</v>
      </c>
      <c r="R361" t="s">
        <v>8269</v>
      </c>
      <c r="S361" s="13" t="str">
        <f>LEFT(R361,SEARCH("/",R361)-1)</f>
        <v>film &amp; video</v>
      </c>
      <c r="T361" t="str">
        <f>RIGHT(R361,LEN(R361)-SEARCH("/",R361))</f>
        <v>documentary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>
        <f>E362/D362</f>
        <v>1.0137499999999999</v>
      </c>
      <c r="O362" s="6">
        <f>IF(L362&gt;0,E362/L362,0)</f>
        <v>139.82758620689654</v>
      </c>
      <c r="P362" s="11">
        <f>(((I362/60)/60)/24)+DATE(1970,1,1)+(-5/24)</f>
        <v>42207.924305555549</v>
      </c>
      <c r="Q362" s="11">
        <f>(((J362/60)/60)/24)+DATE(1970,1,1)+(-5/24)</f>
        <v>42163.689583333333</v>
      </c>
      <c r="R362" t="s">
        <v>8269</v>
      </c>
      <c r="S362" s="13" t="str">
        <f>LEFT(R362,SEARCH("/",R362)-1)</f>
        <v>film &amp; video</v>
      </c>
      <c r="T362" t="str">
        <f>RIGHT(R362,LEN(R362)-SEARCH("/",R362))</f>
        <v>documentary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>
        <f>E363/D363</f>
        <v>1.1107699999999998</v>
      </c>
      <c r="O363" s="6">
        <f>IF(L363&gt;0,E363/L363,0)</f>
        <v>109.82189265536722</v>
      </c>
      <c r="P363" s="11">
        <f>(((I363/60)/60)/24)+DATE(1970,1,1)+(-5/24)</f>
        <v>41965.834560185183</v>
      </c>
      <c r="Q363" s="11">
        <f>(((J363/60)/60)/24)+DATE(1970,1,1)+(-5/24)</f>
        <v>41935.792893518512</v>
      </c>
      <c r="R363" t="s">
        <v>8269</v>
      </c>
      <c r="S363" s="13" t="str">
        <f>LEFT(R363,SEARCH("/",R363)-1)</f>
        <v>film &amp; video</v>
      </c>
      <c r="T363" t="str">
        <f>RIGHT(R363,LEN(R363)-SEARCH("/",R363))</f>
        <v>documentary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>
        <f>E364/D364</f>
        <v>1.2415933781686497</v>
      </c>
      <c r="O364" s="6">
        <f>IF(L364&gt;0,E364/L364,0)</f>
        <v>139.53488372093022</v>
      </c>
      <c r="P364" s="11">
        <f>(((I364/60)/60)/24)+DATE(1970,1,1)+(-5/24)</f>
        <v>41858.791666666664</v>
      </c>
      <c r="Q364" s="11">
        <f>(((J364/60)/60)/24)+DATE(1970,1,1)+(-5/24)</f>
        <v>41837.002210648148</v>
      </c>
      <c r="R364" t="s">
        <v>8269</v>
      </c>
      <c r="S364" s="13" t="str">
        <f>LEFT(R364,SEARCH("/",R364)-1)</f>
        <v>film &amp; video</v>
      </c>
      <c r="T364" t="str">
        <f>RIGHT(R364,LEN(R364)-SEARCH("/",R364))</f>
        <v>documentary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>
        <f>E365/D365</f>
        <v>1.0133333333333334</v>
      </c>
      <c r="O365" s="6">
        <f>IF(L365&gt;0,E365/L365,0)</f>
        <v>347.84615384615387</v>
      </c>
      <c r="P365" s="11">
        <f>(((I365/60)/60)/24)+DATE(1970,1,1)+(-5/24)</f>
        <v>40300.598611111105</v>
      </c>
      <c r="Q365" s="11">
        <f>(((J365/60)/60)/24)+DATE(1970,1,1)+(-5/24)</f>
        <v>40255.53629629629</v>
      </c>
      <c r="R365" t="s">
        <v>8269</v>
      </c>
      <c r="S365" s="13" t="str">
        <f>LEFT(R365,SEARCH("/",R365)-1)</f>
        <v>film &amp; video</v>
      </c>
      <c r="T365" t="str">
        <f>RIGHT(R365,LEN(R365)-SEARCH("/",R365))</f>
        <v>documentary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>
        <f>E366/D366</f>
        <v>1.1016142857142857</v>
      </c>
      <c r="O366" s="6">
        <f>IF(L366&gt;0,E366/L366,0)</f>
        <v>68.24159292035398</v>
      </c>
      <c r="P366" s="11">
        <f>(((I366/60)/60)/24)+DATE(1970,1,1)+(-5/24)</f>
        <v>41810.957638888889</v>
      </c>
      <c r="Q366" s="11">
        <f>(((J366/60)/60)/24)+DATE(1970,1,1)+(-5/24)</f>
        <v>41780.651296296295</v>
      </c>
      <c r="R366" t="s">
        <v>8269</v>
      </c>
      <c r="S366" s="13" t="str">
        <f>LEFT(R366,SEARCH("/",R366)-1)</f>
        <v>film &amp; video</v>
      </c>
      <c r="T366" t="str">
        <f>RIGHT(R366,LEN(R366)-SEARCH("/",R366))</f>
        <v>documentary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>
        <f>E367/D367</f>
        <v>1.0397333333333334</v>
      </c>
      <c r="O367" s="6">
        <f>IF(L367&gt;0,E367/L367,0)</f>
        <v>239.93846153846152</v>
      </c>
      <c r="P367" s="11">
        <f>(((I367/60)/60)/24)+DATE(1970,1,1)+(-5/24)</f>
        <v>41698.398136574069</v>
      </c>
      <c r="Q367" s="11">
        <f>(((J367/60)/60)/24)+DATE(1970,1,1)+(-5/24)</f>
        <v>41668.398136574069</v>
      </c>
      <c r="R367" t="s">
        <v>8269</v>
      </c>
      <c r="S367" s="13" t="str">
        <f>LEFT(R367,SEARCH("/",R367)-1)</f>
        <v>film &amp; video</v>
      </c>
      <c r="T367" t="str">
        <f>RIGHT(R367,LEN(R367)-SEARCH("/",R367))</f>
        <v>documentary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>
        <f>E368/D368</f>
        <v>1.013157894736842</v>
      </c>
      <c r="O368" s="6">
        <f>IF(L368&gt;0,E368/L368,0)</f>
        <v>287.31343283582089</v>
      </c>
      <c r="P368" s="11">
        <f>(((I368/60)/60)/24)+DATE(1970,1,1)+(-5/24)</f>
        <v>41049.584699074068</v>
      </c>
      <c r="Q368" s="11">
        <f>(((J368/60)/60)/24)+DATE(1970,1,1)+(-5/24)</f>
        <v>41019.584699074068</v>
      </c>
      <c r="R368" t="s">
        <v>8269</v>
      </c>
      <c r="S368" s="13" t="str">
        <f>LEFT(R368,SEARCH("/",R368)-1)</f>
        <v>film &amp; video</v>
      </c>
      <c r="T368" t="str">
        <f>RIGHT(R368,LEN(R368)-SEARCH("/",R368))</f>
        <v>documentary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>
        <f>E369/D369</f>
        <v>1.033501</v>
      </c>
      <c r="O369" s="6">
        <f>IF(L369&gt;0,E369/L369,0)</f>
        <v>86.84882352941176</v>
      </c>
      <c r="P369" s="11">
        <f>(((I369/60)/60)/24)+DATE(1970,1,1)+(-5/24)</f>
        <v>41394.999305555553</v>
      </c>
      <c r="Q369" s="11">
        <f>(((J369/60)/60)/24)+DATE(1970,1,1)+(-5/24)</f>
        <v>41355.368958333333</v>
      </c>
      <c r="R369" t="s">
        <v>8269</v>
      </c>
      <c r="S369" s="13" t="str">
        <f>LEFT(R369,SEARCH("/",R369)-1)</f>
        <v>film &amp; video</v>
      </c>
      <c r="T369" t="str">
        <f>RIGHT(R369,LEN(R369)-SEARCH("/",R369))</f>
        <v>documentary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>
        <f>E370/D370</f>
        <v>1.04112</v>
      </c>
      <c r="O370" s="6">
        <f>IF(L370&gt;0,E370/L370,0)</f>
        <v>81.84905660377359</v>
      </c>
      <c r="P370" s="11">
        <f>(((I370/60)/60)/24)+DATE(1970,1,1)+(-5/24)</f>
        <v>42078.355578703697</v>
      </c>
      <c r="Q370" s="11">
        <f>(((J370/60)/60)/24)+DATE(1970,1,1)+(-5/24)</f>
        <v>42043.397245370368</v>
      </c>
      <c r="R370" t="s">
        <v>8269</v>
      </c>
      <c r="S370" s="13" t="str">
        <f>LEFT(R370,SEARCH("/",R370)-1)</f>
        <v>film &amp; video</v>
      </c>
      <c r="T370" t="str">
        <f>RIGHT(R370,LEN(R370)-SEARCH("/",R370))</f>
        <v>documentary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>
        <f>E371/D371</f>
        <v>1.1015569230769231</v>
      </c>
      <c r="O371" s="6">
        <f>IF(L371&gt;0,E371/L371,0)</f>
        <v>42.874970059880241</v>
      </c>
      <c r="P371" s="11">
        <f>(((I371/60)/60)/24)+DATE(1970,1,1)+(-5/24)</f>
        <v>40923.3433912037</v>
      </c>
      <c r="Q371" s="11">
        <f>(((J371/60)/60)/24)+DATE(1970,1,1)+(-5/24)</f>
        <v>40893.3433912037</v>
      </c>
      <c r="R371" t="s">
        <v>8269</v>
      </c>
      <c r="S371" s="13" t="str">
        <f>LEFT(R371,SEARCH("/",R371)-1)</f>
        <v>film &amp; video</v>
      </c>
      <c r="T371" t="str">
        <f>RIGHT(R371,LEN(R371)-SEARCH("/",R371))</f>
        <v>documentary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>
        <f>E372/D372</f>
        <v>1.2202</v>
      </c>
      <c r="O372" s="6">
        <f>IF(L372&gt;0,E372/L372,0)</f>
        <v>709.41860465116281</v>
      </c>
      <c r="P372" s="11">
        <f>(((I372/60)/60)/24)+DATE(1970,1,1)+(-5/24)</f>
        <v>42741.586805555555</v>
      </c>
      <c r="Q372" s="11">
        <f>(((J372/60)/60)/24)+DATE(1970,1,1)+(-5/24)</f>
        <v>42711.586805555555</v>
      </c>
      <c r="R372" t="s">
        <v>8269</v>
      </c>
      <c r="S372" s="13" t="str">
        <f>LEFT(R372,SEARCH("/",R372)-1)</f>
        <v>film &amp; video</v>
      </c>
      <c r="T372" t="str">
        <f>RIGHT(R372,LEN(R372)-SEARCH("/",R372))</f>
        <v>documentary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>
        <f>E373/D373</f>
        <v>1.1416866666666667</v>
      </c>
      <c r="O373" s="6">
        <f>IF(L373&gt;0,E373/L373,0)</f>
        <v>161.25517890772127</v>
      </c>
      <c r="P373" s="11">
        <f>(((I373/60)/60)/24)+DATE(1970,1,1)+(-5/24)</f>
        <v>41306.559479166666</v>
      </c>
      <c r="Q373" s="11">
        <f>(((J373/60)/60)/24)+DATE(1970,1,1)+(-5/24)</f>
        <v>41261.559479166666</v>
      </c>
      <c r="R373" t="s">
        <v>8269</v>
      </c>
      <c r="S373" s="13" t="str">
        <f>LEFT(R373,SEARCH("/",R373)-1)</f>
        <v>film &amp; video</v>
      </c>
      <c r="T373" t="str">
        <f>RIGHT(R373,LEN(R373)-SEARCH("/",R373))</f>
        <v>documentary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>
        <f>E374/D374</f>
        <v>1.2533333333333334</v>
      </c>
      <c r="O374" s="6">
        <f>IF(L374&gt;0,E374/L374,0)</f>
        <v>41.777777777777779</v>
      </c>
      <c r="P374" s="11">
        <f>(((I374/60)/60)/24)+DATE(1970,1,1)+(-5/24)</f>
        <v>42465.458333333336</v>
      </c>
      <c r="Q374" s="11">
        <f>(((J374/60)/60)/24)+DATE(1970,1,1)+(-5/24)</f>
        <v>42425.368564814817</v>
      </c>
      <c r="R374" t="s">
        <v>8269</v>
      </c>
      <c r="S374" s="13" t="str">
        <f>LEFT(R374,SEARCH("/",R374)-1)</f>
        <v>film &amp; video</v>
      </c>
      <c r="T374" t="str">
        <f>RIGHT(R374,LEN(R374)-SEARCH("/",R374))</f>
        <v>documentary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>
        <f>E375/D375</f>
        <v>1.0666666666666667</v>
      </c>
      <c r="O375" s="6">
        <f>IF(L375&gt;0,E375/L375,0)</f>
        <v>89.887640449438209</v>
      </c>
      <c r="P375" s="11">
        <f>(((I375/60)/60)/24)+DATE(1970,1,1)+(-5/24)</f>
        <v>41108.703680555554</v>
      </c>
      <c r="Q375" s="11">
        <f>(((J375/60)/60)/24)+DATE(1970,1,1)+(-5/24)</f>
        <v>41078.703680555554</v>
      </c>
      <c r="R375" t="s">
        <v>8269</v>
      </c>
      <c r="S375" s="13" t="str">
        <f>LEFT(R375,SEARCH("/",R375)-1)</f>
        <v>film &amp; video</v>
      </c>
      <c r="T375" t="str">
        <f>RIGHT(R375,LEN(R375)-SEARCH("/",R375))</f>
        <v>documentary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>
        <f>E376/D376</f>
        <v>1.3065</v>
      </c>
      <c r="O376" s="6">
        <f>IF(L376&gt;0,E376/L376,0)</f>
        <v>45.051724137931032</v>
      </c>
      <c r="P376" s="11">
        <f>(((I376/60)/60)/24)+DATE(1970,1,1)+(-5/24)</f>
        <v>40802.680914351848</v>
      </c>
      <c r="Q376" s="11">
        <f>(((J376/60)/60)/24)+DATE(1970,1,1)+(-5/24)</f>
        <v>40757.680914351848</v>
      </c>
      <c r="R376" t="s">
        <v>8269</v>
      </c>
      <c r="S376" s="13" t="str">
        <f>LEFT(R376,SEARCH("/",R376)-1)</f>
        <v>film &amp; video</v>
      </c>
      <c r="T376" t="str">
        <f>RIGHT(R376,LEN(R376)-SEARCH("/",R376))</f>
        <v>documentary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>
        <f>E377/D377</f>
        <v>1.2</v>
      </c>
      <c r="O377" s="6">
        <f>IF(L377&gt;0,E377/L377,0)</f>
        <v>42.857142857142854</v>
      </c>
      <c r="P377" s="11">
        <f>(((I377/60)/60)/24)+DATE(1970,1,1)+(-5/24)</f>
        <v>41699.512499999997</v>
      </c>
      <c r="Q377" s="11">
        <f>(((J377/60)/60)/24)+DATE(1970,1,1)+(-5/24)</f>
        <v>41657.77674768518</v>
      </c>
      <c r="R377" t="s">
        <v>8269</v>
      </c>
      <c r="S377" s="13" t="str">
        <f>LEFT(R377,SEARCH("/",R377)-1)</f>
        <v>film &amp; video</v>
      </c>
      <c r="T377" t="str">
        <f>RIGHT(R377,LEN(R377)-SEARCH("/",R377))</f>
        <v>documentary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>
        <f>E378/D378</f>
        <v>1.0595918367346939</v>
      </c>
      <c r="O378" s="6">
        <f>IF(L378&gt;0,E378/L378,0)</f>
        <v>54.083333333333336</v>
      </c>
      <c r="P378" s="11">
        <f>(((I378/60)/60)/24)+DATE(1970,1,1)+(-5/24)</f>
        <v>42607.244398148141</v>
      </c>
      <c r="Q378" s="11">
        <f>(((J378/60)/60)/24)+DATE(1970,1,1)+(-5/24)</f>
        <v>42576.244398148141</v>
      </c>
      <c r="R378" t="s">
        <v>8269</v>
      </c>
      <c r="S378" s="13" t="str">
        <f>LEFT(R378,SEARCH("/",R378)-1)</f>
        <v>film &amp; video</v>
      </c>
      <c r="T378" t="str">
        <f>RIGHT(R378,LEN(R378)-SEARCH("/",R378))</f>
        <v>documentary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>
        <f>E379/D379</f>
        <v>1.1439999999999999</v>
      </c>
      <c r="O379" s="6">
        <f>IF(L379&gt;0,E379/L379,0)</f>
        <v>103.21804511278195</v>
      </c>
      <c r="P379" s="11">
        <f>(((I379/60)/60)/24)+DATE(1970,1,1)+(-5/24)</f>
        <v>42322.084027777775</v>
      </c>
      <c r="Q379" s="11">
        <f>(((J379/60)/60)/24)+DATE(1970,1,1)+(-5/24)</f>
        <v>42292.042453703696</v>
      </c>
      <c r="R379" t="s">
        <v>8269</v>
      </c>
      <c r="S379" s="13" t="str">
        <f>LEFT(R379,SEARCH("/",R379)-1)</f>
        <v>film &amp; video</v>
      </c>
      <c r="T379" t="str">
        <f>RIGHT(R379,LEN(R379)-SEARCH("/",R379))</f>
        <v>documentary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>
        <f>E380/D380</f>
        <v>1.1176666666666666</v>
      </c>
      <c r="O380" s="6">
        <f>IF(L380&gt;0,E380/L380,0)</f>
        <v>40.397590361445786</v>
      </c>
      <c r="P380" s="11">
        <f>(((I380/60)/60)/24)+DATE(1970,1,1)+(-5/24)</f>
        <v>42394.786111111105</v>
      </c>
      <c r="Q380" s="11">
        <f>(((J380/60)/60)/24)+DATE(1970,1,1)+(-5/24)</f>
        <v>42370.363518518519</v>
      </c>
      <c r="R380" t="s">
        <v>8269</v>
      </c>
      <c r="S380" s="13" t="str">
        <f>LEFT(R380,SEARCH("/",R380)-1)</f>
        <v>film &amp; video</v>
      </c>
      <c r="T380" t="str">
        <f>RIGHT(R380,LEN(R380)-SEARCH("/",R380))</f>
        <v>documentary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>
        <f>E381/D381</f>
        <v>1.1608000000000001</v>
      </c>
      <c r="O381" s="6">
        <f>IF(L381&gt;0,E381/L381,0)</f>
        <v>116.85906040268456</v>
      </c>
      <c r="P381" s="11">
        <f>(((I381/60)/60)/24)+DATE(1970,1,1)+(-5/24)</f>
        <v>41032.479999999996</v>
      </c>
      <c r="Q381" s="11">
        <f>(((J381/60)/60)/24)+DATE(1970,1,1)+(-5/24)</f>
        <v>40987.479999999996</v>
      </c>
      <c r="R381" t="s">
        <v>8269</v>
      </c>
      <c r="S381" s="13" t="str">
        <f>LEFT(R381,SEARCH("/",R381)-1)</f>
        <v>film &amp; video</v>
      </c>
      <c r="T381" t="str">
        <f>RIGHT(R381,LEN(R381)-SEARCH("/",R381))</f>
        <v>documentary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>
        <f>E382/D382</f>
        <v>1.415</v>
      </c>
      <c r="O382" s="6">
        <f>IF(L382&gt;0,E382/L382,0)</f>
        <v>115.51020408163265</v>
      </c>
      <c r="P382" s="11">
        <f>(((I382/60)/60)/24)+DATE(1970,1,1)+(-5/24)</f>
        <v>42392.511481481481</v>
      </c>
      <c r="Q382" s="11">
        <f>(((J382/60)/60)/24)+DATE(1970,1,1)+(-5/24)</f>
        <v>42367.511481481481</v>
      </c>
      <c r="R382" t="s">
        <v>8269</v>
      </c>
      <c r="S382" s="13" t="str">
        <f>LEFT(R382,SEARCH("/",R382)-1)</f>
        <v>film &amp; video</v>
      </c>
      <c r="T382" t="str">
        <f>RIGHT(R382,LEN(R382)-SEARCH("/",R382))</f>
        <v>documentary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>
        <f>E383/D383</f>
        <v>1.0472999999999999</v>
      </c>
      <c r="O383" s="6">
        <f>IF(L383&gt;0,E383/L383,0)</f>
        <v>104.31274900398407</v>
      </c>
      <c r="P383" s="11">
        <f>(((I383/60)/60)/24)+DATE(1970,1,1)+(-5/24)</f>
        <v>41120</v>
      </c>
      <c r="Q383" s="11">
        <f>(((J383/60)/60)/24)+DATE(1970,1,1)+(-5/24)</f>
        <v>41085.48978009259</v>
      </c>
      <c r="R383" t="s">
        <v>8269</v>
      </c>
      <c r="S383" s="13" t="str">
        <f>LEFT(R383,SEARCH("/",R383)-1)</f>
        <v>film &amp; video</v>
      </c>
      <c r="T383" t="str">
        <f>RIGHT(R383,LEN(R383)-SEARCH("/",R383))</f>
        <v>documentary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>
        <f>E384/D384</f>
        <v>2.5583333333333331</v>
      </c>
      <c r="O384" s="6">
        <f>IF(L384&gt;0,E384/L384,0)</f>
        <v>69.772727272727266</v>
      </c>
      <c r="P384" s="11">
        <f>(((I384/60)/60)/24)+DATE(1970,1,1)+(-5/24)</f>
        <v>41158.501157407409</v>
      </c>
      <c r="Q384" s="11">
        <f>(((J384/60)/60)/24)+DATE(1970,1,1)+(-5/24)</f>
        <v>41144.501157407409</v>
      </c>
      <c r="R384" t="s">
        <v>8269</v>
      </c>
      <c r="S384" s="13" t="str">
        <f>LEFT(R384,SEARCH("/",R384)-1)</f>
        <v>film &amp; video</v>
      </c>
      <c r="T384" t="str">
        <f>RIGHT(R384,LEN(R384)-SEARCH("/",R384))</f>
        <v>documentary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>
        <f>E385/D385</f>
        <v>2.0670670670670672</v>
      </c>
      <c r="O385" s="6">
        <f>IF(L385&gt;0,E385/L385,0)</f>
        <v>43.020833333333336</v>
      </c>
      <c r="P385" s="11">
        <f>(((I385/60)/60)/24)+DATE(1970,1,1)+(-5/24)</f>
        <v>41777.90924768518</v>
      </c>
      <c r="Q385" s="11">
        <f>(((J385/60)/60)/24)+DATE(1970,1,1)+(-5/24)</f>
        <v>41754.90924768518</v>
      </c>
      <c r="R385" t="s">
        <v>8269</v>
      </c>
      <c r="S385" s="13" t="str">
        <f>LEFT(R385,SEARCH("/",R385)-1)</f>
        <v>film &amp; video</v>
      </c>
      <c r="T385" t="str">
        <f>RIGHT(R385,LEN(R385)-SEARCH("/",R385))</f>
        <v>documentary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>
        <f>E386/D386</f>
        <v>1.1210500000000001</v>
      </c>
      <c r="O386" s="6">
        <f>IF(L386&gt;0,E386/L386,0)</f>
        <v>58.540469973890339</v>
      </c>
      <c r="P386" s="11">
        <f>(((I386/60)/60)/24)+DATE(1970,1,1)+(-5/24)</f>
        <v>42010.573460648149</v>
      </c>
      <c r="Q386" s="11">
        <f>(((J386/60)/60)/24)+DATE(1970,1,1)+(-5/24)</f>
        <v>41980.573460648149</v>
      </c>
      <c r="R386" t="s">
        <v>8269</v>
      </c>
      <c r="S386" s="13" t="str">
        <f>LEFT(R386,SEARCH("/",R386)-1)</f>
        <v>film &amp; video</v>
      </c>
      <c r="T386" t="str">
        <f>RIGHT(R386,LEN(R386)-SEARCH("/",R386))</f>
        <v>documentary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>
        <f>E387/D387</f>
        <v>1.05982</v>
      </c>
      <c r="O387" s="6">
        <f>IF(L387&gt;0,E387/L387,0)</f>
        <v>111.79535864978902</v>
      </c>
      <c r="P387" s="11">
        <f>(((I387/60)/60)/24)+DATE(1970,1,1)+(-5/24)</f>
        <v>41964.41783564815</v>
      </c>
      <c r="Q387" s="11">
        <f>(((J387/60)/60)/24)+DATE(1970,1,1)+(-5/24)</f>
        <v>41934.376168981478</v>
      </c>
      <c r="R387" t="s">
        <v>8269</v>
      </c>
      <c r="S387" s="13" t="str">
        <f>LEFT(R387,SEARCH("/",R387)-1)</f>
        <v>film &amp; video</v>
      </c>
      <c r="T387" t="str">
        <f>RIGHT(R387,LEN(R387)-SEARCH("/",R387))</f>
        <v>documentary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>
        <f>E388/D388</f>
        <v>1.0016666666666667</v>
      </c>
      <c r="O388" s="6">
        <f>IF(L388&gt;0,E388/L388,0)</f>
        <v>46.230769230769234</v>
      </c>
      <c r="P388" s="11">
        <f>(((I388/60)/60)/24)+DATE(1970,1,1)+(-5/24)</f>
        <v>42226.742951388886</v>
      </c>
      <c r="Q388" s="11">
        <f>(((J388/60)/60)/24)+DATE(1970,1,1)+(-5/24)</f>
        <v>42211.742951388886</v>
      </c>
      <c r="R388" t="s">
        <v>8269</v>
      </c>
      <c r="S388" s="13" t="str">
        <f>LEFT(R388,SEARCH("/",R388)-1)</f>
        <v>film &amp; video</v>
      </c>
      <c r="T388" t="str">
        <f>RIGHT(R388,LEN(R388)-SEARCH("/",R388))</f>
        <v>documentary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>
        <f>E389/D389</f>
        <v>2.1398947368421051</v>
      </c>
      <c r="O389" s="6">
        <f>IF(L389&gt;0,E389/L389,0)</f>
        <v>144.69039145907473</v>
      </c>
      <c r="P389" s="11">
        <f>(((I389/60)/60)/24)+DATE(1970,1,1)+(-5/24)</f>
        <v>42231.041666666664</v>
      </c>
      <c r="Q389" s="11">
        <f>(((J389/60)/60)/24)+DATE(1970,1,1)+(-5/24)</f>
        <v>42200.468263888884</v>
      </c>
      <c r="R389" t="s">
        <v>8269</v>
      </c>
      <c r="S389" s="13" t="str">
        <f>LEFT(R389,SEARCH("/",R389)-1)</f>
        <v>film &amp; video</v>
      </c>
      <c r="T389" t="str">
        <f>RIGHT(R389,LEN(R389)-SEARCH("/",R389))</f>
        <v>documentary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>
        <f>E390/D390</f>
        <v>1.2616000000000001</v>
      </c>
      <c r="O390" s="6">
        <f>IF(L390&gt;0,E390/L390,0)</f>
        <v>88.845070422535215</v>
      </c>
      <c r="P390" s="11">
        <f>(((I390/60)/60)/24)+DATE(1970,1,1)+(-5/24)</f>
        <v>42578.867824074077</v>
      </c>
      <c r="Q390" s="11">
        <f>(((J390/60)/60)/24)+DATE(1970,1,1)+(-5/24)</f>
        <v>42548.867824074077</v>
      </c>
      <c r="R390" t="s">
        <v>8269</v>
      </c>
      <c r="S390" s="13" t="str">
        <f>LEFT(R390,SEARCH("/",R390)-1)</f>
        <v>film &amp; video</v>
      </c>
      <c r="T390" t="str">
        <f>RIGHT(R390,LEN(R390)-SEARCH("/",R390))</f>
        <v>documentary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>
        <f>E391/D391</f>
        <v>1.8153547058823529</v>
      </c>
      <c r="O391" s="6">
        <f>IF(L391&gt;0,E391/L391,0)</f>
        <v>81.75107284768211</v>
      </c>
      <c r="P391" s="11">
        <f>(((I391/60)/60)/24)+DATE(1970,1,1)+(-5/24)</f>
        <v>41705.749305555553</v>
      </c>
      <c r="Q391" s="11">
        <f>(((J391/60)/60)/24)+DATE(1970,1,1)+(-5/24)</f>
        <v>41673.854745370365</v>
      </c>
      <c r="R391" t="s">
        <v>8269</v>
      </c>
      <c r="S391" s="13" t="str">
        <f>LEFT(R391,SEARCH("/",R391)-1)</f>
        <v>film &amp; video</v>
      </c>
      <c r="T391" t="str">
        <f>RIGHT(R391,LEN(R391)-SEARCH("/",R391))</f>
        <v>documentary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>
        <f>E392/D392</f>
        <v>1</v>
      </c>
      <c r="O392" s="6">
        <f>IF(L392&gt;0,E392/L392,0)</f>
        <v>71.428571428571431</v>
      </c>
      <c r="P392" s="11">
        <f>(((I392/60)/60)/24)+DATE(1970,1,1)+(-5/24)</f>
        <v>42131.828379629624</v>
      </c>
      <c r="Q392" s="11">
        <f>(((J392/60)/60)/24)+DATE(1970,1,1)+(-5/24)</f>
        <v>42111.828379629624</v>
      </c>
      <c r="R392" t="s">
        <v>8269</v>
      </c>
      <c r="S392" s="13" t="str">
        <f>LEFT(R392,SEARCH("/",R392)-1)</f>
        <v>film &amp; video</v>
      </c>
      <c r="T392" t="str">
        <f>RIGHT(R392,LEN(R392)-SEARCH("/",R392))</f>
        <v>documentary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>
        <f>E393/D393</f>
        <v>1.0061</v>
      </c>
      <c r="O393" s="6">
        <f>IF(L393&gt;0,E393/L393,0)</f>
        <v>104.25906735751295</v>
      </c>
      <c r="P393" s="11">
        <f>(((I393/60)/60)/24)+DATE(1970,1,1)+(-5/24)</f>
        <v>40894.832638888889</v>
      </c>
      <c r="Q393" s="11">
        <f>(((J393/60)/60)/24)+DATE(1970,1,1)+(-5/24)</f>
        <v>40864.833923611113</v>
      </c>
      <c r="R393" t="s">
        <v>8269</v>
      </c>
      <c r="S393" s="13" t="str">
        <f>LEFT(R393,SEARCH("/",R393)-1)</f>
        <v>film &amp; video</v>
      </c>
      <c r="T393" t="str">
        <f>RIGHT(R393,LEN(R393)-SEARCH("/",R393))</f>
        <v>documentary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>
        <f>E394/D394</f>
        <v>1.009027027027027</v>
      </c>
      <c r="O394" s="6">
        <f>IF(L394&gt;0,E394/L394,0)</f>
        <v>90.616504854368927</v>
      </c>
      <c r="P394" s="11">
        <f>(((I394/60)/60)/24)+DATE(1970,1,1)+(-5/24)</f>
        <v>40793.916666666664</v>
      </c>
      <c r="Q394" s="11">
        <f>(((J394/60)/60)/24)+DATE(1970,1,1)+(-5/24)</f>
        <v>40763.508923611109</v>
      </c>
      <c r="R394" t="s">
        <v>8269</v>
      </c>
      <c r="S394" s="13" t="str">
        <f>LEFT(R394,SEARCH("/",R394)-1)</f>
        <v>film &amp; video</v>
      </c>
      <c r="T394" t="str">
        <f>RIGHT(R394,LEN(R394)-SEARCH("/",R394))</f>
        <v>documentary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>
        <f>E395/D395</f>
        <v>1.10446</v>
      </c>
      <c r="O395" s="6">
        <f>IF(L395&gt;0,E395/L395,0)</f>
        <v>157.33048433048432</v>
      </c>
      <c r="P395" s="11">
        <f>(((I395/60)/60)/24)+DATE(1970,1,1)+(-5/24)</f>
        <v>41557.500601851847</v>
      </c>
      <c r="Q395" s="11">
        <f>(((J395/60)/60)/24)+DATE(1970,1,1)+(-5/24)</f>
        <v>41526.500601851847</v>
      </c>
      <c r="R395" t="s">
        <v>8269</v>
      </c>
      <c r="S395" s="13" t="str">
        <f>LEFT(R395,SEARCH("/",R395)-1)</f>
        <v>film &amp; video</v>
      </c>
      <c r="T395" t="str">
        <f>RIGHT(R395,LEN(R395)-SEARCH("/",R395))</f>
        <v>documentary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>
        <f>E396/D396</f>
        <v>1.118936170212766</v>
      </c>
      <c r="O396" s="6">
        <f>IF(L396&gt;0,E396/L396,0)</f>
        <v>105.18</v>
      </c>
      <c r="P396" s="11">
        <f>(((I396/60)/60)/24)+DATE(1970,1,1)+(-5/24)</f>
        <v>42477.568078703705</v>
      </c>
      <c r="Q396" s="11">
        <f>(((J396/60)/60)/24)+DATE(1970,1,1)+(-5/24)</f>
        <v>42417.60974537037</v>
      </c>
      <c r="R396" t="s">
        <v>8269</v>
      </c>
      <c r="S396" s="13" t="str">
        <f>LEFT(R396,SEARCH("/",R396)-1)</f>
        <v>film &amp; video</v>
      </c>
      <c r="T396" t="str">
        <f>RIGHT(R396,LEN(R396)-SEARCH("/",R396))</f>
        <v>documentary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>
        <f>E397/D397</f>
        <v>1.0804450000000001</v>
      </c>
      <c r="O397" s="6">
        <f>IF(L397&gt;0,E397/L397,0)</f>
        <v>58.719836956521746</v>
      </c>
      <c r="P397" s="11">
        <f>(((I397/60)/60)/24)+DATE(1970,1,1)+(-5/24)</f>
        <v>41026.688888888886</v>
      </c>
      <c r="Q397" s="11">
        <f>(((J397/60)/60)/24)+DATE(1970,1,1)+(-5/24)</f>
        <v>40990.700925925921</v>
      </c>
      <c r="R397" t="s">
        <v>8269</v>
      </c>
      <c r="S397" s="13" t="str">
        <f>LEFT(R397,SEARCH("/",R397)-1)</f>
        <v>film &amp; video</v>
      </c>
      <c r="T397" t="str">
        <f>RIGHT(R397,LEN(R397)-SEARCH("/",R397))</f>
        <v>documentary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>
        <f>E398/D398</f>
        <v>1.0666666666666667</v>
      </c>
      <c r="O398" s="6">
        <f>IF(L398&gt;0,E398/L398,0)</f>
        <v>81.632653061224488</v>
      </c>
      <c r="P398" s="11">
        <f>(((I398/60)/60)/24)+DATE(1970,1,1)+(-5/24)</f>
        <v>41097.356550925921</v>
      </c>
      <c r="Q398" s="11">
        <f>(((J398/60)/60)/24)+DATE(1970,1,1)+(-5/24)</f>
        <v>41082.356550925921</v>
      </c>
      <c r="R398" t="s">
        <v>8269</v>
      </c>
      <c r="S398" s="13" t="str">
        <f>LEFT(R398,SEARCH("/",R398)-1)</f>
        <v>film &amp; video</v>
      </c>
      <c r="T398" t="str">
        <f>RIGHT(R398,LEN(R398)-SEARCH("/",R398))</f>
        <v>documentary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>
        <f>E399/D399</f>
        <v>1.0390027322404372</v>
      </c>
      <c r="O399" s="6">
        <f>IF(L399&gt;0,E399/L399,0)</f>
        <v>56.460043668122275</v>
      </c>
      <c r="P399" s="11">
        <f>(((I399/60)/60)/24)+DATE(1970,1,1)+(-5/24)</f>
        <v>40421.947222222218</v>
      </c>
      <c r="Q399" s="11">
        <f>(((J399/60)/60)/24)+DATE(1970,1,1)+(-5/24)</f>
        <v>40379.568101851852</v>
      </c>
      <c r="R399" t="s">
        <v>8269</v>
      </c>
      <c r="S399" s="13" t="str">
        <f>LEFT(R399,SEARCH("/",R399)-1)</f>
        <v>film &amp; video</v>
      </c>
      <c r="T399" t="str">
        <f>RIGHT(R399,LEN(R399)-SEARCH("/",R399))</f>
        <v>documentary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>
        <f>E400/D400</f>
        <v>1.2516</v>
      </c>
      <c r="O400" s="6">
        <f>IF(L400&gt;0,E400/L400,0)</f>
        <v>140.1044776119403</v>
      </c>
      <c r="P400" s="11">
        <f>(((I400/60)/60)/24)+DATE(1970,1,1)+(-5/24)</f>
        <v>42123.584791666661</v>
      </c>
      <c r="Q400" s="11">
        <f>(((J400/60)/60)/24)+DATE(1970,1,1)+(-5/24)</f>
        <v>42078.584791666661</v>
      </c>
      <c r="R400" t="s">
        <v>8269</v>
      </c>
      <c r="S400" s="13" t="str">
        <f>LEFT(R400,SEARCH("/",R400)-1)</f>
        <v>film &amp; video</v>
      </c>
      <c r="T400" t="str">
        <f>RIGHT(R400,LEN(R400)-SEARCH("/",R400))</f>
        <v>documentary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>
        <f>E401/D401</f>
        <v>1.0680499999999999</v>
      </c>
      <c r="O401" s="6">
        <f>IF(L401&gt;0,E401/L401,0)</f>
        <v>224.85263157894738</v>
      </c>
      <c r="P401" s="11">
        <f>(((I401/60)/60)/24)+DATE(1970,1,1)+(-5/24)</f>
        <v>42718.291666666664</v>
      </c>
      <c r="Q401" s="11">
        <f>(((J401/60)/60)/24)+DATE(1970,1,1)+(-5/24)</f>
        <v>42687.667442129627</v>
      </c>
      <c r="R401" t="s">
        <v>8269</v>
      </c>
      <c r="S401" s="13" t="str">
        <f>LEFT(R401,SEARCH("/",R401)-1)</f>
        <v>film &amp; video</v>
      </c>
      <c r="T401" t="str">
        <f>RIGHT(R401,LEN(R401)-SEARCH("/",R401))</f>
        <v>documentary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>
        <f>E402/D402</f>
        <v>1.1230249999999999</v>
      </c>
      <c r="O402" s="6">
        <f>IF(L402&gt;0,E402/L402,0)</f>
        <v>181.13306451612902</v>
      </c>
      <c r="P402" s="11">
        <f>(((I402/60)/60)/24)+DATE(1970,1,1)+(-5/24)</f>
        <v>41775.9375</v>
      </c>
      <c r="Q402" s="11">
        <f>(((J402/60)/60)/24)+DATE(1970,1,1)+(-5/24)</f>
        <v>41745.427627314813</v>
      </c>
      <c r="R402" t="s">
        <v>8269</v>
      </c>
      <c r="S402" s="13" t="str">
        <f>LEFT(R402,SEARCH("/",R402)-1)</f>
        <v>film &amp; video</v>
      </c>
      <c r="T402" t="str">
        <f>RIGHT(R402,LEN(R402)-SEARCH("/",R402))</f>
        <v>documentary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>
        <f>E403/D403</f>
        <v>1.0381199999999999</v>
      </c>
      <c r="O403" s="6">
        <f>IF(L403&gt;0,E403/L403,0)</f>
        <v>711.04109589041093</v>
      </c>
      <c r="P403" s="11">
        <f>(((I403/60)/60)/24)+DATE(1970,1,1)+(-5/24)</f>
        <v>40762.633912037032</v>
      </c>
      <c r="Q403" s="11">
        <f>(((J403/60)/60)/24)+DATE(1970,1,1)+(-5/24)</f>
        <v>40732.633912037032</v>
      </c>
      <c r="R403" t="s">
        <v>8269</v>
      </c>
      <c r="S403" s="13" t="str">
        <f>LEFT(R403,SEARCH("/",R403)-1)</f>
        <v>film &amp; video</v>
      </c>
      <c r="T403" t="str">
        <f>RIGHT(R403,LEN(R403)-SEARCH("/",R403))</f>
        <v>documentary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>
        <f>E404/D404</f>
        <v>1.4165000000000001</v>
      </c>
      <c r="O404" s="6">
        <f>IF(L404&gt;0,E404/L404,0)</f>
        <v>65.883720930232556</v>
      </c>
      <c r="P404" s="11">
        <f>(((I404/60)/60)/24)+DATE(1970,1,1)+(-5/24)</f>
        <v>42313.372881944444</v>
      </c>
      <c r="Q404" s="11">
        <f>(((J404/60)/60)/24)+DATE(1970,1,1)+(-5/24)</f>
        <v>42292.331215277773</v>
      </c>
      <c r="R404" t="s">
        <v>8269</v>
      </c>
      <c r="S404" s="13" t="str">
        <f>LEFT(R404,SEARCH("/",R404)-1)</f>
        <v>film &amp; video</v>
      </c>
      <c r="T404" t="str">
        <f>RIGHT(R404,LEN(R404)-SEARCH("/",R404))</f>
        <v>documentary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>
        <f>E405/D405</f>
        <v>1.0526</v>
      </c>
      <c r="O405" s="6">
        <f>IF(L405&gt;0,E405/L405,0)</f>
        <v>75.185714285714283</v>
      </c>
      <c r="P405" s="11">
        <f>(((I405/60)/60)/24)+DATE(1970,1,1)+(-5/24)</f>
        <v>40765.088888888888</v>
      </c>
      <c r="Q405" s="11">
        <f>(((J405/60)/60)/24)+DATE(1970,1,1)+(-5/24)</f>
        <v>40718.102326388886</v>
      </c>
      <c r="R405" t="s">
        <v>8269</v>
      </c>
      <c r="S405" s="13" t="str">
        <f>LEFT(R405,SEARCH("/",R405)-1)</f>
        <v>film &amp; video</v>
      </c>
      <c r="T405" t="str">
        <f>RIGHT(R405,LEN(R405)-SEARCH("/",R405))</f>
        <v>documentary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>
        <f>E406/D406</f>
        <v>1.0309142857142857</v>
      </c>
      <c r="O406" s="6">
        <f>IF(L406&gt;0,E406/L406,0)</f>
        <v>133.14391143911439</v>
      </c>
      <c r="P406" s="11">
        <f>(((I406/60)/60)/24)+DATE(1970,1,1)+(-5/24)</f>
        <v>41675.752777777772</v>
      </c>
      <c r="Q406" s="11">
        <f>(((J406/60)/60)/24)+DATE(1970,1,1)+(-5/24)</f>
        <v>41646.419699074075</v>
      </c>
      <c r="R406" t="s">
        <v>8269</v>
      </c>
      <c r="S406" s="13" t="str">
        <f>LEFT(R406,SEARCH("/",R406)-1)</f>
        <v>film &amp; video</v>
      </c>
      <c r="T406" t="str">
        <f>RIGHT(R406,LEN(R406)-SEARCH("/",R406))</f>
        <v>documentary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>
        <f>E407/D407</f>
        <v>1.0765957446808512</v>
      </c>
      <c r="O407" s="6">
        <f>IF(L407&gt;0,E407/L407,0)</f>
        <v>55.2</v>
      </c>
      <c r="P407" s="11">
        <f>(((I407/60)/60)/24)+DATE(1970,1,1)+(-5/24)</f>
        <v>41703.876608796294</v>
      </c>
      <c r="Q407" s="11">
        <f>(((J407/60)/60)/24)+DATE(1970,1,1)+(-5/24)</f>
        <v>41673.876608796294</v>
      </c>
      <c r="R407" t="s">
        <v>8269</v>
      </c>
      <c r="S407" s="13" t="str">
        <f>LEFT(R407,SEARCH("/",R407)-1)</f>
        <v>film &amp; video</v>
      </c>
      <c r="T407" t="str">
        <f>RIGHT(R407,LEN(R407)-SEARCH("/",R407))</f>
        <v>documentary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>
        <f>E408/D408</f>
        <v>1.0770464285714285</v>
      </c>
      <c r="O408" s="6">
        <f>IF(L408&gt;0,E408/L408,0)</f>
        <v>86.163714285714292</v>
      </c>
      <c r="P408" s="11">
        <f>(((I408/60)/60)/24)+DATE(1970,1,1)+(-5/24)</f>
        <v>40672.040972222218</v>
      </c>
      <c r="Q408" s="11">
        <f>(((J408/60)/60)/24)+DATE(1970,1,1)+(-5/24)</f>
        <v>40637.95413194444</v>
      </c>
      <c r="R408" t="s">
        <v>8269</v>
      </c>
      <c r="S408" s="13" t="str">
        <f>LEFT(R408,SEARCH("/",R408)-1)</f>
        <v>film &amp; video</v>
      </c>
      <c r="T408" t="str">
        <f>RIGHT(R408,LEN(R408)-SEARCH("/",R408))</f>
        <v>documentary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>
        <f>E409/D409</f>
        <v>1.0155000000000001</v>
      </c>
      <c r="O409" s="6">
        <f>IF(L409&gt;0,E409/L409,0)</f>
        <v>92.318181818181813</v>
      </c>
      <c r="P409" s="11">
        <f>(((I409/60)/60)/24)+DATE(1970,1,1)+(-5/24)</f>
        <v>40866.704282407409</v>
      </c>
      <c r="Q409" s="11">
        <f>(((J409/60)/60)/24)+DATE(1970,1,1)+(-5/24)</f>
        <v>40806.662615740737</v>
      </c>
      <c r="R409" t="s">
        <v>8269</v>
      </c>
      <c r="S409" s="13" t="str">
        <f>LEFT(R409,SEARCH("/",R409)-1)</f>
        <v>film &amp; video</v>
      </c>
      <c r="T409" t="str">
        <f>RIGHT(R409,LEN(R409)-SEARCH("/",R409))</f>
        <v>documentary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>
        <f>E410/D410</f>
        <v>1.0143766666666667</v>
      </c>
      <c r="O410" s="6">
        <f>IF(L410&gt;0,E410/L410,0)</f>
        <v>160.16473684210527</v>
      </c>
      <c r="P410" s="11">
        <f>(((I410/60)/60)/24)+DATE(1970,1,1)+(-5/24)</f>
        <v>41583.569328703699</v>
      </c>
      <c r="Q410" s="11">
        <f>(((J410/60)/60)/24)+DATE(1970,1,1)+(-5/24)</f>
        <v>41543.527662037035</v>
      </c>
      <c r="R410" t="s">
        <v>8269</v>
      </c>
      <c r="S410" s="13" t="str">
        <f>LEFT(R410,SEARCH("/",R410)-1)</f>
        <v>film &amp; video</v>
      </c>
      <c r="T410" t="str">
        <f>RIGHT(R410,LEN(R410)-SEARCH("/",R410))</f>
        <v>documentary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>
        <f>E411/D411</f>
        <v>1.3680000000000001</v>
      </c>
      <c r="O411" s="6">
        <f>IF(L411&gt;0,E411/L411,0)</f>
        <v>45.6</v>
      </c>
      <c r="P411" s="11">
        <f>(((I411/60)/60)/24)+DATE(1970,1,1)+(-5/24)</f>
        <v>42573.654444444437</v>
      </c>
      <c r="Q411" s="11">
        <f>(((J411/60)/60)/24)+DATE(1970,1,1)+(-5/24)</f>
        <v>42543.654444444437</v>
      </c>
      <c r="R411" t="s">
        <v>8269</v>
      </c>
      <c r="S411" s="13" t="str">
        <f>LEFT(R411,SEARCH("/",R411)-1)</f>
        <v>film &amp; video</v>
      </c>
      <c r="T411" t="str">
        <f>RIGHT(R411,LEN(R411)-SEARCH("/",R411))</f>
        <v>documentary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>
        <f>E412/D412</f>
        <v>1.2829999999999999</v>
      </c>
      <c r="O412" s="6">
        <f>IF(L412&gt;0,E412/L412,0)</f>
        <v>183.28571428571428</v>
      </c>
      <c r="P412" s="11">
        <f>(((I412/60)/60)/24)+DATE(1970,1,1)+(-5/24)</f>
        <v>42173.77311342593</v>
      </c>
      <c r="Q412" s="11">
        <f>(((J412/60)/60)/24)+DATE(1970,1,1)+(-5/24)</f>
        <v>42113.77311342593</v>
      </c>
      <c r="R412" t="s">
        <v>8269</v>
      </c>
      <c r="S412" s="13" t="str">
        <f>LEFT(R412,SEARCH("/",R412)-1)</f>
        <v>film &amp; video</v>
      </c>
      <c r="T412" t="str">
        <f>RIGHT(R412,LEN(R412)-SEARCH("/",R412))</f>
        <v>documentary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>
        <f>E413/D413</f>
        <v>1.0105</v>
      </c>
      <c r="O413" s="6">
        <f>IF(L413&gt;0,E413/L413,0)</f>
        <v>125.78838174273859</v>
      </c>
      <c r="P413" s="11">
        <f>(((I413/60)/60)/24)+DATE(1970,1,1)+(-5/24)</f>
        <v>41630</v>
      </c>
      <c r="Q413" s="11">
        <f>(((J413/60)/60)/24)+DATE(1970,1,1)+(-5/24)</f>
        <v>41597.967638888884</v>
      </c>
      <c r="R413" t="s">
        <v>8269</v>
      </c>
      <c r="S413" s="13" t="str">
        <f>LEFT(R413,SEARCH("/",R413)-1)</f>
        <v>film &amp; video</v>
      </c>
      <c r="T413" t="str">
        <f>RIGHT(R413,LEN(R413)-SEARCH("/",R413))</f>
        <v>documentary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>
        <f>E414/D414</f>
        <v>1.2684</v>
      </c>
      <c r="O414" s="6">
        <f>IF(L414&gt;0,E414/L414,0)</f>
        <v>57.654545454545456</v>
      </c>
      <c r="P414" s="11">
        <f>(((I414/60)/60)/24)+DATE(1970,1,1)+(-5/24)</f>
        <v>41115.534467592588</v>
      </c>
      <c r="Q414" s="11">
        <f>(((J414/60)/60)/24)+DATE(1970,1,1)+(-5/24)</f>
        <v>41099.534467592588</v>
      </c>
      <c r="R414" t="s">
        <v>8269</v>
      </c>
      <c r="S414" s="13" t="str">
        <f>LEFT(R414,SEARCH("/",R414)-1)</f>
        <v>film &amp; video</v>
      </c>
      <c r="T414" t="str">
        <f>RIGHT(R414,LEN(R414)-SEARCH("/",R414))</f>
        <v>documentary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>
        <f>E415/D415</f>
        <v>1.0508593749999999</v>
      </c>
      <c r="O415" s="6">
        <f>IF(L415&gt;0,E415/L415,0)</f>
        <v>78.660818713450297</v>
      </c>
      <c r="P415" s="11">
        <f>(((I415/60)/60)/24)+DATE(1970,1,1)+(-5/24)</f>
        <v>41109.66910879629</v>
      </c>
      <c r="Q415" s="11">
        <f>(((J415/60)/60)/24)+DATE(1970,1,1)+(-5/24)</f>
        <v>41079.66910879629</v>
      </c>
      <c r="R415" t="s">
        <v>8269</v>
      </c>
      <c r="S415" s="13" t="str">
        <f>LEFT(R415,SEARCH("/",R415)-1)</f>
        <v>film &amp; video</v>
      </c>
      <c r="T415" t="str">
        <f>RIGHT(R415,LEN(R415)-SEARCH("/",R415))</f>
        <v>documentary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>
        <f>E416/D416</f>
        <v>1.0285405405405406</v>
      </c>
      <c r="O416" s="6">
        <f>IF(L416&gt;0,E416/L416,0)</f>
        <v>91.480769230769226</v>
      </c>
      <c r="P416" s="11">
        <f>(((I416/60)/60)/24)+DATE(1970,1,1)+(-5/24)</f>
        <v>41558.85491898148</v>
      </c>
      <c r="Q416" s="11">
        <f>(((J416/60)/60)/24)+DATE(1970,1,1)+(-5/24)</f>
        <v>41528.85491898148</v>
      </c>
      <c r="R416" t="s">
        <v>8269</v>
      </c>
      <c r="S416" s="13" t="str">
        <f>LEFT(R416,SEARCH("/",R416)-1)</f>
        <v>film &amp; video</v>
      </c>
      <c r="T416" t="str">
        <f>RIGHT(R416,LEN(R416)-SEARCH("/",R416))</f>
        <v>documentary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>
        <f>E417/D417</f>
        <v>1.0214714285714286</v>
      </c>
      <c r="O417" s="6">
        <f>IF(L417&gt;0,E417/L417,0)</f>
        <v>68.09809523809524</v>
      </c>
      <c r="P417" s="11">
        <f>(((I417/60)/60)/24)+DATE(1970,1,1)+(-5/24)</f>
        <v>41929.291666666664</v>
      </c>
      <c r="Q417" s="11">
        <f>(((J417/60)/60)/24)+DATE(1970,1,1)+(-5/24)</f>
        <v>41904.643541666665</v>
      </c>
      <c r="R417" t="s">
        <v>8269</v>
      </c>
      <c r="S417" s="13" t="str">
        <f>LEFT(R417,SEARCH("/",R417)-1)</f>
        <v>film &amp; video</v>
      </c>
      <c r="T417" t="str">
        <f>RIGHT(R417,LEN(R417)-SEARCH("/",R417))</f>
        <v>documentary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>
        <f>E418/D418</f>
        <v>1.2021700000000002</v>
      </c>
      <c r="O418" s="6">
        <f>IF(L418&gt;0,E418/L418,0)</f>
        <v>48.086800000000004</v>
      </c>
      <c r="P418" s="11">
        <f>(((I418/60)/60)/24)+DATE(1970,1,1)+(-5/24)</f>
        <v>41678.187858796293</v>
      </c>
      <c r="Q418" s="11">
        <f>(((J418/60)/60)/24)+DATE(1970,1,1)+(-5/24)</f>
        <v>41648.187858796293</v>
      </c>
      <c r="R418" t="s">
        <v>8269</v>
      </c>
      <c r="S418" s="13" t="str">
        <f>LEFT(R418,SEARCH("/",R418)-1)</f>
        <v>film &amp; video</v>
      </c>
      <c r="T418" t="str">
        <f>RIGHT(R418,LEN(R418)-SEARCH("/",R418))</f>
        <v>documentary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>
        <f>E419/D419</f>
        <v>1.0024761904761905</v>
      </c>
      <c r="O419" s="6">
        <f>IF(L419&gt;0,E419/L419,0)</f>
        <v>202.42307692307693</v>
      </c>
      <c r="P419" s="11">
        <f>(((I419/60)/60)/24)+DATE(1970,1,1)+(-5/24)</f>
        <v>41371.981249999997</v>
      </c>
      <c r="Q419" s="11">
        <f>(((J419/60)/60)/24)+DATE(1970,1,1)+(-5/24)</f>
        <v>41360.76226851852</v>
      </c>
      <c r="R419" t="s">
        <v>8269</v>
      </c>
      <c r="S419" s="13" t="str">
        <f>LEFT(R419,SEARCH("/",R419)-1)</f>
        <v>film &amp; video</v>
      </c>
      <c r="T419" t="str">
        <f>RIGHT(R419,LEN(R419)-SEARCH("/",R419))</f>
        <v>documentary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>
        <f>E420/D420</f>
        <v>1.0063392857142857</v>
      </c>
      <c r="O420" s="6">
        <f>IF(L420&gt;0,E420/L420,0)</f>
        <v>216.75</v>
      </c>
      <c r="P420" s="11">
        <f>(((I420/60)/60)/24)+DATE(1970,1,1)+(-5/24)</f>
        <v>42208.07403935185</v>
      </c>
      <c r="Q420" s="11">
        <f>(((J420/60)/60)/24)+DATE(1970,1,1)+(-5/24)</f>
        <v>42178.07403935185</v>
      </c>
      <c r="R420" t="s">
        <v>8269</v>
      </c>
      <c r="S420" s="13" t="str">
        <f>LEFT(R420,SEARCH("/",R420)-1)</f>
        <v>film &amp; video</v>
      </c>
      <c r="T420" t="str">
        <f>RIGHT(R420,LEN(R420)-SEARCH("/",R420))</f>
        <v>documentary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>
        <f>E421/D421</f>
        <v>1.004375</v>
      </c>
      <c r="O421" s="6">
        <f>IF(L421&gt;0,E421/L421,0)</f>
        <v>110.06849315068493</v>
      </c>
      <c r="P421" s="11">
        <f>(((I421/60)/60)/24)+DATE(1970,1,1)+(-5/24)</f>
        <v>41454.634108796294</v>
      </c>
      <c r="Q421" s="11">
        <f>(((J421/60)/60)/24)+DATE(1970,1,1)+(-5/24)</f>
        <v>41394.634108796294</v>
      </c>
      <c r="R421" t="s">
        <v>8269</v>
      </c>
      <c r="S421" s="13" t="str">
        <f>LEFT(R421,SEARCH("/",R421)-1)</f>
        <v>film &amp; video</v>
      </c>
      <c r="T421" t="str">
        <f>RIGHT(R421,LEN(R421)-SEARCH("/",R421))</f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>
        <f>E422/D422</f>
        <v>4.3939393939393936E-3</v>
      </c>
      <c r="O422" s="6">
        <f>IF(L422&gt;0,E422/L422,0)</f>
        <v>4.833333333333333</v>
      </c>
      <c r="P422" s="11">
        <f>(((I422/60)/60)/24)+DATE(1970,1,1)+(-5/24)</f>
        <v>41711.986469907402</v>
      </c>
      <c r="Q422" s="11">
        <f>(((J422/60)/60)/24)+DATE(1970,1,1)+(-5/24)</f>
        <v>41682.028136574074</v>
      </c>
      <c r="R422" t="s">
        <v>8270</v>
      </c>
      <c r="S422" s="13" t="str">
        <f>LEFT(R422,SEARCH("/",R422)-1)</f>
        <v>film &amp; video</v>
      </c>
      <c r="T422" t="str">
        <f>RIGHT(R422,LEN(R422)-SEARCH("/",R422))</f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>
        <f>E423/D423</f>
        <v>2.0066666666666667E-2</v>
      </c>
      <c r="O423" s="6">
        <f>IF(L423&gt;0,E423/L423,0)</f>
        <v>50.166666666666664</v>
      </c>
      <c r="P423" s="11">
        <f>(((I423/60)/60)/24)+DATE(1970,1,1)+(-5/24)</f>
        <v>42237.283055555548</v>
      </c>
      <c r="Q423" s="11">
        <f>(((J423/60)/60)/24)+DATE(1970,1,1)+(-5/24)</f>
        <v>42177.283055555548</v>
      </c>
      <c r="R423" t="s">
        <v>8270</v>
      </c>
      <c r="S423" s="13" t="str">
        <f>LEFT(R423,SEARCH("/",R423)-1)</f>
        <v>film &amp; video</v>
      </c>
      <c r="T423" t="str">
        <f>RIGHT(R423,LEN(R423)-SEARCH("/",R423))</f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>
        <f>E424/D424</f>
        <v>1.0749999999999999E-2</v>
      </c>
      <c r="O424" s="6">
        <f>IF(L424&gt;0,E424/L424,0)</f>
        <v>35.833333333333336</v>
      </c>
      <c r="P424" s="11">
        <f>(((I424/60)/60)/24)+DATE(1970,1,1)+(-5/24)</f>
        <v>41893.052048611105</v>
      </c>
      <c r="Q424" s="11">
        <f>(((J424/60)/60)/24)+DATE(1970,1,1)+(-5/24)</f>
        <v>41863.052048611105</v>
      </c>
      <c r="R424" t="s">
        <v>8270</v>
      </c>
      <c r="S424" s="13" t="str">
        <f>LEFT(R424,SEARCH("/",R424)-1)</f>
        <v>film &amp; video</v>
      </c>
      <c r="T424" t="str">
        <f>RIGHT(R424,LEN(R424)-SEARCH("/",R424))</f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>
        <f>E425/D425</f>
        <v>7.6499999999999997E-3</v>
      </c>
      <c r="O425" s="6">
        <f>IF(L425&gt;0,E425/L425,0)</f>
        <v>11.76923076923077</v>
      </c>
      <c r="P425" s="11">
        <f>(((I425/60)/60)/24)+DATE(1970,1,1)+(-5/24)</f>
        <v>41430.717939814815</v>
      </c>
      <c r="Q425" s="11">
        <f>(((J425/60)/60)/24)+DATE(1970,1,1)+(-5/24)</f>
        <v>41400.717939814815</v>
      </c>
      <c r="R425" t="s">
        <v>8270</v>
      </c>
      <c r="S425" s="13" t="str">
        <f>LEFT(R425,SEARCH("/",R425)-1)</f>
        <v>film &amp; video</v>
      </c>
      <c r="T425" t="str">
        <f>RIGHT(R425,LEN(R425)-SEARCH("/",R425))</f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>
        <f>E426/D426</f>
        <v>6.7966666666666675E-2</v>
      </c>
      <c r="O426" s="6">
        <f>IF(L426&gt;0,E426/L426,0)</f>
        <v>40.78</v>
      </c>
      <c r="P426" s="11">
        <f>(((I426/60)/60)/24)+DATE(1970,1,1)+(-5/24)</f>
        <v>40994.126145833332</v>
      </c>
      <c r="Q426" s="11">
        <f>(((J426/60)/60)/24)+DATE(1970,1,1)+(-5/24)</f>
        <v>40934.167812499996</v>
      </c>
      <c r="R426" t="s">
        <v>8270</v>
      </c>
      <c r="S426" s="13" t="str">
        <f>LEFT(R426,SEARCH("/",R426)-1)</f>
        <v>film &amp; video</v>
      </c>
      <c r="T426" t="str">
        <f>RIGHT(R426,LEN(R426)-SEARCH("/",R426))</f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>
        <f>E427/D427</f>
        <v>1.2E-4</v>
      </c>
      <c r="O427" s="6">
        <f>IF(L427&gt;0,E427/L427,0)</f>
        <v>3</v>
      </c>
      <c r="P427" s="11">
        <f>(((I427/60)/60)/24)+DATE(1970,1,1)+(-5/24)</f>
        <v>42335.694490740738</v>
      </c>
      <c r="Q427" s="11">
        <f>(((J427/60)/60)/24)+DATE(1970,1,1)+(-5/24)</f>
        <v>42275.652824074066</v>
      </c>
      <c r="R427" t="s">
        <v>8270</v>
      </c>
      <c r="S427" s="13" t="str">
        <f>LEFT(R427,SEARCH("/",R427)-1)</f>
        <v>film &amp; video</v>
      </c>
      <c r="T427" t="str">
        <f>RIGHT(R427,LEN(R427)-SEARCH("/",R427))</f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>
        <f>E428/D428</f>
        <v>1.3299999999999999E-2</v>
      </c>
      <c r="O428" s="6">
        <f>IF(L428&gt;0,E428/L428,0)</f>
        <v>16.625</v>
      </c>
      <c r="P428" s="11">
        <f>(((I428/60)/60)/24)+DATE(1970,1,1)+(-5/24)</f>
        <v>42430.503634259258</v>
      </c>
      <c r="Q428" s="11">
        <f>(((J428/60)/60)/24)+DATE(1970,1,1)+(-5/24)</f>
        <v>42400.503634259258</v>
      </c>
      <c r="R428" t="s">
        <v>8270</v>
      </c>
      <c r="S428" s="13" t="str">
        <f>LEFT(R428,SEARCH("/",R428)-1)</f>
        <v>film &amp; video</v>
      </c>
      <c r="T428" t="str">
        <f>RIGHT(R428,LEN(R428)-SEARCH("/",R428))</f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>
        <f>E429/D429</f>
        <v>0</v>
      </c>
      <c r="O429" s="6">
        <f>IF(L429&gt;0,E429/L429,0)</f>
        <v>0</v>
      </c>
      <c r="P429" s="11">
        <f>(((I429/60)/60)/24)+DATE(1970,1,1)+(-5/24)</f>
        <v>42299.582638888889</v>
      </c>
      <c r="Q429" s="11">
        <f>(((J429/60)/60)/24)+DATE(1970,1,1)+(-5/24)</f>
        <v>42285.700694444437</v>
      </c>
      <c r="R429" t="s">
        <v>8270</v>
      </c>
      <c r="S429" s="13" t="str">
        <f>LEFT(R429,SEARCH("/",R429)-1)</f>
        <v>film &amp; video</v>
      </c>
      <c r="T429" t="str">
        <f>RIGHT(R429,LEN(R429)-SEARCH("/",R429))</f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>
        <f>E430/D430</f>
        <v>5.6333333333333332E-2</v>
      </c>
      <c r="O430" s="6">
        <f>IF(L430&gt;0,E430/L430,0)</f>
        <v>52</v>
      </c>
      <c r="P430" s="11">
        <f>(((I430/60)/60)/24)+DATE(1970,1,1)+(-5/24)</f>
        <v>41806.708333333328</v>
      </c>
      <c r="Q430" s="11">
        <f>(((J430/60)/60)/24)+DATE(1970,1,1)+(-5/24)</f>
        <v>41778.558391203704</v>
      </c>
      <c r="R430" t="s">
        <v>8270</v>
      </c>
      <c r="S430" s="13" t="str">
        <f>LEFT(R430,SEARCH("/",R430)-1)</f>
        <v>film &amp; video</v>
      </c>
      <c r="T430" t="str">
        <f>RIGHT(R430,LEN(R430)-SEARCH("/",R430))</f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>
        <f>E431/D431</f>
        <v>0</v>
      </c>
      <c r="O431" s="6">
        <f>IF(L431&gt;0,E431/L431,0)</f>
        <v>0</v>
      </c>
      <c r="P431" s="11">
        <f>(((I431/60)/60)/24)+DATE(1970,1,1)+(-5/24)</f>
        <v>40143.999305555553</v>
      </c>
      <c r="Q431" s="11">
        <f>(((J431/60)/60)/24)+DATE(1970,1,1)+(-5/24)</f>
        <v>40070.693078703705</v>
      </c>
      <c r="R431" t="s">
        <v>8270</v>
      </c>
      <c r="S431" s="13" t="str">
        <f>LEFT(R431,SEARCH("/",R431)-1)</f>
        <v>film &amp; video</v>
      </c>
      <c r="T431" t="str">
        <f>RIGHT(R431,LEN(R431)-SEARCH("/",R431))</f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>
        <f>E432/D432</f>
        <v>2.4E-2</v>
      </c>
      <c r="O432" s="6">
        <f>IF(L432&gt;0,E432/L432,0)</f>
        <v>4.8</v>
      </c>
      <c r="P432" s="11">
        <f>(((I432/60)/60)/24)+DATE(1970,1,1)+(-5/24)</f>
        <v>41527.898923611108</v>
      </c>
      <c r="Q432" s="11">
        <f>(((J432/60)/60)/24)+DATE(1970,1,1)+(-5/24)</f>
        <v>41512.898923611108</v>
      </c>
      <c r="R432" t="s">
        <v>8270</v>
      </c>
      <c r="S432" s="13" t="str">
        <f>LEFT(R432,SEARCH("/",R432)-1)</f>
        <v>film &amp; video</v>
      </c>
      <c r="T432" t="str">
        <f>RIGHT(R432,LEN(R432)-SEARCH("/",R432))</f>
        <v>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>
        <f>E433/D433</f>
        <v>0.13833333333333334</v>
      </c>
      <c r="O433" s="6">
        <f>IF(L433&gt;0,E433/L433,0)</f>
        <v>51.875</v>
      </c>
      <c r="P433" s="11">
        <f>(((I433/60)/60)/24)+DATE(1970,1,1)+(-5/24)</f>
        <v>42556.662997685176</v>
      </c>
      <c r="Q433" s="11">
        <f>(((J433/60)/60)/24)+DATE(1970,1,1)+(-5/24)</f>
        <v>42526.662997685176</v>
      </c>
      <c r="R433" t="s">
        <v>8270</v>
      </c>
      <c r="S433" s="13" t="str">
        <f>LEFT(R433,SEARCH("/",R433)-1)</f>
        <v>film &amp; video</v>
      </c>
      <c r="T433" t="str">
        <f>RIGHT(R433,LEN(R433)-SEARCH("/",R433))</f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>
        <f>E434/D434</f>
        <v>9.5000000000000001E-2</v>
      </c>
      <c r="O434" s="6">
        <f>IF(L434&gt;0,E434/L434,0)</f>
        <v>71.25</v>
      </c>
      <c r="P434" s="11">
        <f>(((I434/60)/60)/24)+DATE(1970,1,1)+(-5/24)</f>
        <v>42298.51829861111</v>
      </c>
      <c r="Q434" s="11">
        <f>(((J434/60)/60)/24)+DATE(1970,1,1)+(-5/24)</f>
        <v>42238.51829861111</v>
      </c>
      <c r="R434" t="s">
        <v>8270</v>
      </c>
      <c r="S434" s="13" t="str">
        <f>LEFT(R434,SEARCH("/",R434)-1)</f>
        <v>film &amp; video</v>
      </c>
      <c r="T434" t="str">
        <f>RIGHT(R434,LEN(R434)-SEARCH("/",R434))</f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>
        <f>E435/D435</f>
        <v>0</v>
      </c>
      <c r="O435" s="6">
        <f>IF(L435&gt;0,E435/L435,0)</f>
        <v>0</v>
      </c>
      <c r="P435" s="11">
        <f>(((I435/60)/60)/24)+DATE(1970,1,1)+(-5/24)</f>
        <v>42288.42155092593</v>
      </c>
      <c r="Q435" s="11">
        <f>(((J435/60)/60)/24)+DATE(1970,1,1)+(-5/24)</f>
        <v>42228.42155092593</v>
      </c>
      <c r="R435" t="s">
        <v>8270</v>
      </c>
      <c r="S435" s="13" t="str">
        <f>LEFT(R435,SEARCH("/",R435)-1)</f>
        <v>film &amp; video</v>
      </c>
      <c r="T435" t="str">
        <f>RIGHT(R435,LEN(R435)-SEARCH("/",R435))</f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>
        <f>E436/D436</f>
        <v>0.05</v>
      </c>
      <c r="O436" s="6">
        <f>IF(L436&gt;0,E436/L436,0)</f>
        <v>62.5</v>
      </c>
      <c r="P436" s="11">
        <f>(((I436/60)/60)/24)+DATE(1970,1,1)+(-5/24)</f>
        <v>41609.667847222219</v>
      </c>
      <c r="Q436" s="11">
        <f>(((J436/60)/60)/24)+DATE(1970,1,1)+(-5/24)</f>
        <v>41576.626180555555</v>
      </c>
      <c r="R436" t="s">
        <v>8270</v>
      </c>
      <c r="S436" s="13" t="str">
        <f>LEFT(R436,SEARCH("/",R436)-1)</f>
        <v>film &amp; video</v>
      </c>
      <c r="T436" t="str">
        <f>RIGHT(R436,LEN(R436)-SEARCH("/",R436))</f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>
        <f>E437/D437</f>
        <v>2.7272727272727273E-5</v>
      </c>
      <c r="O437" s="6">
        <f>IF(L437&gt;0,E437/L437,0)</f>
        <v>1</v>
      </c>
      <c r="P437" s="11">
        <f>(((I437/60)/60)/24)+DATE(1970,1,1)+(-5/24)</f>
        <v>41530.539120370369</v>
      </c>
      <c r="Q437" s="11">
        <f>(((J437/60)/60)/24)+DATE(1970,1,1)+(-5/24)</f>
        <v>41500.539120370369</v>
      </c>
      <c r="R437" t="s">
        <v>8270</v>
      </c>
      <c r="S437" s="13" t="str">
        <f>LEFT(R437,SEARCH("/",R437)-1)</f>
        <v>film &amp; video</v>
      </c>
      <c r="T437" t="str">
        <f>RIGHT(R437,LEN(R437)-SEARCH("/",R437))</f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>
        <f>E438/D438</f>
        <v>0</v>
      </c>
      <c r="O438" s="6">
        <f>IF(L438&gt;0,E438/L438,0)</f>
        <v>0</v>
      </c>
      <c r="P438" s="11">
        <f>(((I438/60)/60)/24)+DATE(1970,1,1)+(-5/24)</f>
        <v>41486.154085648144</v>
      </c>
      <c r="Q438" s="11">
        <f>(((J438/60)/60)/24)+DATE(1970,1,1)+(-5/24)</f>
        <v>41456.154085648144</v>
      </c>
      <c r="R438" t="s">
        <v>8270</v>
      </c>
      <c r="S438" s="13" t="str">
        <f>LEFT(R438,SEARCH("/",R438)-1)</f>
        <v>film &amp; video</v>
      </c>
      <c r="T438" t="str">
        <f>RIGHT(R438,LEN(R438)-SEARCH("/",R438))</f>
        <v>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>
        <f>E439/D439</f>
        <v>0</v>
      </c>
      <c r="O439" s="6">
        <f>IF(L439&gt;0,E439/L439,0)</f>
        <v>0</v>
      </c>
      <c r="P439" s="11">
        <f>(((I439/60)/60)/24)+DATE(1970,1,1)+(-5/24)</f>
        <v>42651.110254629624</v>
      </c>
      <c r="Q439" s="11">
        <f>(((J439/60)/60)/24)+DATE(1970,1,1)+(-5/24)</f>
        <v>42591.110254629624</v>
      </c>
      <c r="R439" t="s">
        <v>8270</v>
      </c>
      <c r="S439" s="13" t="str">
        <f>LEFT(R439,SEARCH("/",R439)-1)</f>
        <v>film &amp; video</v>
      </c>
      <c r="T439" t="str">
        <f>RIGHT(R439,LEN(R439)-SEARCH("/",R439))</f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>
        <f>E440/D440</f>
        <v>9.3799999999999994E-2</v>
      </c>
      <c r="O440" s="6">
        <f>IF(L440&gt;0,E440/L440,0)</f>
        <v>170.54545454545453</v>
      </c>
      <c r="P440" s="11">
        <f>(((I440/60)/60)/24)+DATE(1970,1,1)+(-5/24)</f>
        <v>42326.094421296293</v>
      </c>
      <c r="Q440" s="11">
        <f>(((J440/60)/60)/24)+DATE(1970,1,1)+(-5/24)</f>
        <v>42296.052754629629</v>
      </c>
      <c r="R440" t="s">
        <v>8270</v>
      </c>
      <c r="S440" s="13" t="str">
        <f>LEFT(R440,SEARCH("/",R440)-1)</f>
        <v>film &amp; video</v>
      </c>
      <c r="T440" t="str">
        <f>RIGHT(R440,LEN(R440)-SEARCH("/",R440))</f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>
        <f>E441/D441</f>
        <v>0</v>
      </c>
      <c r="O441" s="6">
        <f>IF(L441&gt;0,E441/L441,0)</f>
        <v>0</v>
      </c>
      <c r="P441" s="11">
        <f>(((I441/60)/60)/24)+DATE(1970,1,1)+(-5/24)</f>
        <v>41929.553449074068</v>
      </c>
      <c r="Q441" s="11">
        <f>(((J441/60)/60)/24)+DATE(1970,1,1)+(-5/24)</f>
        <v>41919.553449074068</v>
      </c>
      <c r="R441" t="s">
        <v>8270</v>
      </c>
      <c r="S441" s="13" t="str">
        <f>LEFT(R441,SEARCH("/",R441)-1)</f>
        <v>film &amp; video</v>
      </c>
      <c r="T441" t="str">
        <f>RIGHT(R441,LEN(R441)-SEARCH("/",R441))</f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>
        <f>E442/D442</f>
        <v>1E-3</v>
      </c>
      <c r="O442" s="6">
        <f>IF(L442&gt;0,E442/L442,0)</f>
        <v>5</v>
      </c>
      <c r="P442" s="11">
        <f>(((I442/60)/60)/24)+DATE(1970,1,1)+(-5/24)</f>
        <v>42453.735567129632</v>
      </c>
      <c r="Q442" s="11">
        <f>(((J442/60)/60)/24)+DATE(1970,1,1)+(-5/24)</f>
        <v>42423.777233796289</v>
      </c>
      <c r="R442" t="s">
        <v>8270</v>
      </c>
      <c r="S442" s="13" t="str">
        <f>LEFT(R442,SEARCH("/",R442)-1)</f>
        <v>film &amp; video</v>
      </c>
      <c r="T442" t="str">
        <f>RIGHT(R442,LEN(R442)-SEARCH("/",R442))</f>
        <v>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>
        <f>E443/D443</f>
        <v>0</v>
      </c>
      <c r="O443" s="6">
        <f>IF(L443&gt;0,E443/L443,0)</f>
        <v>0</v>
      </c>
      <c r="P443" s="11">
        <f>(((I443/60)/60)/24)+DATE(1970,1,1)+(-5/24)</f>
        <v>41580.585601851846</v>
      </c>
      <c r="Q443" s="11">
        <f>(((J443/60)/60)/24)+DATE(1970,1,1)+(-5/24)</f>
        <v>41550.585601851846</v>
      </c>
      <c r="R443" t="s">
        <v>8270</v>
      </c>
      <c r="S443" s="13" t="str">
        <f>LEFT(R443,SEARCH("/",R443)-1)</f>
        <v>film &amp; video</v>
      </c>
      <c r="T443" t="str">
        <f>RIGHT(R443,LEN(R443)-SEARCH("/",R443))</f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>
        <f>E444/D444</f>
        <v>0.39358823529411763</v>
      </c>
      <c r="O444" s="6">
        <f>IF(L444&gt;0,E444/L444,0)</f>
        <v>393.58823529411762</v>
      </c>
      <c r="P444" s="11">
        <f>(((I444/60)/60)/24)+DATE(1970,1,1)+(-5/24)</f>
        <v>42054.680358796293</v>
      </c>
      <c r="Q444" s="11">
        <f>(((J444/60)/60)/24)+DATE(1970,1,1)+(-5/24)</f>
        <v>42024.680358796293</v>
      </c>
      <c r="R444" t="s">
        <v>8270</v>
      </c>
      <c r="S444" s="13" t="str">
        <f>LEFT(R444,SEARCH("/",R444)-1)</f>
        <v>film &amp; video</v>
      </c>
      <c r="T444" t="str">
        <f>RIGHT(R444,LEN(R444)-SEARCH("/",R444))</f>
        <v>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>
        <f>E445/D445</f>
        <v>1E-3</v>
      </c>
      <c r="O445" s="6">
        <f>IF(L445&gt;0,E445/L445,0)</f>
        <v>5</v>
      </c>
      <c r="P445" s="11">
        <f>(((I445/60)/60)/24)+DATE(1970,1,1)+(-5/24)</f>
        <v>41679.806724537033</v>
      </c>
      <c r="Q445" s="11">
        <f>(((J445/60)/60)/24)+DATE(1970,1,1)+(-5/24)</f>
        <v>41649.806724537033</v>
      </c>
      <c r="R445" t="s">
        <v>8270</v>
      </c>
      <c r="S445" s="13" t="str">
        <f>LEFT(R445,SEARCH("/",R445)-1)</f>
        <v>film &amp; video</v>
      </c>
      <c r="T445" t="str">
        <f>RIGHT(R445,LEN(R445)-SEARCH("/",R445))</f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>
        <f>E446/D446</f>
        <v>0.05</v>
      </c>
      <c r="O446" s="6">
        <f>IF(L446&gt;0,E446/L446,0)</f>
        <v>50</v>
      </c>
      <c r="P446" s="11">
        <f>(((I446/60)/60)/24)+DATE(1970,1,1)+(-5/24)</f>
        <v>40954.69862268518</v>
      </c>
      <c r="Q446" s="11">
        <f>(((J446/60)/60)/24)+DATE(1970,1,1)+(-5/24)</f>
        <v>40894.69862268518</v>
      </c>
      <c r="R446" t="s">
        <v>8270</v>
      </c>
      <c r="S446" s="13" t="str">
        <f>LEFT(R446,SEARCH("/",R446)-1)</f>
        <v>film &amp; video</v>
      </c>
      <c r="T446" t="str">
        <f>RIGHT(R446,LEN(R446)-SEARCH("/",R446))</f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>
        <f>E447/D447</f>
        <v>3.3333333333333335E-5</v>
      </c>
      <c r="O447" s="6">
        <f>IF(L447&gt;0,E447/L447,0)</f>
        <v>1</v>
      </c>
      <c r="P447" s="11">
        <f>(((I447/60)/60)/24)+DATE(1970,1,1)+(-5/24)</f>
        <v>42145.127025462956</v>
      </c>
      <c r="Q447" s="11">
        <f>(((J447/60)/60)/24)+DATE(1970,1,1)+(-5/24)</f>
        <v>42130.127025462956</v>
      </c>
      <c r="R447" t="s">
        <v>8270</v>
      </c>
      <c r="S447" s="13" t="str">
        <f>LEFT(R447,SEARCH("/",R447)-1)</f>
        <v>film &amp; video</v>
      </c>
      <c r="T447" t="str">
        <f>RIGHT(R447,LEN(R447)-SEARCH("/",R447))</f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>
        <f>E448/D448</f>
        <v>7.2952380952380949E-2</v>
      </c>
      <c r="O448" s="6">
        <f>IF(L448&gt;0,E448/L448,0)</f>
        <v>47.875</v>
      </c>
      <c r="P448" s="11">
        <f>(((I448/60)/60)/24)+DATE(1970,1,1)+(-5/24)</f>
        <v>42066.875231481477</v>
      </c>
      <c r="Q448" s="11">
        <f>(((J448/60)/60)/24)+DATE(1970,1,1)+(-5/24)</f>
        <v>42036.875231481477</v>
      </c>
      <c r="R448" t="s">
        <v>8270</v>
      </c>
      <c r="S448" s="13" t="str">
        <f>LEFT(R448,SEARCH("/",R448)-1)</f>
        <v>film &amp; video</v>
      </c>
      <c r="T448" t="str">
        <f>RIGHT(R448,LEN(R448)-SEARCH("/",R448))</f>
        <v>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>
        <f>E449/D449</f>
        <v>1.6666666666666666E-4</v>
      </c>
      <c r="O449" s="6">
        <f>IF(L449&gt;0,E449/L449,0)</f>
        <v>5</v>
      </c>
      <c r="P449" s="11">
        <f>(((I449/60)/60)/24)+DATE(1970,1,1)+(-5/24)</f>
        <v>41356.305127314808</v>
      </c>
      <c r="Q449" s="11">
        <f>(((J449/60)/60)/24)+DATE(1970,1,1)+(-5/24)</f>
        <v>41331.34679398148</v>
      </c>
      <c r="R449" t="s">
        <v>8270</v>
      </c>
      <c r="S449" s="13" t="str">
        <f>LEFT(R449,SEARCH("/",R449)-1)</f>
        <v>film &amp; video</v>
      </c>
      <c r="T449" t="str">
        <f>RIGHT(R449,LEN(R449)-SEARCH("/",R449))</f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>
        <f>E450/D450</f>
        <v>3.2804E-2</v>
      </c>
      <c r="O450" s="6">
        <f>IF(L450&gt;0,E450/L450,0)</f>
        <v>20.502500000000001</v>
      </c>
      <c r="P450" s="11">
        <f>(((I450/60)/60)/24)+DATE(1970,1,1)+(-5/24)</f>
        <v>41773.549710648142</v>
      </c>
      <c r="Q450" s="11">
        <f>(((J450/60)/60)/24)+DATE(1970,1,1)+(-5/24)</f>
        <v>41753.549710648142</v>
      </c>
      <c r="R450" t="s">
        <v>8270</v>
      </c>
      <c r="S450" s="13" t="str">
        <f>LEFT(R450,SEARCH("/",R450)-1)</f>
        <v>film &amp; video</v>
      </c>
      <c r="T450" t="str">
        <f>RIGHT(R450,LEN(R450)-SEARCH("/",R450))</f>
        <v>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>
        <f>E451/D451</f>
        <v>2.2499999999999999E-2</v>
      </c>
      <c r="O451" s="6">
        <f>IF(L451&gt;0,E451/L451,0)</f>
        <v>9</v>
      </c>
      <c r="P451" s="11">
        <f>(((I451/60)/60)/24)+DATE(1970,1,1)+(-5/24)</f>
        <v>41564.359780092593</v>
      </c>
      <c r="Q451" s="11">
        <f>(((J451/60)/60)/24)+DATE(1970,1,1)+(-5/24)</f>
        <v>41534.359780092593</v>
      </c>
      <c r="R451" t="s">
        <v>8270</v>
      </c>
      <c r="S451" s="13" t="str">
        <f>LEFT(R451,SEARCH("/",R451)-1)</f>
        <v>film &amp; video</v>
      </c>
      <c r="T451" t="str">
        <f>RIGHT(R451,LEN(R451)-SEARCH("/",R451))</f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>
        <f>E452/D452</f>
        <v>7.92E-3</v>
      </c>
      <c r="O452" s="6">
        <f>IF(L452&gt;0,E452/L452,0)</f>
        <v>56.571428571428569</v>
      </c>
      <c r="P452" s="11">
        <f>(((I452/60)/60)/24)+DATE(1970,1,1)+(-5/24)</f>
        <v>41684.73842592592</v>
      </c>
      <c r="Q452" s="11">
        <f>(((J452/60)/60)/24)+DATE(1970,1,1)+(-5/24)</f>
        <v>41654.73842592592</v>
      </c>
      <c r="R452" t="s">
        <v>8270</v>
      </c>
      <c r="S452" s="13" t="str">
        <f>LEFT(R452,SEARCH("/",R452)-1)</f>
        <v>film &amp; video</v>
      </c>
      <c r="T452" t="str">
        <f>RIGHT(R452,LEN(R452)-SEARCH("/",R452))</f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>
        <f>E453/D453</f>
        <v>0</v>
      </c>
      <c r="O453" s="6">
        <f>IF(L453&gt;0,E453/L453,0)</f>
        <v>0</v>
      </c>
      <c r="P453" s="11">
        <f>(((I453/60)/60)/24)+DATE(1970,1,1)+(-5/24)</f>
        <v>41664.506840277776</v>
      </c>
      <c r="Q453" s="11">
        <f>(((J453/60)/60)/24)+DATE(1970,1,1)+(-5/24)</f>
        <v>41634.506840277776</v>
      </c>
      <c r="R453" t="s">
        <v>8270</v>
      </c>
      <c r="S453" s="13" t="str">
        <f>LEFT(R453,SEARCH("/",R453)-1)</f>
        <v>film &amp; video</v>
      </c>
      <c r="T453" t="str">
        <f>RIGHT(R453,LEN(R453)-SEARCH("/",R453))</f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>
        <f>E454/D454</f>
        <v>0.64</v>
      </c>
      <c r="O454" s="6">
        <f>IF(L454&gt;0,E454/L454,0)</f>
        <v>40</v>
      </c>
      <c r="P454" s="11">
        <f>(((I454/60)/60)/24)+DATE(1970,1,1)+(-5/24)</f>
        <v>42137.495543981473</v>
      </c>
      <c r="Q454" s="11">
        <f>(((J454/60)/60)/24)+DATE(1970,1,1)+(-5/24)</f>
        <v>42107.495543981473</v>
      </c>
      <c r="R454" t="s">
        <v>8270</v>
      </c>
      <c r="S454" s="13" t="str">
        <f>LEFT(R454,SEARCH("/",R454)-1)</f>
        <v>film &amp; video</v>
      </c>
      <c r="T454" t="str">
        <f>RIGHT(R454,LEN(R454)-SEARCH("/",R454))</f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>
        <f>E455/D455</f>
        <v>2.740447957839262E-4</v>
      </c>
      <c r="O455" s="6">
        <f>IF(L455&gt;0,E455/L455,0)</f>
        <v>13</v>
      </c>
      <c r="P455" s="11">
        <f>(((I455/60)/60)/24)+DATE(1970,1,1)+(-5/24)</f>
        <v>42054.616655092592</v>
      </c>
      <c r="Q455" s="11">
        <f>(((J455/60)/60)/24)+DATE(1970,1,1)+(-5/24)</f>
        <v>42038.616655092592</v>
      </c>
      <c r="R455" t="s">
        <v>8270</v>
      </c>
      <c r="S455" s="13" t="str">
        <f>LEFT(R455,SEARCH("/",R455)-1)</f>
        <v>film &amp; video</v>
      </c>
      <c r="T455" t="str">
        <f>RIGHT(R455,LEN(R455)-SEARCH("/",R455))</f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>
        <f>E456/D456</f>
        <v>8.2000000000000007E-3</v>
      </c>
      <c r="O456" s="6">
        <f>IF(L456&gt;0,E456/L456,0)</f>
        <v>16.399999999999999</v>
      </c>
      <c r="P456" s="11">
        <f>(((I456/60)/60)/24)+DATE(1970,1,1)+(-5/24)</f>
        <v>41969.343055555553</v>
      </c>
      <c r="Q456" s="11">
        <f>(((J456/60)/60)/24)+DATE(1970,1,1)+(-5/24)</f>
        <v>41938.508923611109</v>
      </c>
      <c r="R456" t="s">
        <v>8270</v>
      </c>
      <c r="S456" s="13" t="str">
        <f>LEFT(R456,SEARCH("/",R456)-1)</f>
        <v>film &amp; video</v>
      </c>
      <c r="T456" t="str">
        <f>RIGHT(R456,LEN(R456)-SEARCH("/",R456))</f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>
        <f>E457/D457</f>
        <v>6.9230769230769226E-4</v>
      </c>
      <c r="O457" s="6">
        <f>IF(L457&gt;0,E457/L457,0)</f>
        <v>22.5</v>
      </c>
      <c r="P457" s="11">
        <f>(((I457/60)/60)/24)+DATE(1970,1,1)+(-5/24)</f>
        <v>41015.813194444439</v>
      </c>
      <c r="Q457" s="11">
        <f>(((J457/60)/60)/24)+DATE(1970,1,1)+(-5/24)</f>
        <v>40970.794236111105</v>
      </c>
      <c r="R457" t="s">
        <v>8270</v>
      </c>
      <c r="S457" s="13" t="str">
        <f>LEFT(R457,SEARCH("/",R457)-1)</f>
        <v>film &amp; video</v>
      </c>
      <c r="T457" t="str">
        <f>RIGHT(R457,LEN(R457)-SEARCH("/",R457))</f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>
        <f>E458/D458</f>
        <v>6.8631863186318634E-3</v>
      </c>
      <c r="O458" s="6">
        <f>IF(L458&gt;0,E458/L458,0)</f>
        <v>20.333333333333332</v>
      </c>
      <c r="P458" s="11">
        <f>(((I458/60)/60)/24)+DATE(1970,1,1)+(-5/24)</f>
        <v>41568.957638888889</v>
      </c>
      <c r="Q458" s="11">
        <f>(((J458/60)/60)/24)+DATE(1970,1,1)+(-5/24)</f>
        <v>41547.486122685179</v>
      </c>
      <c r="R458" t="s">
        <v>8270</v>
      </c>
      <c r="S458" s="13" t="str">
        <f>LEFT(R458,SEARCH("/",R458)-1)</f>
        <v>film &amp; video</v>
      </c>
      <c r="T458" t="str">
        <f>RIGHT(R458,LEN(R458)-SEARCH("/",R458))</f>
        <v>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>
        <f>E459/D459</f>
        <v>0</v>
      </c>
      <c r="O459" s="6">
        <f>IF(L459&gt;0,E459/L459,0)</f>
        <v>0</v>
      </c>
      <c r="P459" s="11">
        <f>(((I459/60)/60)/24)+DATE(1970,1,1)+(-5/24)</f>
        <v>41867.559166666666</v>
      </c>
      <c r="Q459" s="11">
        <f>(((J459/60)/60)/24)+DATE(1970,1,1)+(-5/24)</f>
        <v>41837.559166666666</v>
      </c>
      <c r="R459" t="s">
        <v>8270</v>
      </c>
      <c r="S459" s="13" t="str">
        <f>LEFT(R459,SEARCH("/",R459)-1)</f>
        <v>film &amp; video</v>
      </c>
      <c r="T459" t="str">
        <f>RIGHT(R459,LEN(R459)-SEARCH("/",R459))</f>
        <v>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>
        <f>E460/D460</f>
        <v>8.2100000000000006E-2</v>
      </c>
      <c r="O460" s="6">
        <f>IF(L460&gt;0,E460/L460,0)</f>
        <v>16.755102040816325</v>
      </c>
      <c r="P460" s="11">
        <f>(((I460/60)/60)/24)+DATE(1970,1,1)+(-5/24)</f>
        <v>41408.491435185184</v>
      </c>
      <c r="Q460" s="11">
        <f>(((J460/60)/60)/24)+DATE(1970,1,1)+(-5/24)</f>
        <v>41378.491435185184</v>
      </c>
      <c r="R460" t="s">
        <v>8270</v>
      </c>
      <c r="S460" s="13" t="str">
        <f>LEFT(R460,SEARCH("/",R460)-1)</f>
        <v>film &amp; video</v>
      </c>
      <c r="T460" t="str">
        <f>RIGHT(R460,LEN(R460)-SEARCH("/",R460))</f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>
        <f>E461/D461</f>
        <v>6.4102564102564103E-4</v>
      </c>
      <c r="O461" s="6">
        <f>IF(L461&gt;0,E461/L461,0)</f>
        <v>25</v>
      </c>
      <c r="P461" s="11">
        <f>(((I461/60)/60)/24)+DATE(1970,1,1)+(-5/24)</f>
        <v>40860.473692129628</v>
      </c>
      <c r="Q461" s="11">
        <f>(((J461/60)/60)/24)+DATE(1970,1,1)+(-5/24)</f>
        <v>40800.432025462964</v>
      </c>
      <c r="R461" t="s">
        <v>8270</v>
      </c>
      <c r="S461" s="13" t="str">
        <f>LEFT(R461,SEARCH("/",R461)-1)</f>
        <v>film &amp; video</v>
      </c>
      <c r="T461" t="str">
        <f>RIGHT(R461,LEN(R461)-SEARCH("/",R461))</f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>
        <f>E462/D462</f>
        <v>2.9411764705882353E-3</v>
      </c>
      <c r="O462" s="6">
        <f>IF(L462&gt;0,E462/L462,0)</f>
        <v>12.5</v>
      </c>
      <c r="P462" s="11">
        <f>(((I462/60)/60)/24)+DATE(1970,1,1)+(-5/24)</f>
        <v>41790.958333333328</v>
      </c>
      <c r="Q462" s="11">
        <f>(((J462/60)/60)/24)+DATE(1970,1,1)+(-5/24)</f>
        <v>41759.334201388883</v>
      </c>
      <c r="R462" t="s">
        <v>8270</v>
      </c>
      <c r="S462" s="13" t="str">
        <f>LEFT(R462,SEARCH("/",R462)-1)</f>
        <v>film &amp; video</v>
      </c>
      <c r="T462" t="str">
        <f>RIGHT(R462,LEN(R462)-SEARCH("/",R462))</f>
        <v>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>
        <f>E463/D463</f>
        <v>0</v>
      </c>
      <c r="O463" s="6">
        <f>IF(L463&gt;0,E463/L463,0)</f>
        <v>0</v>
      </c>
      <c r="P463" s="11">
        <f>(((I463/60)/60)/24)+DATE(1970,1,1)+(-5/24)</f>
        <v>41427.638506944444</v>
      </c>
      <c r="Q463" s="11">
        <f>(((J463/60)/60)/24)+DATE(1970,1,1)+(-5/24)</f>
        <v>41407.638506944444</v>
      </c>
      <c r="R463" t="s">
        <v>8270</v>
      </c>
      <c r="S463" s="13" t="str">
        <f>LEFT(R463,SEARCH("/",R463)-1)</f>
        <v>film &amp; video</v>
      </c>
      <c r="T463" t="str">
        <f>RIGHT(R463,LEN(R463)-SEARCH("/",R463))</f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>
        <f>E464/D464</f>
        <v>0</v>
      </c>
      <c r="O464" s="6">
        <f>IF(L464&gt;0,E464/L464,0)</f>
        <v>0</v>
      </c>
      <c r="P464" s="11">
        <f>(((I464/60)/60)/24)+DATE(1970,1,1)+(-5/24)</f>
        <v>40764.918298611112</v>
      </c>
      <c r="Q464" s="11">
        <f>(((J464/60)/60)/24)+DATE(1970,1,1)+(-5/24)</f>
        <v>40704.918298611112</v>
      </c>
      <c r="R464" t="s">
        <v>8270</v>
      </c>
      <c r="S464" s="13" t="str">
        <f>LEFT(R464,SEARCH("/",R464)-1)</f>
        <v>film &amp; video</v>
      </c>
      <c r="T464" t="str">
        <f>RIGHT(R464,LEN(R464)-SEARCH("/",R464))</f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>
        <f>E465/D465</f>
        <v>2.2727272727272728E-2</v>
      </c>
      <c r="O465" s="6">
        <f>IF(L465&gt;0,E465/L465,0)</f>
        <v>113.63636363636364</v>
      </c>
      <c r="P465" s="11">
        <f>(((I465/60)/60)/24)+DATE(1970,1,1)+(-5/24)</f>
        <v>40810.501770833333</v>
      </c>
      <c r="Q465" s="11">
        <f>(((J465/60)/60)/24)+DATE(1970,1,1)+(-5/24)</f>
        <v>40750.501770833333</v>
      </c>
      <c r="R465" t="s">
        <v>8270</v>
      </c>
      <c r="S465" s="13" t="str">
        <f>LEFT(R465,SEARCH("/",R465)-1)</f>
        <v>film &amp; video</v>
      </c>
      <c r="T465" t="str">
        <f>RIGHT(R465,LEN(R465)-SEARCH("/",R465))</f>
        <v>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>
        <f>E466/D466</f>
        <v>9.9009900990099011E-4</v>
      </c>
      <c r="O466" s="6">
        <f>IF(L466&gt;0,E466/L466,0)</f>
        <v>1</v>
      </c>
      <c r="P466" s="11">
        <f>(((I466/60)/60)/24)+DATE(1970,1,1)+(-5/24)</f>
        <v>42508.640451388892</v>
      </c>
      <c r="Q466" s="11">
        <f>(((J466/60)/60)/24)+DATE(1970,1,1)+(-5/24)</f>
        <v>42488.640451388892</v>
      </c>
      <c r="R466" t="s">
        <v>8270</v>
      </c>
      <c r="S466" s="13" t="str">
        <f>LEFT(R466,SEARCH("/",R466)-1)</f>
        <v>film &amp; video</v>
      </c>
      <c r="T466" t="str">
        <f>RIGHT(R466,LEN(R466)-SEARCH("/",R466))</f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>
        <f>E467/D467</f>
        <v>0.26953125</v>
      </c>
      <c r="O467" s="6">
        <f>IF(L467&gt;0,E467/L467,0)</f>
        <v>17.25</v>
      </c>
      <c r="P467" s="11">
        <f>(((I467/60)/60)/24)+DATE(1970,1,1)+(-5/24)</f>
        <v>41816.911736111106</v>
      </c>
      <c r="Q467" s="11">
        <f>(((J467/60)/60)/24)+DATE(1970,1,1)+(-5/24)</f>
        <v>41800.911736111106</v>
      </c>
      <c r="R467" t="s">
        <v>8270</v>
      </c>
      <c r="S467" s="13" t="str">
        <f>LEFT(R467,SEARCH("/",R467)-1)</f>
        <v>film &amp; video</v>
      </c>
      <c r="T467" t="str">
        <f>RIGHT(R467,LEN(R467)-SEARCH("/",R467))</f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>
        <f>E468/D468</f>
        <v>7.6E-3</v>
      </c>
      <c r="O468" s="6">
        <f>IF(L468&gt;0,E468/L468,0)</f>
        <v>15.2</v>
      </c>
      <c r="P468" s="11">
        <f>(((I468/60)/60)/24)+DATE(1970,1,1)+(-5/24)</f>
        <v>41159.734537037039</v>
      </c>
      <c r="Q468" s="11">
        <f>(((J468/60)/60)/24)+DATE(1970,1,1)+(-5/24)</f>
        <v>41129.734537037039</v>
      </c>
      <c r="R468" t="s">
        <v>8270</v>
      </c>
      <c r="S468" s="13" t="str">
        <f>LEFT(R468,SEARCH("/",R468)-1)</f>
        <v>film &amp; video</v>
      </c>
      <c r="T468" t="str">
        <f>RIGHT(R468,LEN(R468)-SEARCH("/",R468))</f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>
        <f>E469/D469</f>
        <v>0.21575</v>
      </c>
      <c r="O469" s="6">
        <f>IF(L469&gt;0,E469/L469,0)</f>
        <v>110.64102564102564</v>
      </c>
      <c r="P469" s="11">
        <f>(((I469/60)/60)/24)+DATE(1970,1,1)+(-5/24)</f>
        <v>41180.471458333333</v>
      </c>
      <c r="Q469" s="11">
        <f>(((J469/60)/60)/24)+DATE(1970,1,1)+(-5/24)</f>
        <v>41135.471458333333</v>
      </c>
      <c r="R469" t="s">
        <v>8270</v>
      </c>
      <c r="S469" s="13" t="str">
        <f>LEFT(R469,SEARCH("/",R469)-1)</f>
        <v>film &amp; video</v>
      </c>
      <c r="T469" t="str">
        <f>RIGHT(R469,LEN(R469)-SEARCH("/",R469))</f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>
        <f>E470/D470</f>
        <v>0</v>
      </c>
      <c r="O470" s="6">
        <f>IF(L470&gt;0,E470/L470,0)</f>
        <v>0</v>
      </c>
      <c r="P470" s="11">
        <f>(((I470/60)/60)/24)+DATE(1970,1,1)+(-5/24)</f>
        <v>41100.952141203699</v>
      </c>
      <c r="Q470" s="11">
        <f>(((J470/60)/60)/24)+DATE(1970,1,1)+(-5/24)</f>
        <v>41040.959293981476</v>
      </c>
      <c r="R470" t="s">
        <v>8270</v>
      </c>
      <c r="S470" s="13" t="str">
        <f>LEFT(R470,SEARCH("/",R470)-1)</f>
        <v>film &amp; video</v>
      </c>
      <c r="T470" t="str">
        <f>RIGHT(R470,LEN(R470)-SEARCH("/",R470))</f>
        <v>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>
        <f>E471/D471</f>
        <v>0</v>
      </c>
      <c r="O471" s="6">
        <f>IF(L471&gt;0,E471/L471,0)</f>
        <v>0</v>
      </c>
      <c r="P471" s="11">
        <f>(((I471/60)/60)/24)+DATE(1970,1,1)+(-5/24)</f>
        <v>41887.781527777777</v>
      </c>
      <c r="Q471" s="11">
        <f>(((J471/60)/60)/24)+DATE(1970,1,1)+(-5/24)</f>
        <v>41827.781527777777</v>
      </c>
      <c r="R471" t="s">
        <v>8270</v>
      </c>
      <c r="S471" s="13" t="str">
        <f>LEFT(R471,SEARCH("/",R471)-1)</f>
        <v>film &amp; video</v>
      </c>
      <c r="T471" t="str">
        <f>RIGHT(R471,LEN(R471)-SEARCH("/",R471))</f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>
        <f>E472/D472</f>
        <v>1.0200000000000001E-2</v>
      </c>
      <c r="O472" s="6">
        <f>IF(L472&gt;0,E472/L472,0)</f>
        <v>25.5</v>
      </c>
      <c r="P472" s="11">
        <f>(((I472/60)/60)/24)+DATE(1970,1,1)+(-5/24)</f>
        <v>41654.958333333328</v>
      </c>
      <c r="Q472" s="11">
        <f>(((J472/60)/60)/24)+DATE(1970,1,1)+(-5/24)</f>
        <v>41604.959363425922</v>
      </c>
      <c r="R472" t="s">
        <v>8270</v>
      </c>
      <c r="S472" s="13" t="str">
        <f>LEFT(R472,SEARCH("/",R472)-1)</f>
        <v>film &amp; video</v>
      </c>
      <c r="T472" t="str">
        <f>RIGHT(R472,LEN(R472)-SEARCH("/",R472))</f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>
        <f>E473/D473</f>
        <v>0.11892727272727273</v>
      </c>
      <c r="O473" s="6">
        <f>IF(L473&gt;0,E473/L473,0)</f>
        <v>38.476470588235294</v>
      </c>
      <c r="P473" s="11">
        <f>(((I473/60)/60)/24)+DATE(1970,1,1)+(-5/24)</f>
        <v>41748.471979166665</v>
      </c>
      <c r="Q473" s="11">
        <f>(((J473/60)/60)/24)+DATE(1970,1,1)+(-5/24)</f>
        <v>41703.513645833329</v>
      </c>
      <c r="R473" t="s">
        <v>8270</v>
      </c>
      <c r="S473" s="13" t="str">
        <f>LEFT(R473,SEARCH("/",R473)-1)</f>
        <v>film &amp; video</v>
      </c>
      <c r="T473" t="str">
        <f>RIGHT(R473,LEN(R473)-SEARCH("/",R473))</f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>
        <f>E474/D474</f>
        <v>0.17624999999999999</v>
      </c>
      <c r="O474" s="6">
        <f>IF(L474&gt;0,E474/L474,0)</f>
        <v>28.2</v>
      </c>
      <c r="P474" s="11">
        <f>(((I474/60)/60)/24)+DATE(1970,1,1)+(-5/24)</f>
        <v>41874.714328703703</v>
      </c>
      <c r="Q474" s="11">
        <f>(((J474/60)/60)/24)+DATE(1970,1,1)+(-5/24)</f>
        <v>41844.714328703703</v>
      </c>
      <c r="R474" t="s">
        <v>8270</v>
      </c>
      <c r="S474" s="13" t="str">
        <f>LEFT(R474,SEARCH("/",R474)-1)</f>
        <v>film &amp; video</v>
      </c>
      <c r="T474" t="str">
        <f>RIGHT(R474,LEN(R474)-SEARCH("/",R474))</f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>
        <f>E475/D475</f>
        <v>2.87E-2</v>
      </c>
      <c r="O475" s="6">
        <f>IF(L475&gt;0,E475/L475,0)</f>
        <v>61.5</v>
      </c>
      <c r="P475" s="11">
        <f>(((I475/60)/60)/24)+DATE(1970,1,1)+(-5/24)</f>
        <v>41899.489803240736</v>
      </c>
      <c r="Q475" s="11">
        <f>(((J475/60)/60)/24)+DATE(1970,1,1)+(-5/24)</f>
        <v>41869.489803240736</v>
      </c>
      <c r="R475" t="s">
        <v>8270</v>
      </c>
      <c r="S475" s="13" t="str">
        <f>LEFT(R475,SEARCH("/",R475)-1)</f>
        <v>film &amp; video</v>
      </c>
      <c r="T475" t="str">
        <f>RIGHT(R475,LEN(R475)-SEARCH("/",R475))</f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>
        <f>E476/D476</f>
        <v>3.0303030303030303E-4</v>
      </c>
      <c r="O476" s="6">
        <f>IF(L476&gt;0,E476/L476,0)</f>
        <v>1</v>
      </c>
      <c r="P476" s="11">
        <f>(((I476/60)/60)/24)+DATE(1970,1,1)+(-5/24)</f>
        <v>42783.120706018519</v>
      </c>
      <c r="Q476" s="11">
        <f>(((J476/60)/60)/24)+DATE(1970,1,1)+(-5/24)</f>
        <v>42753.120706018519</v>
      </c>
      <c r="R476" t="s">
        <v>8270</v>
      </c>
      <c r="S476" s="13" t="str">
        <f>LEFT(R476,SEARCH("/",R476)-1)</f>
        <v>film &amp; video</v>
      </c>
      <c r="T476" t="str">
        <f>RIGHT(R476,LEN(R476)-SEARCH("/",R476))</f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>
        <f>E477/D477</f>
        <v>0</v>
      </c>
      <c r="O477" s="6">
        <f>IF(L477&gt;0,E477/L477,0)</f>
        <v>0</v>
      </c>
      <c r="P477" s="11">
        <f>(((I477/60)/60)/24)+DATE(1970,1,1)+(-5/24)</f>
        <v>42129.877812500003</v>
      </c>
      <c r="Q477" s="11">
        <f>(((J477/60)/60)/24)+DATE(1970,1,1)+(-5/24)</f>
        <v>42099.877812500003</v>
      </c>
      <c r="R477" t="s">
        <v>8270</v>
      </c>
      <c r="S477" s="13" t="str">
        <f>LEFT(R477,SEARCH("/",R477)-1)</f>
        <v>film &amp; video</v>
      </c>
      <c r="T477" t="str">
        <f>RIGHT(R477,LEN(R477)-SEARCH("/",R477))</f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>
        <f>E478/D478</f>
        <v>2.2302681818181819E-2</v>
      </c>
      <c r="O478" s="6">
        <f>IF(L478&gt;0,E478/L478,0)</f>
        <v>39.569274193548388</v>
      </c>
      <c r="P478" s="11">
        <f>(((I478/60)/60)/24)+DATE(1970,1,1)+(-5/24)</f>
        <v>41792.957638888889</v>
      </c>
      <c r="Q478" s="11">
        <f>(((J478/60)/60)/24)+DATE(1970,1,1)+(-5/24)</f>
        <v>41757.76667824074</v>
      </c>
      <c r="R478" t="s">
        <v>8270</v>
      </c>
      <c r="S478" s="13" t="str">
        <f>LEFT(R478,SEARCH("/",R478)-1)</f>
        <v>film &amp; video</v>
      </c>
      <c r="T478" t="str">
        <f>RIGHT(R478,LEN(R478)-SEARCH("/",R478))</f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>
        <f>E479/D479</f>
        <v>0</v>
      </c>
      <c r="O479" s="6">
        <f>IF(L479&gt;0,E479/L479,0)</f>
        <v>0</v>
      </c>
      <c r="P479" s="11">
        <f>(((I479/60)/60)/24)+DATE(1970,1,1)+(-5/24)</f>
        <v>41047.626550925925</v>
      </c>
      <c r="Q479" s="11">
        <f>(((J479/60)/60)/24)+DATE(1970,1,1)+(-5/24)</f>
        <v>40987.626550925925</v>
      </c>
      <c r="R479" t="s">
        <v>8270</v>
      </c>
      <c r="S479" s="13" t="str">
        <f>LEFT(R479,SEARCH("/",R479)-1)</f>
        <v>film &amp; video</v>
      </c>
      <c r="T479" t="str">
        <f>RIGHT(R479,LEN(R479)-SEARCH("/",R479))</f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>
        <f>E480/D480</f>
        <v>0</v>
      </c>
      <c r="O480" s="6">
        <f>IF(L480&gt;0,E480/L480,0)</f>
        <v>0</v>
      </c>
      <c r="P480" s="11">
        <f>(((I480/60)/60)/24)+DATE(1970,1,1)+(-5/24)</f>
        <v>42095.660983796297</v>
      </c>
      <c r="Q480" s="11">
        <f>(((J480/60)/60)/24)+DATE(1970,1,1)+(-5/24)</f>
        <v>42065.702650462961</v>
      </c>
      <c r="R480" t="s">
        <v>8270</v>
      </c>
      <c r="S480" s="13" t="str">
        <f>LEFT(R480,SEARCH("/",R480)-1)</f>
        <v>film &amp; video</v>
      </c>
      <c r="T480" t="str">
        <f>RIGHT(R480,LEN(R480)-SEARCH("/",R480))</f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>
        <f>E481/D481</f>
        <v>0.3256</v>
      </c>
      <c r="O481" s="6">
        <f>IF(L481&gt;0,E481/L481,0)</f>
        <v>88.8</v>
      </c>
      <c r="P481" s="11">
        <f>(((I481/60)/60)/24)+DATE(1970,1,1)+(-5/24)</f>
        <v>41964.24114583333</v>
      </c>
      <c r="Q481" s="11">
        <f>(((J481/60)/60)/24)+DATE(1970,1,1)+(-5/24)</f>
        <v>41904.199479166666</v>
      </c>
      <c r="R481" t="s">
        <v>8270</v>
      </c>
      <c r="S481" s="13" t="str">
        <f>LEFT(R481,SEARCH("/",R481)-1)</f>
        <v>film &amp; video</v>
      </c>
      <c r="T481" t="str">
        <f>RIGHT(R481,LEN(R481)-SEARCH("/",R481))</f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>
        <f>E482/D482</f>
        <v>0.19409999999999999</v>
      </c>
      <c r="O482" s="6">
        <f>IF(L482&gt;0,E482/L482,0)</f>
        <v>55.457142857142856</v>
      </c>
      <c r="P482" s="11">
        <f>(((I482/60)/60)/24)+DATE(1970,1,1)+(-5/24)</f>
        <v>41495.291840277772</v>
      </c>
      <c r="Q482" s="11">
        <f>(((J482/60)/60)/24)+DATE(1970,1,1)+(-5/24)</f>
        <v>41465.291840277772</v>
      </c>
      <c r="R482" t="s">
        <v>8270</v>
      </c>
      <c r="S482" s="13" t="str">
        <f>LEFT(R482,SEARCH("/",R482)-1)</f>
        <v>film &amp; video</v>
      </c>
      <c r="T482" t="str">
        <f>RIGHT(R482,LEN(R482)-SEARCH("/",R482))</f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>
        <f>E483/D483</f>
        <v>6.0999999999999999E-2</v>
      </c>
      <c r="O483" s="6">
        <f>IF(L483&gt;0,E483/L483,0)</f>
        <v>87.142857142857139</v>
      </c>
      <c r="P483" s="11">
        <f>(((I483/60)/60)/24)+DATE(1970,1,1)+(-5/24)</f>
        <v>41192.46399305555</v>
      </c>
      <c r="Q483" s="11">
        <f>(((J483/60)/60)/24)+DATE(1970,1,1)+(-5/24)</f>
        <v>41162.46399305555</v>
      </c>
      <c r="R483" t="s">
        <v>8270</v>
      </c>
      <c r="S483" s="13" t="str">
        <f>LEFT(R483,SEARCH("/",R483)-1)</f>
        <v>film &amp; video</v>
      </c>
      <c r="T483" t="str">
        <f>RIGHT(R483,LEN(R483)-SEARCH("/",R483))</f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>
        <f>E484/D484</f>
        <v>1E-3</v>
      </c>
      <c r="O484" s="6">
        <f>IF(L484&gt;0,E484/L484,0)</f>
        <v>10</v>
      </c>
      <c r="P484" s="11">
        <f>(((I484/60)/60)/24)+DATE(1970,1,1)+(-5/24)</f>
        <v>42474.398611111108</v>
      </c>
      <c r="Q484" s="11">
        <f>(((J484/60)/60)/24)+DATE(1970,1,1)+(-5/24)</f>
        <v>42447.68854166667</v>
      </c>
      <c r="R484" t="s">
        <v>8270</v>
      </c>
      <c r="S484" s="13" t="str">
        <f>LEFT(R484,SEARCH("/",R484)-1)</f>
        <v>film &amp; video</v>
      </c>
      <c r="T484" t="str">
        <f>RIGHT(R484,LEN(R484)-SEARCH("/",R484))</f>
        <v>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>
        <f>E485/D485</f>
        <v>0.502</v>
      </c>
      <c r="O485" s="6">
        <f>IF(L485&gt;0,E485/L485,0)</f>
        <v>51.224489795918366</v>
      </c>
      <c r="P485" s="11">
        <f>(((I485/60)/60)/24)+DATE(1970,1,1)+(-5/24)</f>
        <v>41302.989259259259</v>
      </c>
      <c r="Q485" s="11">
        <f>(((J485/60)/60)/24)+DATE(1970,1,1)+(-5/24)</f>
        <v>41242.989259259259</v>
      </c>
      <c r="R485" t="s">
        <v>8270</v>
      </c>
      <c r="S485" s="13" t="str">
        <f>LEFT(R485,SEARCH("/",R485)-1)</f>
        <v>film &amp; video</v>
      </c>
      <c r="T485" t="str">
        <f>RIGHT(R485,LEN(R485)-SEARCH("/",R485))</f>
        <v>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>
        <f>E486/D486</f>
        <v>1.8625E-3</v>
      </c>
      <c r="O486" s="6">
        <f>IF(L486&gt;0,E486/L486,0)</f>
        <v>13.545454545454545</v>
      </c>
      <c r="P486" s="11">
        <f>(((I486/60)/60)/24)+DATE(1970,1,1)+(-5/24)</f>
        <v>42313.772824074076</v>
      </c>
      <c r="Q486" s="11">
        <f>(((J486/60)/60)/24)+DATE(1970,1,1)+(-5/24)</f>
        <v>42272.731157407405</v>
      </c>
      <c r="R486" t="s">
        <v>8270</v>
      </c>
      <c r="S486" s="13" t="str">
        <f>LEFT(R486,SEARCH("/",R486)-1)</f>
        <v>film &amp; video</v>
      </c>
      <c r="T486" t="str">
        <f>RIGHT(R486,LEN(R486)-SEARCH("/",R486))</f>
        <v>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>
        <f>E487/D487</f>
        <v>0.21906971229845085</v>
      </c>
      <c r="O487" s="6">
        <f>IF(L487&gt;0,E487/L487,0)</f>
        <v>66.520080000000007</v>
      </c>
      <c r="P487" s="11">
        <f>(((I487/60)/60)/24)+DATE(1970,1,1)+(-5/24)</f>
        <v>41411.297442129624</v>
      </c>
      <c r="Q487" s="11">
        <f>(((J487/60)/60)/24)+DATE(1970,1,1)+(-5/24)</f>
        <v>41381.297442129624</v>
      </c>
      <c r="R487" t="s">
        <v>8270</v>
      </c>
      <c r="S487" s="13" t="str">
        <f>LEFT(R487,SEARCH("/",R487)-1)</f>
        <v>film &amp; video</v>
      </c>
      <c r="T487" t="str">
        <f>RIGHT(R487,LEN(R487)-SEARCH("/",R487))</f>
        <v>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>
        <f>E488/D488</f>
        <v>9.0909090909090904E-5</v>
      </c>
      <c r="O488" s="6">
        <f>IF(L488&gt;0,E488/L488,0)</f>
        <v>50</v>
      </c>
      <c r="P488" s="11">
        <f>(((I488/60)/60)/24)+DATE(1970,1,1)+(-5/24)</f>
        <v>41791.734247685185</v>
      </c>
      <c r="Q488" s="11">
        <f>(((J488/60)/60)/24)+DATE(1970,1,1)+(-5/24)</f>
        <v>41761.734247685185</v>
      </c>
      <c r="R488" t="s">
        <v>8270</v>
      </c>
      <c r="S488" s="13" t="str">
        <f>LEFT(R488,SEARCH("/",R488)-1)</f>
        <v>film &amp; video</v>
      </c>
      <c r="T488" t="str">
        <f>RIGHT(R488,LEN(R488)-SEARCH("/",R488))</f>
        <v>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>
        <f>E489/D489</f>
        <v>0</v>
      </c>
      <c r="O489" s="6">
        <f>IF(L489&gt;0,E489/L489,0)</f>
        <v>0</v>
      </c>
      <c r="P489" s="11">
        <f>(((I489/60)/60)/24)+DATE(1970,1,1)+(-5/24)</f>
        <v>42729.428171296291</v>
      </c>
      <c r="Q489" s="11">
        <f>(((J489/60)/60)/24)+DATE(1970,1,1)+(-5/24)</f>
        <v>42669.386504629627</v>
      </c>
      <c r="R489" t="s">
        <v>8270</v>
      </c>
      <c r="S489" s="13" t="str">
        <f>LEFT(R489,SEARCH("/",R489)-1)</f>
        <v>film &amp; video</v>
      </c>
      <c r="T489" t="str">
        <f>RIGHT(R489,LEN(R489)-SEARCH("/",R489))</f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>
        <f>E490/D490</f>
        <v>0</v>
      </c>
      <c r="O490" s="6">
        <f>IF(L490&gt;0,E490/L490,0)</f>
        <v>0</v>
      </c>
      <c r="P490" s="11">
        <f>(((I490/60)/60)/24)+DATE(1970,1,1)+(-5/24)</f>
        <v>42743.84606481481</v>
      </c>
      <c r="Q490" s="11">
        <f>(((J490/60)/60)/24)+DATE(1970,1,1)+(-5/24)</f>
        <v>42713.84606481481</v>
      </c>
      <c r="R490" t="s">
        <v>8270</v>
      </c>
      <c r="S490" s="13" t="str">
        <f>LEFT(R490,SEARCH("/",R490)-1)</f>
        <v>film &amp; video</v>
      </c>
      <c r="T490" t="str">
        <f>RIGHT(R490,LEN(R490)-SEARCH("/",R490))</f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>
        <f>E491/D491</f>
        <v>2.8667813379201833E-3</v>
      </c>
      <c r="O491" s="6">
        <f>IF(L491&gt;0,E491/L491,0)</f>
        <v>71.666666666666671</v>
      </c>
      <c r="P491" s="11">
        <f>(((I491/60)/60)/24)+DATE(1970,1,1)+(-5/24)</f>
        <v>40913.272916666661</v>
      </c>
      <c r="Q491" s="11">
        <f>(((J491/60)/60)/24)+DATE(1970,1,1)+(-5/24)</f>
        <v>40882.273333333331</v>
      </c>
      <c r="R491" t="s">
        <v>8270</v>
      </c>
      <c r="S491" s="13" t="str">
        <f>LEFT(R491,SEARCH("/",R491)-1)</f>
        <v>film &amp; video</v>
      </c>
      <c r="T491" t="str">
        <f>RIGHT(R491,LEN(R491)-SEARCH("/",R491))</f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>
        <f>E492/D492</f>
        <v>0</v>
      </c>
      <c r="O492" s="6">
        <f>IF(L492&gt;0,E492/L492,0)</f>
        <v>0</v>
      </c>
      <c r="P492" s="11">
        <f>(((I492/60)/60)/24)+DATE(1970,1,1)+(-5/24)</f>
        <v>41143.760243055556</v>
      </c>
      <c r="Q492" s="11">
        <f>(((J492/60)/60)/24)+DATE(1970,1,1)+(-5/24)</f>
        <v>41113.760243055556</v>
      </c>
      <c r="R492" t="s">
        <v>8270</v>
      </c>
      <c r="S492" s="13" t="str">
        <f>LEFT(R492,SEARCH("/",R492)-1)</f>
        <v>film &amp; video</v>
      </c>
      <c r="T492" t="str">
        <f>RIGHT(R492,LEN(R492)-SEARCH("/",R492))</f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>
        <f>E493/D493</f>
        <v>0</v>
      </c>
      <c r="O493" s="6">
        <f>IF(L493&gt;0,E493/L493,0)</f>
        <v>0</v>
      </c>
      <c r="P493" s="11">
        <f>(((I493/60)/60)/24)+DATE(1970,1,1)+(-5/24)</f>
        <v>42396.774293981485</v>
      </c>
      <c r="Q493" s="11">
        <f>(((J493/60)/60)/24)+DATE(1970,1,1)+(-5/24)</f>
        <v>42366.774293981485</v>
      </c>
      <c r="R493" t="s">
        <v>8270</v>
      </c>
      <c r="S493" s="13" t="str">
        <f>LEFT(R493,SEARCH("/",R493)-1)</f>
        <v>film &amp; video</v>
      </c>
      <c r="T493" t="str">
        <f>RIGHT(R493,LEN(R493)-SEARCH("/",R493))</f>
        <v>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>
        <f>E494/D494</f>
        <v>0</v>
      </c>
      <c r="O494" s="6">
        <f>IF(L494&gt;0,E494/L494,0)</f>
        <v>0</v>
      </c>
      <c r="P494" s="11">
        <f>(((I494/60)/60)/24)+DATE(1970,1,1)+(-5/24)</f>
        <v>42655.826736111114</v>
      </c>
      <c r="Q494" s="11">
        <f>(((J494/60)/60)/24)+DATE(1970,1,1)+(-5/24)</f>
        <v>42595.826736111114</v>
      </c>
      <c r="R494" t="s">
        <v>8270</v>
      </c>
      <c r="S494" s="13" t="str">
        <f>LEFT(R494,SEARCH("/",R494)-1)</f>
        <v>film &amp; video</v>
      </c>
      <c r="T494" t="str">
        <f>RIGHT(R494,LEN(R494)-SEARCH("/",R494))</f>
        <v>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>
        <f>E495/D495</f>
        <v>0</v>
      </c>
      <c r="O495" s="6">
        <f>IF(L495&gt;0,E495/L495,0)</f>
        <v>0</v>
      </c>
      <c r="P495" s="11">
        <f>(((I495/60)/60)/24)+DATE(1970,1,1)+(-5/24)</f>
        <v>42144.517800925918</v>
      </c>
      <c r="Q495" s="11">
        <f>(((J495/60)/60)/24)+DATE(1970,1,1)+(-5/24)</f>
        <v>42114.517800925918</v>
      </c>
      <c r="R495" t="s">
        <v>8270</v>
      </c>
      <c r="S495" s="13" t="str">
        <f>LEFT(R495,SEARCH("/",R495)-1)</f>
        <v>film &amp; video</v>
      </c>
      <c r="T495" t="str">
        <f>RIGHT(R495,LEN(R495)-SEARCH("/",R495))</f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>
        <f>E496/D496</f>
        <v>1.5499999999999999E-3</v>
      </c>
      <c r="O496" s="6">
        <f>IF(L496&gt;0,E496/L496,0)</f>
        <v>10.333333333333334</v>
      </c>
      <c r="P496" s="11">
        <f>(((I496/60)/60)/24)+DATE(1970,1,1)+(-5/24)</f>
        <v>41822.916666666664</v>
      </c>
      <c r="Q496" s="11">
        <f>(((J496/60)/60)/24)+DATE(1970,1,1)+(-5/24)</f>
        <v>41799.62228009259</v>
      </c>
      <c r="R496" t="s">
        <v>8270</v>
      </c>
      <c r="S496" s="13" t="str">
        <f>LEFT(R496,SEARCH("/",R496)-1)</f>
        <v>film &amp; video</v>
      </c>
      <c r="T496" t="str">
        <f>RIGHT(R496,LEN(R496)-SEARCH("/",R496))</f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>
        <f>E497/D497</f>
        <v>0</v>
      </c>
      <c r="O497" s="6">
        <f>IF(L497&gt;0,E497/L497,0)</f>
        <v>0</v>
      </c>
      <c r="P497" s="11">
        <f>(((I497/60)/60)/24)+DATE(1970,1,1)+(-5/24)</f>
        <v>42201.619270833333</v>
      </c>
      <c r="Q497" s="11">
        <f>(((J497/60)/60)/24)+DATE(1970,1,1)+(-5/24)</f>
        <v>42171.619270833333</v>
      </c>
      <c r="R497" t="s">
        <v>8270</v>
      </c>
      <c r="S497" s="13" t="str">
        <f>LEFT(R497,SEARCH("/",R497)-1)</f>
        <v>film &amp; video</v>
      </c>
      <c r="T497" t="str">
        <f>RIGHT(R497,LEN(R497)-SEARCH("/",R497))</f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>
        <f>E498/D498</f>
        <v>1.6666666666666667E-5</v>
      </c>
      <c r="O498" s="6">
        <f>IF(L498&gt;0,E498/L498,0)</f>
        <v>1</v>
      </c>
      <c r="P498" s="11">
        <f>(((I498/60)/60)/24)+DATE(1970,1,1)+(-5/24)</f>
        <v>41680.723078703704</v>
      </c>
      <c r="Q498" s="11">
        <f>(((J498/60)/60)/24)+DATE(1970,1,1)+(-5/24)</f>
        <v>41620.723078703704</v>
      </c>
      <c r="R498" t="s">
        <v>8270</v>
      </c>
      <c r="S498" s="13" t="str">
        <f>LEFT(R498,SEARCH("/",R498)-1)</f>
        <v>film &amp; video</v>
      </c>
      <c r="T498" t="str">
        <f>RIGHT(R498,LEN(R498)-SEARCH("/",R498))</f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>
        <f>E499/D499</f>
        <v>6.6964285714285711E-3</v>
      </c>
      <c r="O499" s="6">
        <f>IF(L499&gt;0,E499/L499,0)</f>
        <v>10</v>
      </c>
      <c r="P499" s="11">
        <f>(((I499/60)/60)/24)+DATE(1970,1,1)+(-5/24)</f>
        <v>41997.999999999993</v>
      </c>
      <c r="Q499" s="11">
        <f>(((J499/60)/60)/24)+DATE(1970,1,1)+(-5/24)</f>
        <v>41944.829456018517</v>
      </c>
      <c r="R499" t="s">
        <v>8270</v>
      </c>
      <c r="S499" s="13" t="str">
        <f>LEFT(R499,SEARCH("/",R499)-1)</f>
        <v>film &amp; video</v>
      </c>
      <c r="T499" t="str">
        <f>RIGHT(R499,LEN(R499)-SEARCH("/",R499))</f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>
        <f>E500/D500</f>
        <v>4.5985132395404561E-2</v>
      </c>
      <c r="O500" s="6">
        <f>IF(L500&gt;0,E500/L500,0)</f>
        <v>136.09090909090909</v>
      </c>
      <c r="P500" s="11">
        <f>(((I500/60)/60)/24)+DATE(1970,1,1)+(-5/24)</f>
        <v>40900.553807870368</v>
      </c>
      <c r="Q500" s="11">
        <f>(((J500/60)/60)/24)+DATE(1970,1,1)+(-5/24)</f>
        <v>40858.553807870368</v>
      </c>
      <c r="R500" t="s">
        <v>8270</v>
      </c>
      <c r="S500" s="13" t="str">
        <f>LEFT(R500,SEARCH("/",R500)-1)</f>
        <v>film &amp; video</v>
      </c>
      <c r="T500" t="str">
        <f>RIGHT(R500,LEN(R500)-SEARCH("/",R500))</f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>
        <f>E501/D501</f>
        <v>9.5500000000000002E-2</v>
      </c>
      <c r="O501" s="6">
        <f>IF(L501&gt;0,E501/L501,0)</f>
        <v>73.461538461538467</v>
      </c>
      <c r="P501" s="11">
        <f>(((I501/60)/60)/24)+DATE(1970,1,1)+(-5/24)</f>
        <v>40098.665972222218</v>
      </c>
      <c r="Q501" s="11">
        <f>(((J501/60)/60)/24)+DATE(1970,1,1)+(-5/24)</f>
        <v>40043.687129629623</v>
      </c>
      <c r="R501" t="s">
        <v>8270</v>
      </c>
      <c r="S501" s="13" t="str">
        <f>LEFT(R501,SEARCH("/",R501)-1)</f>
        <v>film &amp; video</v>
      </c>
      <c r="T501" t="str">
        <f>RIGHT(R501,LEN(R501)-SEARCH("/",R501))</f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>
        <f>E502/D502</f>
        <v>3.307692307692308E-2</v>
      </c>
      <c r="O502" s="6">
        <f>IF(L502&gt;0,E502/L502,0)</f>
        <v>53.75</v>
      </c>
      <c r="P502" s="11">
        <f>(((I502/60)/60)/24)+DATE(1970,1,1)+(-5/24)</f>
        <v>40306.719444444439</v>
      </c>
      <c r="Q502" s="11">
        <f>(((J502/60)/60)/24)+DATE(1970,1,1)+(-5/24)</f>
        <v>40247.677673611113</v>
      </c>
      <c r="R502" t="s">
        <v>8270</v>
      </c>
      <c r="S502" s="13" t="str">
        <f>LEFT(R502,SEARCH("/",R502)-1)</f>
        <v>film &amp; video</v>
      </c>
      <c r="T502" t="str">
        <f>RIGHT(R502,LEN(R502)-SEARCH("/",R502))</f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>
        <f>E503/D503</f>
        <v>0</v>
      </c>
      <c r="O503" s="6">
        <f>IF(L503&gt;0,E503/L503,0)</f>
        <v>0</v>
      </c>
      <c r="P503" s="11">
        <f>(((I503/60)/60)/24)+DATE(1970,1,1)+(-5/24)</f>
        <v>40733.026053240741</v>
      </c>
      <c r="Q503" s="11">
        <f>(((J503/60)/60)/24)+DATE(1970,1,1)+(-5/24)</f>
        <v>40703.026053240741</v>
      </c>
      <c r="R503" t="s">
        <v>8270</v>
      </c>
      <c r="S503" s="13" t="str">
        <f>LEFT(R503,SEARCH("/",R503)-1)</f>
        <v>film &amp; video</v>
      </c>
      <c r="T503" t="str">
        <f>RIGHT(R503,LEN(R503)-SEARCH("/",R503))</f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>
        <f>E504/D504</f>
        <v>1.15E-2</v>
      </c>
      <c r="O504" s="6">
        <f>IF(L504&gt;0,E504/L504,0)</f>
        <v>57.5</v>
      </c>
      <c r="P504" s="11">
        <f>(((I504/60)/60)/24)+DATE(1970,1,1)+(-5/24)</f>
        <v>40986.303530092591</v>
      </c>
      <c r="Q504" s="11">
        <f>(((J504/60)/60)/24)+DATE(1970,1,1)+(-5/24)</f>
        <v>40956.345196759255</v>
      </c>
      <c r="R504" t="s">
        <v>8270</v>
      </c>
      <c r="S504" s="13" t="str">
        <f>LEFT(R504,SEARCH("/",R504)-1)</f>
        <v>film &amp; video</v>
      </c>
      <c r="T504" t="str">
        <f>RIGHT(R504,LEN(R504)-SEARCH("/",R504))</f>
        <v>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>
        <f>E505/D505</f>
        <v>1.7538461538461537E-2</v>
      </c>
      <c r="O505" s="6">
        <f>IF(L505&gt;0,E505/L505,0)</f>
        <v>12.666666666666666</v>
      </c>
      <c r="P505" s="11">
        <f>(((I505/60)/60)/24)+DATE(1970,1,1)+(-5/24)</f>
        <v>42021.318321759252</v>
      </c>
      <c r="Q505" s="11">
        <f>(((J505/60)/60)/24)+DATE(1970,1,1)+(-5/24)</f>
        <v>41991.318321759252</v>
      </c>
      <c r="R505" t="s">
        <v>8270</v>
      </c>
      <c r="S505" s="13" t="str">
        <f>LEFT(R505,SEARCH("/",R505)-1)</f>
        <v>film &amp; video</v>
      </c>
      <c r="T505" t="str">
        <f>RIGHT(R505,LEN(R505)-SEARCH("/",R505))</f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>
        <f>E506/D506</f>
        <v>1.3673469387755101E-2</v>
      </c>
      <c r="O506" s="6">
        <f>IF(L506&gt;0,E506/L506,0)</f>
        <v>67</v>
      </c>
      <c r="P506" s="11">
        <f>(((I506/60)/60)/24)+DATE(1970,1,1)+(-5/24)</f>
        <v>41009.73364583333</v>
      </c>
      <c r="Q506" s="11">
        <f>(((J506/60)/60)/24)+DATE(1970,1,1)+(-5/24)</f>
        <v>40949.775312499994</v>
      </c>
      <c r="R506" t="s">
        <v>8270</v>
      </c>
      <c r="S506" s="13" t="str">
        <f>LEFT(R506,SEARCH("/",R506)-1)</f>
        <v>film &amp; video</v>
      </c>
      <c r="T506" t="str">
        <f>RIGHT(R506,LEN(R506)-SEARCH("/",R506))</f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>
        <f>E507/D507</f>
        <v>4.3333333333333331E-3</v>
      </c>
      <c r="O507" s="6">
        <f>IF(L507&gt;0,E507/L507,0)</f>
        <v>3.7142857142857144</v>
      </c>
      <c r="P507" s="11">
        <f>(((I507/60)/60)/24)+DATE(1970,1,1)+(-5/24)</f>
        <v>42362.889884259253</v>
      </c>
      <c r="Q507" s="11">
        <f>(((J507/60)/60)/24)+DATE(1970,1,1)+(-5/24)</f>
        <v>42317.889884259253</v>
      </c>
      <c r="R507" t="s">
        <v>8270</v>
      </c>
      <c r="S507" s="13" t="str">
        <f>LEFT(R507,SEARCH("/",R507)-1)</f>
        <v>film &amp; video</v>
      </c>
      <c r="T507" t="str">
        <f>RIGHT(R507,LEN(R507)-SEARCH("/",R507))</f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>
        <f>E508/D508</f>
        <v>1.25E-3</v>
      </c>
      <c r="O508" s="6">
        <f>IF(L508&gt;0,E508/L508,0)</f>
        <v>250</v>
      </c>
      <c r="P508" s="11">
        <f>(((I508/60)/60)/24)+DATE(1970,1,1)+(-5/24)</f>
        <v>41496.343981481477</v>
      </c>
      <c r="Q508" s="11">
        <f>(((J508/60)/60)/24)+DATE(1970,1,1)+(-5/24)</f>
        <v>41466.343981481477</v>
      </c>
      <c r="R508" t="s">
        <v>8270</v>
      </c>
      <c r="S508" s="13" t="str">
        <f>LEFT(R508,SEARCH("/",R508)-1)</f>
        <v>film &amp; video</v>
      </c>
      <c r="T508" t="str">
        <f>RIGHT(R508,LEN(R508)-SEARCH("/",R508))</f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>
        <f>E509/D509</f>
        <v>3.2000000000000001E-2</v>
      </c>
      <c r="O509" s="6">
        <f>IF(L509&gt;0,E509/L509,0)</f>
        <v>64</v>
      </c>
      <c r="P509" s="11">
        <f>(((I509/60)/60)/24)+DATE(1970,1,1)+(-5/24)</f>
        <v>41201.750659722216</v>
      </c>
      <c r="Q509" s="11">
        <f>(((J509/60)/60)/24)+DATE(1970,1,1)+(-5/24)</f>
        <v>41156.750659722216</v>
      </c>
      <c r="R509" t="s">
        <v>8270</v>
      </c>
      <c r="S509" s="13" t="str">
        <f>LEFT(R509,SEARCH("/",R509)-1)</f>
        <v>film &amp; video</v>
      </c>
      <c r="T509" t="str">
        <f>RIGHT(R509,LEN(R509)-SEARCH("/",R509))</f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>
        <f>E510/D510</f>
        <v>8.0000000000000002E-3</v>
      </c>
      <c r="O510" s="6">
        <f>IF(L510&gt;0,E510/L510,0)</f>
        <v>133.33333333333334</v>
      </c>
      <c r="P510" s="11">
        <f>(((I510/60)/60)/24)+DATE(1970,1,1)+(-5/24)</f>
        <v>41054.384722222218</v>
      </c>
      <c r="Q510" s="11">
        <f>(((J510/60)/60)/24)+DATE(1970,1,1)+(-5/24)</f>
        <v>40994.815983796296</v>
      </c>
      <c r="R510" t="s">
        <v>8270</v>
      </c>
      <c r="S510" s="13" t="str">
        <f>LEFT(R510,SEARCH("/",R510)-1)</f>
        <v>film &amp; video</v>
      </c>
      <c r="T510" t="str">
        <f>RIGHT(R510,LEN(R510)-SEARCH("/",R510))</f>
        <v>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>
        <f>E511/D511</f>
        <v>2E-3</v>
      </c>
      <c r="O511" s="6">
        <f>IF(L511&gt;0,E511/L511,0)</f>
        <v>10</v>
      </c>
      <c r="P511" s="11">
        <f>(((I511/60)/60)/24)+DATE(1970,1,1)+(-5/24)</f>
        <v>42183.423263888886</v>
      </c>
      <c r="Q511" s="11">
        <f>(((J511/60)/60)/24)+DATE(1970,1,1)+(-5/24)</f>
        <v>42153.423263888886</v>
      </c>
      <c r="R511" t="s">
        <v>8270</v>
      </c>
      <c r="S511" s="13" t="str">
        <f>LEFT(R511,SEARCH("/",R511)-1)</f>
        <v>film &amp; video</v>
      </c>
      <c r="T511" t="str">
        <f>RIGHT(R511,LEN(R511)-SEARCH("/",R511))</f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>
        <f>E512/D512</f>
        <v>0</v>
      </c>
      <c r="O512" s="6">
        <f>IF(L512&gt;0,E512/L512,0)</f>
        <v>0</v>
      </c>
      <c r="P512" s="11">
        <f>(((I512/60)/60)/24)+DATE(1970,1,1)+(-5/24)</f>
        <v>42429.968043981477</v>
      </c>
      <c r="Q512" s="11">
        <f>(((J512/60)/60)/24)+DATE(1970,1,1)+(-5/24)</f>
        <v>42399.968043981477</v>
      </c>
      <c r="R512" t="s">
        <v>8270</v>
      </c>
      <c r="S512" s="13" t="str">
        <f>LEFT(R512,SEARCH("/",R512)-1)</f>
        <v>film &amp; video</v>
      </c>
      <c r="T512" t="str">
        <f>RIGHT(R512,LEN(R512)-SEARCH("/",R512))</f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>
        <f>E513/D513</f>
        <v>0.03</v>
      </c>
      <c r="O513" s="6">
        <f>IF(L513&gt;0,E513/L513,0)</f>
        <v>30</v>
      </c>
      <c r="P513" s="11">
        <f>(((I513/60)/60)/24)+DATE(1970,1,1)+(-5/24)</f>
        <v>41370.053032407406</v>
      </c>
      <c r="Q513" s="11">
        <f>(((J513/60)/60)/24)+DATE(1970,1,1)+(-5/24)</f>
        <v>41340.09469907407</v>
      </c>
      <c r="R513" t="s">
        <v>8270</v>
      </c>
      <c r="S513" s="13" t="str">
        <f>LEFT(R513,SEARCH("/",R513)-1)</f>
        <v>film &amp; video</v>
      </c>
      <c r="T513" t="str">
        <f>RIGHT(R513,LEN(R513)-SEARCH("/",R513))</f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>
        <f>E514/D514</f>
        <v>1.3749999999999999E-3</v>
      </c>
      <c r="O514" s="6">
        <f>IF(L514&gt;0,E514/L514,0)</f>
        <v>5.5</v>
      </c>
      <c r="P514" s="11">
        <f>(((I514/60)/60)/24)+DATE(1970,1,1)+(-5/24)</f>
        <v>42694.575543981475</v>
      </c>
      <c r="Q514" s="11">
        <f>(((J514/60)/60)/24)+DATE(1970,1,1)+(-5/24)</f>
        <v>42649.533877314818</v>
      </c>
      <c r="R514" t="s">
        <v>8270</v>
      </c>
      <c r="S514" s="13" t="str">
        <f>LEFT(R514,SEARCH("/",R514)-1)</f>
        <v>film &amp; video</v>
      </c>
      <c r="T514" t="str">
        <f>RIGHT(R514,LEN(R514)-SEARCH("/",R514))</f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>
        <f>E515/D515</f>
        <v>0.13924</v>
      </c>
      <c r="O515" s="6">
        <f>IF(L515&gt;0,E515/L515,0)</f>
        <v>102.38235294117646</v>
      </c>
      <c r="P515" s="11">
        <f>(((I515/60)/60)/24)+DATE(1970,1,1)+(-5/24)</f>
        <v>42597.083333333336</v>
      </c>
      <c r="Q515" s="11">
        <f>(((J515/60)/60)/24)+DATE(1970,1,1)+(-5/24)</f>
        <v>42552.445659722223</v>
      </c>
      <c r="R515" t="s">
        <v>8270</v>
      </c>
      <c r="S515" s="13" t="str">
        <f>LEFT(R515,SEARCH("/",R515)-1)</f>
        <v>film &amp; video</v>
      </c>
      <c r="T515" t="str">
        <f>RIGHT(R515,LEN(R515)-SEARCH("/",R515))</f>
        <v>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>
        <f>E516/D516</f>
        <v>3.3333333333333333E-2</v>
      </c>
      <c r="O516" s="6">
        <f>IF(L516&gt;0,E516/L516,0)</f>
        <v>16.666666666666668</v>
      </c>
      <c r="P516" s="11">
        <f>(((I516/60)/60)/24)+DATE(1970,1,1)+(-5/24)</f>
        <v>41860.405636574069</v>
      </c>
      <c r="Q516" s="11">
        <f>(((J516/60)/60)/24)+DATE(1970,1,1)+(-5/24)</f>
        <v>41830.405636574069</v>
      </c>
      <c r="R516" t="s">
        <v>8270</v>
      </c>
      <c r="S516" s="13" t="str">
        <f>LEFT(R516,SEARCH("/",R516)-1)</f>
        <v>film &amp; video</v>
      </c>
      <c r="T516" t="str">
        <f>RIGHT(R516,LEN(R516)-SEARCH("/",R516))</f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>
        <f>E517/D517</f>
        <v>0.25413402061855672</v>
      </c>
      <c r="O517" s="6">
        <f>IF(L517&gt;0,E517/L517,0)</f>
        <v>725.02941176470586</v>
      </c>
      <c r="P517" s="11">
        <f>(((I517/60)/60)/24)+DATE(1970,1,1)+(-5/24)</f>
        <v>42367.282418981478</v>
      </c>
      <c r="Q517" s="11">
        <f>(((J517/60)/60)/24)+DATE(1970,1,1)+(-5/24)</f>
        <v>42327.282418981478</v>
      </c>
      <c r="R517" t="s">
        <v>8270</v>
      </c>
      <c r="S517" s="13" t="str">
        <f>LEFT(R517,SEARCH("/",R517)-1)</f>
        <v>film &amp; video</v>
      </c>
      <c r="T517" t="str">
        <f>RIGHT(R517,LEN(R517)-SEARCH("/",R517))</f>
        <v>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>
        <f>E518/D518</f>
        <v>0</v>
      </c>
      <c r="O518" s="6">
        <f>IF(L518&gt;0,E518/L518,0)</f>
        <v>0</v>
      </c>
      <c r="P518" s="11">
        <f>(((I518/60)/60)/24)+DATE(1970,1,1)+(-5/24)</f>
        <v>42151.570370370369</v>
      </c>
      <c r="Q518" s="11">
        <f>(((J518/60)/60)/24)+DATE(1970,1,1)+(-5/24)</f>
        <v>42091.570370370369</v>
      </c>
      <c r="R518" t="s">
        <v>8270</v>
      </c>
      <c r="S518" s="13" t="str">
        <f>LEFT(R518,SEARCH("/",R518)-1)</f>
        <v>film &amp; video</v>
      </c>
      <c r="T518" t="str">
        <f>RIGHT(R518,LEN(R518)-SEARCH("/",R518))</f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>
        <f>E519/D519</f>
        <v>1.3666666666666667E-2</v>
      </c>
      <c r="O519" s="6">
        <f>IF(L519&gt;0,E519/L519,0)</f>
        <v>68.333333333333329</v>
      </c>
      <c r="P519" s="11">
        <f>(((I519/60)/60)/24)+DATE(1970,1,1)+(-5/24)</f>
        <v>42768.406956018516</v>
      </c>
      <c r="Q519" s="11">
        <f>(((J519/60)/60)/24)+DATE(1970,1,1)+(-5/24)</f>
        <v>42738.406956018516</v>
      </c>
      <c r="R519" t="s">
        <v>8270</v>
      </c>
      <c r="S519" s="13" t="str">
        <f>LEFT(R519,SEARCH("/",R519)-1)</f>
        <v>film &amp; video</v>
      </c>
      <c r="T519" t="str">
        <f>RIGHT(R519,LEN(R519)-SEARCH("/",R519))</f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>
        <f>E520/D520</f>
        <v>0</v>
      </c>
      <c r="O520" s="6">
        <f>IF(L520&gt;0,E520/L520,0)</f>
        <v>0</v>
      </c>
      <c r="P520" s="11">
        <f>(((I520/60)/60)/24)+DATE(1970,1,1)+(-5/24)</f>
        <v>42253.406944444439</v>
      </c>
      <c r="Q520" s="11">
        <f>(((J520/60)/60)/24)+DATE(1970,1,1)+(-5/24)</f>
        <v>42223.407685185179</v>
      </c>
      <c r="R520" t="s">
        <v>8270</v>
      </c>
      <c r="S520" s="13" t="str">
        <f>LEFT(R520,SEARCH("/",R520)-1)</f>
        <v>film &amp; video</v>
      </c>
      <c r="T520" t="str">
        <f>RIGHT(R520,LEN(R520)-SEARCH("/",R520))</f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>
        <f>E521/D521</f>
        <v>0.22881426547787684</v>
      </c>
      <c r="O521" s="6">
        <f>IF(L521&gt;0,E521/L521,0)</f>
        <v>39.228571428571428</v>
      </c>
      <c r="P521" s="11">
        <f>(((I521/60)/60)/24)+DATE(1970,1,1)+(-5/24)</f>
        <v>41248.183113425926</v>
      </c>
      <c r="Q521" s="11">
        <f>(((J521/60)/60)/24)+DATE(1970,1,1)+(-5/24)</f>
        <v>41218.183113425926</v>
      </c>
      <c r="R521" t="s">
        <v>8270</v>
      </c>
      <c r="S521" s="13" t="str">
        <f>LEFT(R521,SEARCH("/",R521)-1)</f>
        <v>film &amp; video</v>
      </c>
      <c r="T521" t="str">
        <f>RIGHT(R521,LEN(R521)-SEARCH("/",R521))</f>
        <v>animation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>
        <f>E522/D522</f>
        <v>1.0209999999999999</v>
      </c>
      <c r="O522" s="6">
        <f>IF(L522&gt;0,E522/L522,0)</f>
        <v>150.14705882352942</v>
      </c>
      <c r="P522" s="11">
        <f>(((I522/60)/60)/24)+DATE(1970,1,1)+(-5/24)</f>
        <v>42348.493761574071</v>
      </c>
      <c r="Q522" s="11">
        <f>(((J522/60)/60)/24)+DATE(1970,1,1)+(-5/24)</f>
        <v>42318.493761574071</v>
      </c>
      <c r="R522" t="s">
        <v>8271</v>
      </c>
      <c r="S522" s="13" t="str">
        <f>LEFT(R522,SEARCH("/",R522)-1)</f>
        <v>theater</v>
      </c>
      <c r="T522" t="str">
        <f>RIGHT(R522,LEN(R522)-SEARCH("/",R522))</f>
        <v>plays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>
        <f>E523/D523</f>
        <v>1.0464</v>
      </c>
      <c r="O523" s="6">
        <f>IF(L523&gt;0,E523/L523,0)</f>
        <v>93.428571428571431</v>
      </c>
      <c r="P523" s="11">
        <f>(((I523/60)/60)/24)+DATE(1970,1,1)+(-5/24)</f>
        <v>42674.999305555553</v>
      </c>
      <c r="Q523" s="11">
        <f>(((J523/60)/60)/24)+DATE(1970,1,1)+(-5/24)</f>
        <v>42645.884479166663</v>
      </c>
      <c r="R523" t="s">
        <v>8271</v>
      </c>
      <c r="S523" s="13" t="str">
        <f>LEFT(R523,SEARCH("/",R523)-1)</f>
        <v>theater</v>
      </c>
      <c r="T523" t="str">
        <f>RIGHT(R523,LEN(R523)-SEARCH("/",R523))</f>
        <v>plays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>
        <f>E524/D524</f>
        <v>1.1466666666666667</v>
      </c>
      <c r="O524" s="6">
        <f>IF(L524&gt;0,E524/L524,0)</f>
        <v>110.96774193548387</v>
      </c>
      <c r="P524" s="11">
        <f>(((I524/60)/60)/24)+DATE(1970,1,1)+(-5/24)</f>
        <v>42449.790798611109</v>
      </c>
      <c r="Q524" s="11">
        <f>(((J524/60)/60)/24)+DATE(1970,1,1)+(-5/24)</f>
        <v>42429.832465277774</v>
      </c>
      <c r="R524" t="s">
        <v>8271</v>
      </c>
      <c r="S524" s="13" t="str">
        <f>LEFT(R524,SEARCH("/",R524)-1)</f>
        <v>theater</v>
      </c>
      <c r="T524" t="str">
        <f>RIGHT(R524,LEN(R524)-SEARCH("/",R524))</f>
        <v>plays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>
        <f>E525/D525</f>
        <v>1.206</v>
      </c>
      <c r="O525" s="6">
        <f>IF(L525&gt;0,E525/L525,0)</f>
        <v>71.785714285714292</v>
      </c>
      <c r="P525" s="11">
        <f>(((I525/60)/60)/24)+DATE(1970,1,1)+(-5/24)</f>
        <v>42267.924490740734</v>
      </c>
      <c r="Q525" s="11">
        <f>(((J525/60)/60)/24)+DATE(1970,1,1)+(-5/24)</f>
        <v>42237.924490740734</v>
      </c>
      <c r="R525" t="s">
        <v>8271</v>
      </c>
      <c r="S525" s="13" t="str">
        <f>LEFT(R525,SEARCH("/",R525)-1)</f>
        <v>theater</v>
      </c>
      <c r="T525" t="str">
        <f>RIGHT(R525,LEN(R525)-SEARCH("/",R525))</f>
        <v>plays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>
        <f>E526/D526</f>
        <v>1.0867285714285715</v>
      </c>
      <c r="O526" s="6">
        <f>IF(L526&gt;0,E526/L526,0)</f>
        <v>29.258076923076924</v>
      </c>
      <c r="P526" s="11">
        <f>(((I526/60)/60)/24)+DATE(1970,1,1)+(-5/24)</f>
        <v>42522.508900462963</v>
      </c>
      <c r="Q526" s="11">
        <f>(((J526/60)/60)/24)+DATE(1970,1,1)+(-5/24)</f>
        <v>42492.508900462963</v>
      </c>
      <c r="R526" t="s">
        <v>8271</v>
      </c>
      <c r="S526" s="13" t="str">
        <f>LEFT(R526,SEARCH("/",R526)-1)</f>
        <v>theater</v>
      </c>
      <c r="T526" t="str">
        <f>RIGHT(R526,LEN(R526)-SEARCH("/",R526))</f>
        <v>plays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>
        <f>E527/D527</f>
        <v>1</v>
      </c>
      <c r="O527" s="6">
        <f>IF(L527&gt;0,E527/L527,0)</f>
        <v>1000</v>
      </c>
      <c r="P527" s="11">
        <f>(((I527/60)/60)/24)+DATE(1970,1,1)+(-5/24)</f>
        <v>41895.192604166667</v>
      </c>
      <c r="Q527" s="11">
        <f>(((J527/60)/60)/24)+DATE(1970,1,1)+(-5/24)</f>
        <v>41850.192604166667</v>
      </c>
      <c r="R527" t="s">
        <v>8271</v>
      </c>
      <c r="S527" s="13" t="str">
        <f>LEFT(R527,SEARCH("/",R527)-1)</f>
        <v>theater</v>
      </c>
      <c r="T527" t="str">
        <f>RIGHT(R527,LEN(R527)-SEARCH("/",R527))</f>
        <v>plays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>
        <f>E528/D528</f>
        <v>1.1399999999999999</v>
      </c>
      <c r="O528" s="6">
        <f>IF(L528&gt;0,E528/L528,0)</f>
        <v>74.347826086956516</v>
      </c>
      <c r="P528" s="11">
        <f>(((I528/60)/60)/24)+DATE(1970,1,1)+(-5/24)</f>
        <v>42223.499999999993</v>
      </c>
      <c r="Q528" s="11">
        <f>(((J528/60)/60)/24)+DATE(1970,1,1)+(-5/24)</f>
        <v>42192.383611111109</v>
      </c>
      <c r="R528" t="s">
        <v>8271</v>
      </c>
      <c r="S528" s="13" t="str">
        <f>LEFT(R528,SEARCH("/",R528)-1)</f>
        <v>theater</v>
      </c>
      <c r="T528" t="str">
        <f>RIGHT(R528,LEN(R528)-SEARCH("/",R528))</f>
        <v>plays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>
        <f>E529/D529</f>
        <v>1.0085</v>
      </c>
      <c r="O529" s="6">
        <f>IF(L529&gt;0,E529/L529,0)</f>
        <v>63.829113924050631</v>
      </c>
      <c r="P529" s="11">
        <f>(((I529/60)/60)/24)+DATE(1970,1,1)+(-5/24)</f>
        <v>42783.461805555555</v>
      </c>
      <c r="Q529" s="11">
        <f>(((J529/60)/60)/24)+DATE(1970,1,1)+(-5/24)</f>
        <v>42752.997291666667</v>
      </c>
      <c r="R529" t="s">
        <v>8271</v>
      </c>
      <c r="S529" s="13" t="str">
        <f>LEFT(R529,SEARCH("/",R529)-1)</f>
        <v>theater</v>
      </c>
      <c r="T529" t="str">
        <f>RIGHT(R529,LEN(R529)-SEARCH("/",R529))</f>
        <v>plays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>
        <f>E530/D530</f>
        <v>1.1565217391304348</v>
      </c>
      <c r="O530" s="6">
        <f>IF(L530&gt;0,E530/L530,0)</f>
        <v>44.333333333333336</v>
      </c>
      <c r="P530" s="11">
        <f>(((I530/60)/60)/24)+DATE(1970,1,1)+(-5/24)</f>
        <v>42176.680555555555</v>
      </c>
      <c r="Q530" s="11">
        <f>(((J530/60)/60)/24)+DATE(1970,1,1)+(-5/24)</f>
        <v>42155.71188657407</v>
      </c>
      <c r="R530" t="s">
        <v>8271</v>
      </c>
      <c r="S530" s="13" t="str">
        <f>LEFT(R530,SEARCH("/",R530)-1)</f>
        <v>theater</v>
      </c>
      <c r="T530" t="str">
        <f>RIGHT(R530,LEN(R530)-SEARCH("/",R530))</f>
        <v>plays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>
        <f>E531/D531</f>
        <v>1.3041666666666667</v>
      </c>
      <c r="O531" s="6">
        <f>IF(L531&gt;0,E531/L531,0)</f>
        <v>86.944444444444443</v>
      </c>
      <c r="P531" s="11">
        <f>(((I531/60)/60)/24)+DATE(1970,1,1)+(-5/24)</f>
        <v>42745.999999999993</v>
      </c>
      <c r="Q531" s="11">
        <f>(((J531/60)/60)/24)+DATE(1970,1,1)+(-5/24)</f>
        <v>42724.822847222218</v>
      </c>
      <c r="R531" t="s">
        <v>8271</v>
      </c>
      <c r="S531" s="13" t="str">
        <f>LEFT(R531,SEARCH("/",R531)-1)</f>
        <v>theater</v>
      </c>
      <c r="T531" t="str">
        <f>RIGHT(R531,LEN(R531)-SEARCH("/",R531))</f>
        <v>plays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>
        <f>E532/D532</f>
        <v>1.0778267254038179</v>
      </c>
      <c r="O532" s="6">
        <f>IF(L532&gt;0,E532/L532,0)</f>
        <v>126.55172413793103</v>
      </c>
      <c r="P532" s="11">
        <f>(((I532/60)/60)/24)+DATE(1970,1,1)+(-5/24)</f>
        <v>42178.874999999993</v>
      </c>
      <c r="Q532" s="11">
        <f>(((J532/60)/60)/24)+DATE(1970,1,1)+(-5/24)</f>
        <v>42157.382731481477</v>
      </c>
      <c r="R532" t="s">
        <v>8271</v>
      </c>
      <c r="S532" s="13" t="str">
        <f>LEFT(R532,SEARCH("/",R532)-1)</f>
        <v>theater</v>
      </c>
      <c r="T532" t="str">
        <f>RIGHT(R532,LEN(R532)-SEARCH("/",R532))</f>
        <v>plays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>
        <f>E533/D533</f>
        <v>1</v>
      </c>
      <c r="O533" s="6">
        <f>IF(L533&gt;0,E533/L533,0)</f>
        <v>129.03225806451613</v>
      </c>
      <c r="P533" s="11">
        <f>(((I533/60)/60)/24)+DATE(1970,1,1)+(-5/24)</f>
        <v>42721.082638888889</v>
      </c>
      <c r="Q533" s="11">
        <f>(((J533/60)/60)/24)+DATE(1970,1,1)+(-5/24)</f>
        <v>42675.856817129628</v>
      </c>
      <c r="R533" t="s">
        <v>8271</v>
      </c>
      <c r="S533" s="13" t="str">
        <f>LEFT(R533,SEARCH("/",R533)-1)</f>
        <v>theater</v>
      </c>
      <c r="T533" t="str">
        <f>RIGHT(R533,LEN(R533)-SEARCH("/",R533))</f>
        <v>plays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>
        <f>E534/D534</f>
        <v>1.2324999999999999</v>
      </c>
      <c r="O534" s="6">
        <f>IF(L534&gt;0,E534/L534,0)</f>
        <v>71.242774566473983</v>
      </c>
      <c r="P534" s="11">
        <f>(((I534/60)/60)/24)+DATE(1970,1,1)+(-5/24)</f>
        <v>42502.798703703702</v>
      </c>
      <c r="Q534" s="11">
        <f>(((J534/60)/60)/24)+DATE(1970,1,1)+(-5/24)</f>
        <v>42472.798703703702</v>
      </c>
      <c r="R534" t="s">
        <v>8271</v>
      </c>
      <c r="S534" s="13" t="str">
        <f>LEFT(R534,SEARCH("/",R534)-1)</f>
        <v>theater</v>
      </c>
      <c r="T534" t="str">
        <f>RIGHT(R534,LEN(R534)-SEARCH("/",R534))</f>
        <v>plays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>
        <f>E535/D535</f>
        <v>1.002</v>
      </c>
      <c r="O535" s="6">
        <f>IF(L535&gt;0,E535/L535,0)</f>
        <v>117.88235294117646</v>
      </c>
      <c r="P535" s="11">
        <f>(((I535/60)/60)/24)+DATE(1970,1,1)+(-5/24)</f>
        <v>42506.226446759254</v>
      </c>
      <c r="Q535" s="11">
        <f>(((J535/60)/60)/24)+DATE(1970,1,1)+(-5/24)</f>
        <v>42482.226446759254</v>
      </c>
      <c r="R535" t="s">
        <v>8271</v>
      </c>
      <c r="S535" s="13" t="str">
        <f>LEFT(R535,SEARCH("/",R535)-1)</f>
        <v>theater</v>
      </c>
      <c r="T535" t="str">
        <f>RIGHT(R535,LEN(R535)-SEARCH("/",R535))</f>
        <v>plays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>
        <f>E536/D536</f>
        <v>1.0466666666666666</v>
      </c>
      <c r="O536" s="6">
        <f>IF(L536&gt;0,E536/L536,0)</f>
        <v>327.08333333333331</v>
      </c>
      <c r="P536" s="11">
        <f>(((I536/60)/60)/24)+DATE(1970,1,1)+(-5/24)</f>
        <v>42309.749999999993</v>
      </c>
      <c r="Q536" s="11">
        <f>(((J536/60)/60)/24)+DATE(1970,1,1)+(-5/24)</f>
        <v>42270.602662037032</v>
      </c>
      <c r="R536" t="s">
        <v>8271</v>
      </c>
      <c r="S536" s="13" t="str">
        <f>LEFT(R536,SEARCH("/",R536)-1)</f>
        <v>theater</v>
      </c>
      <c r="T536" t="str">
        <f>RIGHT(R536,LEN(R536)-SEARCH("/",R536))</f>
        <v>plays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>
        <f>E537/D537</f>
        <v>1.0249999999999999</v>
      </c>
      <c r="O537" s="6">
        <f>IF(L537&gt;0,E537/L537,0)</f>
        <v>34.745762711864408</v>
      </c>
      <c r="P537" s="11">
        <f>(((I537/60)/60)/24)+DATE(1970,1,1)+(-5/24)</f>
        <v>42741.336863425917</v>
      </c>
      <c r="Q537" s="11">
        <f>(((J537/60)/60)/24)+DATE(1970,1,1)+(-5/24)</f>
        <v>42711.336863425917</v>
      </c>
      <c r="R537" t="s">
        <v>8271</v>
      </c>
      <c r="S537" s="13" t="str">
        <f>LEFT(R537,SEARCH("/",R537)-1)</f>
        <v>theater</v>
      </c>
      <c r="T537" t="str">
        <f>RIGHT(R537,LEN(R537)-SEARCH("/",R537))</f>
        <v>plays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>
        <f>E538/D538</f>
        <v>1.1825757575757576</v>
      </c>
      <c r="O538" s="6">
        <f>IF(L538&gt;0,E538/L538,0)</f>
        <v>100.06410256410257</v>
      </c>
      <c r="P538" s="11">
        <f>(((I538/60)/60)/24)+DATE(1970,1,1)+(-5/24)</f>
        <v>42219.541666666664</v>
      </c>
      <c r="Q538" s="11">
        <f>(((J538/60)/60)/24)+DATE(1970,1,1)+(-5/24)</f>
        <v>42179.136655092596</v>
      </c>
      <c r="R538" t="s">
        <v>8271</v>
      </c>
      <c r="S538" s="13" t="str">
        <f>LEFT(R538,SEARCH("/",R538)-1)</f>
        <v>theater</v>
      </c>
      <c r="T538" t="str">
        <f>RIGHT(R538,LEN(R538)-SEARCH("/",R538))</f>
        <v>plays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>
        <f>E539/D539</f>
        <v>1.2050000000000001</v>
      </c>
      <c r="O539" s="6">
        <f>IF(L539&gt;0,E539/L539,0)</f>
        <v>40.847457627118644</v>
      </c>
      <c r="P539" s="11">
        <f>(((I539/60)/60)/24)+DATE(1970,1,1)+(-5/24)</f>
        <v>42312.601747685178</v>
      </c>
      <c r="Q539" s="11">
        <f>(((J539/60)/60)/24)+DATE(1970,1,1)+(-5/24)</f>
        <v>42282.560081018521</v>
      </c>
      <c r="R539" t="s">
        <v>8271</v>
      </c>
      <c r="S539" s="13" t="str">
        <f>LEFT(R539,SEARCH("/",R539)-1)</f>
        <v>theater</v>
      </c>
      <c r="T539" t="str">
        <f>RIGHT(R539,LEN(R539)-SEARCH("/",R539))</f>
        <v>plays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>
        <f>E540/D540</f>
        <v>3.0242</v>
      </c>
      <c r="O540" s="6">
        <f>IF(L540&gt;0,E540/L540,0)</f>
        <v>252.01666666666668</v>
      </c>
      <c r="P540" s="11">
        <f>(((I540/60)/60)/24)+DATE(1970,1,1)+(-5/24)</f>
        <v>42503.586377314808</v>
      </c>
      <c r="Q540" s="11">
        <f>(((J540/60)/60)/24)+DATE(1970,1,1)+(-5/24)</f>
        <v>42473.586377314808</v>
      </c>
      <c r="R540" t="s">
        <v>8271</v>
      </c>
      <c r="S540" s="13" t="str">
        <f>LEFT(R540,SEARCH("/",R540)-1)</f>
        <v>theater</v>
      </c>
      <c r="T540" t="str">
        <f>RIGHT(R540,LEN(R540)-SEARCH("/",R540))</f>
        <v>plays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>
        <f>E541/D541</f>
        <v>1.00644</v>
      </c>
      <c r="O541" s="6">
        <f>IF(L541&gt;0,E541/L541,0)</f>
        <v>25.161000000000001</v>
      </c>
      <c r="P541" s="11">
        <f>(((I541/60)/60)/24)+DATE(1970,1,1)+(-5/24)</f>
        <v>42555.841516203705</v>
      </c>
      <c r="Q541" s="11">
        <f>(((J541/60)/60)/24)+DATE(1970,1,1)+(-5/24)</f>
        <v>42534.841516203705</v>
      </c>
      <c r="R541" t="s">
        <v>8271</v>
      </c>
      <c r="S541" s="13" t="str">
        <f>LEFT(R541,SEARCH("/",R541)-1)</f>
        <v>theater</v>
      </c>
      <c r="T541" t="str">
        <f>RIGHT(R541,LEN(R541)-SEARCH("/",R541))</f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>
        <f>E542/D542</f>
        <v>6.666666666666667E-5</v>
      </c>
      <c r="O542" s="6">
        <f>IF(L542&gt;0,E542/L542,0)</f>
        <v>1</v>
      </c>
      <c r="P542" s="11">
        <f>(((I542/60)/60)/24)+DATE(1970,1,1)+(-5/24)</f>
        <v>42039.608865740738</v>
      </c>
      <c r="Q542" s="11">
        <f>(((J542/60)/60)/24)+DATE(1970,1,1)+(-5/24)</f>
        <v>42009.608865740738</v>
      </c>
      <c r="R542" t="s">
        <v>8272</v>
      </c>
      <c r="S542" s="13" t="str">
        <f>LEFT(R542,SEARCH("/",R542)-1)</f>
        <v>technology</v>
      </c>
      <c r="T542" t="str">
        <f>RIGHT(R542,LEN(R542)-SEARCH("/",R542))</f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>
        <f>E543/D543</f>
        <v>5.5555555555555558E-3</v>
      </c>
      <c r="O543" s="6">
        <f>IF(L543&gt;0,E543/L543,0)</f>
        <v>25</v>
      </c>
      <c r="P543" s="11">
        <f>(((I543/60)/60)/24)+DATE(1970,1,1)+(-5/24)</f>
        <v>42305.838356481479</v>
      </c>
      <c r="Q543" s="11">
        <f>(((J543/60)/60)/24)+DATE(1970,1,1)+(-5/24)</f>
        <v>42275.838356481479</v>
      </c>
      <c r="R543" t="s">
        <v>8272</v>
      </c>
      <c r="S543" s="13" t="str">
        <f>LEFT(R543,SEARCH("/",R543)-1)</f>
        <v>technology</v>
      </c>
      <c r="T543" t="str">
        <f>RIGHT(R543,LEN(R543)-SEARCH("/",R543))</f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>
        <f>E544/D544</f>
        <v>3.9999999999999998E-6</v>
      </c>
      <c r="O544" s="6">
        <f>IF(L544&gt;0,E544/L544,0)</f>
        <v>1</v>
      </c>
      <c r="P544" s="11">
        <f>(((I544/60)/60)/24)+DATE(1970,1,1)+(-5/24)</f>
        <v>42493.487453703703</v>
      </c>
      <c r="Q544" s="11">
        <f>(((J544/60)/60)/24)+DATE(1970,1,1)+(-5/24)</f>
        <v>42433.529120370367</v>
      </c>
      <c r="R544" t="s">
        <v>8272</v>
      </c>
      <c r="S544" s="13" t="str">
        <f>LEFT(R544,SEARCH("/",R544)-1)</f>
        <v>technology</v>
      </c>
      <c r="T544" t="str">
        <f>RIGHT(R544,LEN(R544)-SEARCH("/",R544))</f>
        <v>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>
        <f>E545/D545</f>
        <v>3.1818181818181819E-3</v>
      </c>
      <c r="O545" s="6">
        <f>IF(L545&gt;0,E545/L545,0)</f>
        <v>35</v>
      </c>
      <c r="P545" s="11">
        <f>(((I545/60)/60)/24)+DATE(1970,1,1)+(-5/24)</f>
        <v>41943.88381944444</v>
      </c>
      <c r="Q545" s="11">
        <f>(((J545/60)/60)/24)+DATE(1970,1,1)+(-5/24)</f>
        <v>41913.88381944444</v>
      </c>
      <c r="R545" t="s">
        <v>8272</v>
      </c>
      <c r="S545" s="13" t="str">
        <f>LEFT(R545,SEARCH("/",R545)-1)</f>
        <v>technology</v>
      </c>
      <c r="T545" t="str">
        <f>RIGHT(R545,LEN(R545)-SEARCH("/",R545))</f>
        <v>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>
        <f>E546/D546</f>
        <v>1.2E-2</v>
      </c>
      <c r="O546" s="6">
        <f>IF(L546&gt;0,E546/L546,0)</f>
        <v>3</v>
      </c>
      <c r="P546" s="11">
        <f>(((I546/60)/60)/24)+DATE(1970,1,1)+(-5/24)</f>
        <v>42555.448611111111</v>
      </c>
      <c r="Q546" s="11">
        <f>(((J546/60)/60)/24)+DATE(1970,1,1)+(-5/24)</f>
        <v>42525.448611111111</v>
      </c>
      <c r="R546" t="s">
        <v>8272</v>
      </c>
      <c r="S546" s="13" t="str">
        <f>LEFT(R546,SEARCH("/",R546)-1)</f>
        <v>technology</v>
      </c>
      <c r="T546" t="str">
        <f>RIGHT(R546,LEN(R546)-SEARCH("/",R546))</f>
        <v>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>
        <f>E547/D547</f>
        <v>0.27383999999999997</v>
      </c>
      <c r="O547" s="6">
        <f>IF(L547&gt;0,E547/L547,0)</f>
        <v>402.70588235294116</v>
      </c>
      <c r="P547" s="11">
        <f>(((I547/60)/60)/24)+DATE(1970,1,1)+(-5/24)</f>
        <v>42323.425798611112</v>
      </c>
      <c r="Q547" s="11">
        <f>(((J547/60)/60)/24)+DATE(1970,1,1)+(-5/24)</f>
        <v>42283.38413194444</v>
      </c>
      <c r="R547" t="s">
        <v>8272</v>
      </c>
      <c r="S547" s="13" t="str">
        <f>LEFT(R547,SEARCH("/",R547)-1)</f>
        <v>technology</v>
      </c>
      <c r="T547" t="str">
        <f>RIGHT(R547,LEN(R547)-SEARCH("/",R547))</f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>
        <f>E548/D548</f>
        <v>8.6666666666666663E-4</v>
      </c>
      <c r="O548" s="6">
        <f>IF(L548&gt;0,E548/L548,0)</f>
        <v>26</v>
      </c>
      <c r="P548" s="11">
        <f>(((I548/60)/60)/24)+DATE(1970,1,1)+(-5/24)</f>
        <v>42294.459664351853</v>
      </c>
      <c r="Q548" s="11">
        <f>(((J548/60)/60)/24)+DATE(1970,1,1)+(-5/24)</f>
        <v>42249.459664351853</v>
      </c>
      <c r="R548" t="s">
        <v>8272</v>
      </c>
      <c r="S548" s="13" t="str">
        <f>LEFT(R548,SEARCH("/",R548)-1)</f>
        <v>technology</v>
      </c>
      <c r="T548" t="str">
        <f>RIGHT(R548,LEN(R548)-SEARCH("/",R548))</f>
        <v>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>
        <f>E549/D549</f>
        <v>0</v>
      </c>
      <c r="O549" s="6">
        <f>IF(L549&gt;0,E549/L549,0)</f>
        <v>0</v>
      </c>
      <c r="P549" s="11">
        <f>(((I549/60)/60)/24)+DATE(1970,1,1)+(-5/24)</f>
        <v>42410.488009259258</v>
      </c>
      <c r="Q549" s="11">
        <f>(((J549/60)/60)/24)+DATE(1970,1,1)+(-5/24)</f>
        <v>42380.488009259258</v>
      </c>
      <c r="R549" t="s">
        <v>8272</v>
      </c>
      <c r="S549" s="13" t="str">
        <f>LEFT(R549,SEARCH("/",R549)-1)</f>
        <v>technology</v>
      </c>
      <c r="T549" t="str">
        <f>RIGHT(R549,LEN(R549)-SEARCH("/",R549))</f>
        <v>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>
        <f>E550/D550</f>
        <v>8.9999999999999998E-4</v>
      </c>
      <c r="O550" s="6">
        <f>IF(L550&gt;0,E550/L550,0)</f>
        <v>9</v>
      </c>
      <c r="P550" s="11">
        <f>(((I550/60)/60)/24)+DATE(1970,1,1)+(-5/24)</f>
        <v>42306.695</v>
      </c>
      <c r="Q550" s="11">
        <f>(((J550/60)/60)/24)+DATE(1970,1,1)+(-5/24)</f>
        <v>42276.695</v>
      </c>
      <c r="R550" t="s">
        <v>8272</v>
      </c>
      <c r="S550" s="13" t="str">
        <f>LEFT(R550,SEARCH("/",R550)-1)</f>
        <v>technology</v>
      </c>
      <c r="T550" t="str">
        <f>RIGHT(R550,LEN(R550)-SEARCH("/",R550))</f>
        <v>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>
        <f>E551/D551</f>
        <v>2.7199999999999998E-2</v>
      </c>
      <c r="O551" s="6">
        <f>IF(L551&gt;0,E551/L551,0)</f>
        <v>8.5</v>
      </c>
      <c r="P551" s="11">
        <f>(((I551/60)/60)/24)+DATE(1970,1,1)+(-5/24)</f>
        <v>42193.428495370368</v>
      </c>
      <c r="Q551" s="11">
        <f>(((J551/60)/60)/24)+DATE(1970,1,1)+(-5/24)</f>
        <v>42163.428495370368</v>
      </c>
      <c r="R551" t="s">
        <v>8272</v>
      </c>
      <c r="S551" s="13" t="str">
        <f>LEFT(R551,SEARCH("/",R551)-1)</f>
        <v>technology</v>
      </c>
      <c r="T551" t="str">
        <f>RIGHT(R551,LEN(R551)-SEARCH("/",R551))</f>
        <v>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>
        <f>E552/D552</f>
        <v>7.0000000000000001E-3</v>
      </c>
      <c r="O552" s="6">
        <f>IF(L552&gt;0,E552/L552,0)</f>
        <v>8.75</v>
      </c>
      <c r="P552" s="11">
        <f>(((I552/60)/60)/24)+DATE(1970,1,1)+(-5/24)</f>
        <v>42765.999999999993</v>
      </c>
      <c r="Q552" s="11">
        <f>(((J552/60)/60)/24)+DATE(1970,1,1)+(-5/24)</f>
        <v>42753.47042824074</v>
      </c>
      <c r="R552" t="s">
        <v>8272</v>
      </c>
      <c r="S552" s="13" t="str">
        <f>LEFT(R552,SEARCH("/",R552)-1)</f>
        <v>technology</v>
      </c>
      <c r="T552" t="str">
        <f>RIGHT(R552,LEN(R552)-SEARCH("/",R552))</f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>
        <f>E553/D553</f>
        <v>5.0413333333333331E-2</v>
      </c>
      <c r="O553" s="6">
        <f>IF(L553&gt;0,E553/L553,0)</f>
        <v>135.03571428571428</v>
      </c>
      <c r="P553" s="11">
        <f>(((I553/60)/60)/24)+DATE(1970,1,1)+(-5/24)</f>
        <v>42217.536805555552</v>
      </c>
      <c r="Q553" s="11">
        <f>(((J553/60)/60)/24)+DATE(1970,1,1)+(-5/24)</f>
        <v>42173.067407407405</v>
      </c>
      <c r="R553" t="s">
        <v>8272</v>
      </c>
      <c r="S553" s="13" t="str">
        <f>LEFT(R553,SEARCH("/",R553)-1)</f>
        <v>technology</v>
      </c>
      <c r="T553" t="str">
        <f>RIGHT(R553,LEN(R553)-SEARCH("/",R553))</f>
        <v>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>
        <f>E554/D554</f>
        <v>0</v>
      </c>
      <c r="O554" s="6">
        <f>IF(L554&gt;0,E554/L554,0)</f>
        <v>0</v>
      </c>
      <c r="P554" s="11">
        <f>(((I554/60)/60)/24)+DATE(1970,1,1)+(-5/24)</f>
        <v>42378.408518518518</v>
      </c>
      <c r="Q554" s="11">
        <f>(((J554/60)/60)/24)+DATE(1970,1,1)+(-5/24)</f>
        <v>42318.408518518518</v>
      </c>
      <c r="R554" t="s">
        <v>8272</v>
      </c>
      <c r="S554" s="13" t="str">
        <f>LEFT(R554,SEARCH("/",R554)-1)</f>
        <v>technology</v>
      </c>
      <c r="T554" t="str">
        <f>RIGHT(R554,LEN(R554)-SEARCH("/",R554))</f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>
        <f>E555/D555</f>
        <v>4.9199999999999999E-3</v>
      </c>
      <c r="O555" s="6">
        <f>IF(L555&gt;0,E555/L555,0)</f>
        <v>20.5</v>
      </c>
      <c r="P555" s="11">
        <f>(((I555/60)/60)/24)+DATE(1970,1,1)+(-5/24)</f>
        <v>41957.553136574068</v>
      </c>
      <c r="Q555" s="11">
        <f>(((J555/60)/60)/24)+DATE(1970,1,1)+(-5/24)</f>
        <v>41927.511469907404</v>
      </c>
      <c r="R555" t="s">
        <v>8272</v>
      </c>
      <c r="S555" s="13" t="str">
        <f>LEFT(R555,SEARCH("/",R555)-1)</f>
        <v>technology</v>
      </c>
      <c r="T555" t="str">
        <f>RIGHT(R555,LEN(R555)-SEARCH("/",R555))</f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>
        <f>E556/D556</f>
        <v>0.36589147286821705</v>
      </c>
      <c r="O556" s="6">
        <f>IF(L556&gt;0,E556/L556,0)</f>
        <v>64.36363636363636</v>
      </c>
      <c r="P556" s="11">
        <f>(((I556/60)/60)/24)+DATE(1970,1,1)+(-5/24)</f>
        <v>41931.476527777777</v>
      </c>
      <c r="Q556" s="11">
        <f>(((J556/60)/60)/24)+DATE(1970,1,1)+(-5/24)</f>
        <v>41901.476527777777</v>
      </c>
      <c r="R556" t="s">
        <v>8272</v>
      </c>
      <c r="S556" s="13" t="str">
        <f>LEFT(R556,SEARCH("/",R556)-1)</f>
        <v>technology</v>
      </c>
      <c r="T556" t="str">
        <f>RIGHT(R556,LEN(R556)-SEARCH("/",R556))</f>
        <v>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>
        <f>E557/D557</f>
        <v>0</v>
      </c>
      <c r="O557" s="6">
        <f>IF(L557&gt;0,E557/L557,0)</f>
        <v>0</v>
      </c>
      <c r="P557" s="11">
        <f>(((I557/60)/60)/24)+DATE(1970,1,1)+(-5/24)</f>
        <v>42533.145173611112</v>
      </c>
      <c r="Q557" s="11">
        <f>(((J557/60)/60)/24)+DATE(1970,1,1)+(-5/24)</f>
        <v>42503.145173611112</v>
      </c>
      <c r="R557" t="s">
        <v>8272</v>
      </c>
      <c r="S557" s="13" t="str">
        <f>LEFT(R557,SEARCH("/",R557)-1)</f>
        <v>technology</v>
      </c>
      <c r="T557" t="str">
        <f>RIGHT(R557,LEN(R557)-SEARCH("/",R557))</f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>
        <f>E558/D558</f>
        <v>2.5000000000000001E-2</v>
      </c>
      <c r="O558" s="6">
        <f>IF(L558&gt;0,E558/L558,0)</f>
        <v>200</v>
      </c>
      <c r="P558" s="11">
        <f>(((I558/60)/60)/24)+DATE(1970,1,1)+(-5/24)</f>
        <v>42375.651817129627</v>
      </c>
      <c r="Q558" s="11">
        <f>(((J558/60)/60)/24)+DATE(1970,1,1)+(-5/24)</f>
        <v>42345.651817129627</v>
      </c>
      <c r="R558" t="s">
        <v>8272</v>
      </c>
      <c r="S558" s="13" t="str">
        <f>LEFT(R558,SEARCH("/",R558)-1)</f>
        <v>technology</v>
      </c>
      <c r="T558" t="str">
        <f>RIGHT(R558,LEN(R558)-SEARCH("/",R558))</f>
        <v>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>
        <f>E559/D559</f>
        <v>9.1066666666666674E-3</v>
      </c>
      <c r="O559" s="6">
        <f>IF(L559&gt;0,E559/L559,0)</f>
        <v>68.3</v>
      </c>
      <c r="P559" s="11">
        <f>(((I559/60)/60)/24)+DATE(1970,1,1)+(-5/24)</f>
        <v>42706.775497685179</v>
      </c>
      <c r="Q559" s="11">
        <f>(((J559/60)/60)/24)+DATE(1970,1,1)+(-5/24)</f>
        <v>42676.733831018515</v>
      </c>
      <c r="R559" t="s">
        <v>8272</v>
      </c>
      <c r="S559" s="13" t="str">
        <f>LEFT(R559,SEARCH("/",R559)-1)</f>
        <v>technology</v>
      </c>
      <c r="T559" t="str">
        <f>RIGHT(R559,LEN(R559)-SEARCH("/",R559))</f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>
        <f>E560/D560</f>
        <v>0</v>
      </c>
      <c r="O560" s="6">
        <f>IF(L560&gt;0,E560/L560,0)</f>
        <v>0</v>
      </c>
      <c r="P560" s="11">
        <f>(((I560/60)/60)/24)+DATE(1970,1,1)+(-5/24)</f>
        <v>42087.633159722223</v>
      </c>
      <c r="Q560" s="11">
        <f>(((J560/60)/60)/24)+DATE(1970,1,1)+(-5/24)</f>
        <v>42057.674826388888</v>
      </c>
      <c r="R560" t="s">
        <v>8272</v>
      </c>
      <c r="S560" s="13" t="str">
        <f>LEFT(R560,SEARCH("/",R560)-1)</f>
        <v>technology</v>
      </c>
      <c r="T560" t="str">
        <f>RIGHT(R560,LEN(R560)-SEARCH("/",R560))</f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>
        <f>E561/D561</f>
        <v>2.0833333333333335E-4</v>
      </c>
      <c r="O561" s="6">
        <f>IF(L561&gt;0,E561/L561,0)</f>
        <v>50</v>
      </c>
      <c r="P561" s="11">
        <f>(((I561/60)/60)/24)+DATE(1970,1,1)+(-5/24)</f>
        <v>42351.074768518512</v>
      </c>
      <c r="Q561" s="11">
        <f>(((J561/60)/60)/24)+DATE(1970,1,1)+(-5/24)</f>
        <v>42321.074768518512</v>
      </c>
      <c r="R561" t="s">
        <v>8272</v>
      </c>
      <c r="S561" s="13" t="str">
        <f>LEFT(R561,SEARCH("/",R561)-1)</f>
        <v>technology</v>
      </c>
      <c r="T561" t="str">
        <f>RIGHT(R561,LEN(R561)-SEARCH("/",R561))</f>
        <v>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>
        <f>E562/D562</f>
        <v>1.2E-4</v>
      </c>
      <c r="O562" s="6">
        <f>IF(L562&gt;0,E562/L562,0)</f>
        <v>4</v>
      </c>
      <c r="P562" s="11">
        <f>(((I562/60)/60)/24)+DATE(1970,1,1)+(-5/24)</f>
        <v>41990.563020833331</v>
      </c>
      <c r="Q562" s="11">
        <f>(((J562/60)/60)/24)+DATE(1970,1,1)+(-5/24)</f>
        <v>41960.563020833331</v>
      </c>
      <c r="R562" t="s">
        <v>8272</v>
      </c>
      <c r="S562" s="13" t="str">
        <f>LEFT(R562,SEARCH("/",R562)-1)</f>
        <v>technology</v>
      </c>
      <c r="T562" t="str">
        <f>RIGHT(R562,LEN(R562)-SEARCH("/",R562))</f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>
        <f>E563/D563</f>
        <v>3.6666666666666666E-3</v>
      </c>
      <c r="O563" s="6">
        <f>IF(L563&gt;0,E563/L563,0)</f>
        <v>27.5</v>
      </c>
      <c r="P563" s="11">
        <f>(((I563/60)/60)/24)+DATE(1970,1,1)+(-5/24)</f>
        <v>42303.450381944444</v>
      </c>
      <c r="Q563" s="11">
        <f>(((J563/60)/60)/24)+DATE(1970,1,1)+(-5/24)</f>
        <v>42268.450381944444</v>
      </c>
      <c r="R563" t="s">
        <v>8272</v>
      </c>
      <c r="S563" s="13" t="str">
        <f>LEFT(R563,SEARCH("/",R563)-1)</f>
        <v>technology</v>
      </c>
      <c r="T563" t="str">
        <f>RIGHT(R563,LEN(R563)-SEARCH("/",R563))</f>
        <v>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>
        <f>E564/D564</f>
        <v>0</v>
      </c>
      <c r="O564" s="6">
        <f>IF(L564&gt;0,E564/L564,0)</f>
        <v>0</v>
      </c>
      <c r="P564" s="11">
        <f>(((I564/60)/60)/24)+DATE(1970,1,1)+(-5/24)</f>
        <v>42722.18072916667</v>
      </c>
      <c r="Q564" s="11">
        <f>(((J564/60)/60)/24)+DATE(1970,1,1)+(-5/24)</f>
        <v>42692.18072916667</v>
      </c>
      <c r="R564" t="s">
        <v>8272</v>
      </c>
      <c r="S564" s="13" t="str">
        <f>LEFT(R564,SEARCH("/",R564)-1)</f>
        <v>technology</v>
      </c>
      <c r="T564" t="str">
        <f>RIGHT(R564,LEN(R564)-SEARCH("/",R564))</f>
        <v>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>
        <f>E565/D565</f>
        <v>9.0666666666666662E-4</v>
      </c>
      <c r="O565" s="6">
        <f>IF(L565&gt;0,E565/L565,0)</f>
        <v>34</v>
      </c>
      <c r="P565" s="11">
        <f>(((I565/60)/60)/24)+DATE(1970,1,1)+(-5/24)</f>
        <v>42051.861655092587</v>
      </c>
      <c r="Q565" s="11">
        <f>(((J565/60)/60)/24)+DATE(1970,1,1)+(-5/24)</f>
        <v>42021.861655092587</v>
      </c>
      <c r="R565" t="s">
        <v>8272</v>
      </c>
      <c r="S565" s="13" t="str">
        <f>LEFT(R565,SEARCH("/",R565)-1)</f>
        <v>technology</v>
      </c>
      <c r="T565" t="str">
        <f>RIGHT(R565,LEN(R565)-SEARCH("/",R565))</f>
        <v>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>
        <f>E566/D566</f>
        <v>5.5555555555555558E-5</v>
      </c>
      <c r="O566" s="6">
        <f>IF(L566&gt;0,E566/L566,0)</f>
        <v>1</v>
      </c>
      <c r="P566" s="11">
        <f>(((I566/60)/60)/24)+DATE(1970,1,1)+(-5/24)</f>
        <v>42441.734664351847</v>
      </c>
      <c r="Q566" s="11">
        <f>(((J566/60)/60)/24)+DATE(1970,1,1)+(-5/24)</f>
        <v>42411.734664351847</v>
      </c>
      <c r="R566" t="s">
        <v>8272</v>
      </c>
      <c r="S566" s="13" t="str">
        <f>LEFT(R566,SEARCH("/",R566)-1)</f>
        <v>technology</v>
      </c>
      <c r="T566" t="str">
        <f>RIGHT(R566,LEN(R566)-SEARCH("/",R566))</f>
        <v>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>
        <f>E567/D567</f>
        <v>0</v>
      </c>
      <c r="O567" s="6">
        <f>IF(L567&gt;0,E567/L567,0)</f>
        <v>0</v>
      </c>
      <c r="P567" s="11">
        <f>(((I567/60)/60)/24)+DATE(1970,1,1)+(-5/24)</f>
        <v>42195.576956018522</v>
      </c>
      <c r="Q567" s="11">
        <f>(((J567/60)/60)/24)+DATE(1970,1,1)+(-5/24)</f>
        <v>42165.576956018522</v>
      </c>
      <c r="R567" t="s">
        <v>8272</v>
      </c>
      <c r="S567" s="13" t="str">
        <f>LEFT(R567,SEARCH("/",R567)-1)</f>
        <v>technology</v>
      </c>
      <c r="T567" t="str">
        <f>RIGHT(R567,LEN(R567)-SEARCH("/",R567))</f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>
        <f>E568/D568</f>
        <v>2.0000000000000001E-4</v>
      </c>
      <c r="O568" s="6">
        <f>IF(L568&gt;0,E568/L568,0)</f>
        <v>1</v>
      </c>
      <c r="P568" s="11">
        <f>(((I568/60)/60)/24)+DATE(1970,1,1)+(-5/24)</f>
        <v>42565.476076388884</v>
      </c>
      <c r="Q568" s="11">
        <f>(((J568/60)/60)/24)+DATE(1970,1,1)+(-5/24)</f>
        <v>42535.476076388884</v>
      </c>
      <c r="R568" t="s">
        <v>8272</v>
      </c>
      <c r="S568" s="13" t="str">
        <f>LEFT(R568,SEARCH("/",R568)-1)</f>
        <v>technology</v>
      </c>
      <c r="T568" t="str">
        <f>RIGHT(R568,LEN(R568)-SEARCH("/",R568))</f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>
        <f>E569/D569</f>
        <v>0</v>
      </c>
      <c r="O569" s="6">
        <f>IF(L569&gt;0,E569/L569,0)</f>
        <v>0</v>
      </c>
      <c r="P569" s="11">
        <f>(((I569/60)/60)/24)+DATE(1970,1,1)+(-5/24)</f>
        <v>42005.634189814817</v>
      </c>
      <c r="Q569" s="11">
        <f>(((J569/60)/60)/24)+DATE(1970,1,1)+(-5/24)</f>
        <v>41975.634189814817</v>
      </c>
      <c r="R569" t="s">
        <v>8272</v>
      </c>
      <c r="S569" s="13" t="str">
        <f>LEFT(R569,SEARCH("/",R569)-1)</f>
        <v>technology</v>
      </c>
      <c r="T569" t="str">
        <f>RIGHT(R569,LEN(R569)-SEARCH("/",R569))</f>
        <v>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>
        <f>E570/D570</f>
        <v>0.01</v>
      </c>
      <c r="O570" s="6">
        <f>IF(L570&gt;0,E570/L570,0)</f>
        <v>49</v>
      </c>
      <c r="P570" s="11">
        <f>(((I570/60)/60)/24)+DATE(1970,1,1)+(-5/24)</f>
        <v>42385.249999999993</v>
      </c>
      <c r="Q570" s="11">
        <f>(((J570/60)/60)/24)+DATE(1970,1,1)+(-5/24)</f>
        <v>42348.713229166664</v>
      </c>
      <c r="R570" t="s">
        <v>8272</v>
      </c>
      <c r="S570" s="13" t="str">
        <f>LEFT(R570,SEARCH("/",R570)-1)</f>
        <v>technology</v>
      </c>
      <c r="T570" t="str">
        <f>RIGHT(R570,LEN(R570)-SEARCH("/",R570))</f>
        <v>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>
        <f>E571/D571</f>
        <v>8.0000000000000002E-3</v>
      </c>
      <c r="O571" s="6">
        <f>IF(L571&gt;0,E571/L571,0)</f>
        <v>20</v>
      </c>
      <c r="P571" s="11">
        <f>(((I571/60)/60)/24)+DATE(1970,1,1)+(-5/24)</f>
        <v>42370.639027777775</v>
      </c>
      <c r="Q571" s="11">
        <f>(((J571/60)/60)/24)+DATE(1970,1,1)+(-5/24)</f>
        <v>42340.639027777775</v>
      </c>
      <c r="R571" t="s">
        <v>8272</v>
      </c>
      <c r="S571" s="13" t="str">
        <f>LEFT(R571,SEARCH("/",R571)-1)</f>
        <v>technology</v>
      </c>
      <c r="T571" t="str">
        <f>RIGHT(R571,LEN(R571)-SEARCH("/",R571))</f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>
        <f>E572/D572</f>
        <v>1.6705882352941177E-3</v>
      </c>
      <c r="O572" s="6">
        <f>IF(L572&gt;0,E572/L572,0)</f>
        <v>142</v>
      </c>
      <c r="P572" s="11">
        <f>(((I572/60)/60)/24)+DATE(1970,1,1)+(-5/24)</f>
        <v>42418.589918981481</v>
      </c>
      <c r="Q572" s="11">
        <f>(((J572/60)/60)/24)+DATE(1970,1,1)+(-5/24)</f>
        <v>42388.589918981481</v>
      </c>
      <c r="R572" t="s">
        <v>8272</v>
      </c>
      <c r="S572" s="13" t="str">
        <f>LEFT(R572,SEARCH("/",R572)-1)</f>
        <v>technology</v>
      </c>
      <c r="T572" t="str">
        <f>RIGHT(R572,LEN(R572)-SEARCH("/",R572))</f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>
        <f>E573/D573</f>
        <v>4.2399999999999998E-3</v>
      </c>
      <c r="O573" s="6">
        <f>IF(L573&gt;0,E573/L573,0)</f>
        <v>53</v>
      </c>
      <c r="P573" s="11">
        <f>(((I573/60)/60)/24)+DATE(1970,1,1)+(-5/24)</f>
        <v>42211.957638888889</v>
      </c>
      <c r="Q573" s="11">
        <f>(((J573/60)/60)/24)+DATE(1970,1,1)+(-5/24)</f>
        <v>42192.607905092591</v>
      </c>
      <c r="R573" t="s">
        <v>8272</v>
      </c>
      <c r="S573" s="13" t="str">
        <f>LEFT(R573,SEARCH("/",R573)-1)</f>
        <v>technology</v>
      </c>
      <c r="T573" t="str">
        <f>RIGHT(R573,LEN(R573)-SEARCH("/",R573))</f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>
        <f>E574/D574</f>
        <v>0</v>
      </c>
      <c r="O574" s="6">
        <f>IF(L574&gt;0,E574/L574,0)</f>
        <v>0</v>
      </c>
      <c r="P574" s="11">
        <f>(((I574/60)/60)/24)+DATE(1970,1,1)+(-5/24)</f>
        <v>42312.549629629626</v>
      </c>
      <c r="Q574" s="11">
        <f>(((J574/60)/60)/24)+DATE(1970,1,1)+(-5/24)</f>
        <v>42282.507962962954</v>
      </c>
      <c r="R574" t="s">
        <v>8272</v>
      </c>
      <c r="S574" s="13" t="str">
        <f>LEFT(R574,SEARCH("/",R574)-1)</f>
        <v>technology</v>
      </c>
      <c r="T574" t="str">
        <f>RIGHT(R574,LEN(R574)-SEARCH("/",R574))</f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>
        <f>E575/D575</f>
        <v>3.892538925389254E-3</v>
      </c>
      <c r="O575" s="6">
        <f>IF(L575&gt;0,E575/L575,0)</f>
        <v>38.444444444444443</v>
      </c>
      <c r="P575" s="11">
        <f>(((I575/60)/60)/24)+DATE(1970,1,1)+(-5/24)</f>
        <v>42021.841666666667</v>
      </c>
      <c r="Q575" s="11">
        <f>(((J575/60)/60)/24)+DATE(1970,1,1)+(-5/24)</f>
        <v>41962.841793981475</v>
      </c>
      <c r="R575" t="s">
        <v>8272</v>
      </c>
      <c r="S575" s="13" t="str">
        <f>LEFT(R575,SEARCH("/",R575)-1)</f>
        <v>technology</v>
      </c>
      <c r="T575" t="str">
        <f>RIGHT(R575,LEN(R575)-SEARCH("/",R575))</f>
        <v>web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>
        <f>E576/D576</f>
        <v>7.1556350626118068E-3</v>
      </c>
      <c r="O576" s="6">
        <f>IF(L576&gt;0,E576/L576,0)</f>
        <v>20</v>
      </c>
      <c r="P576" s="11">
        <f>(((I576/60)/60)/24)+DATE(1970,1,1)+(-5/24)</f>
        <v>42662.235034722216</v>
      </c>
      <c r="Q576" s="11">
        <f>(((J576/60)/60)/24)+DATE(1970,1,1)+(-5/24)</f>
        <v>42632.235034722216</v>
      </c>
      <c r="R576" t="s">
        <v>8272</v>
      </c>
      <c r="S576" s="13" t="str">
        <f>LEFT(R576,SEARCH("/",R576)-1)</f>
        <v>technology</v>
      </c>
      <c r="T576" t="str">
        <f>RIGHT(R576,LEN(R576)-SEARCH("/",R576))</f>
        <v>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>
        <f>E577/D577</f>
        <v>4.3166666666666666E-3</v>
      </c>
      <c r="O577" s="6">
        <f>IF(L577&gt;0,E577/L577,0)</f>
        <v>64.75</v>
      </c>
      <c r="P577" s="11">
        <f>(((I577/60)/60)/24)+DATE(1970,1,1)+(-5/24)</f>
        <v>42168.484293981477</v>
      </c>
      <c r="Q577" s="11">
        <f>(((J577/60)/60)/24)+DATE(1970,1,1)+(-5/24)</f>
        <v>42138.484293981477</v>
      </c>
      <c r="R577" t="s">
        <v>8272</v>
      </c>
      <c r="S577" s="13" t="str">
        <f>LEFT(R577,SEARCH("/",R577)-1)</f>
        <v>technology</v>
      </c>
      <c r="T577" t="str">
        <f>RIGHT(R577,LEN(R577)-SEARCH("/",R577))</f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>
        <f>E578/D578</f>
        <v>1.2500000000000001E-5</v>
      </c>
      <c r="O578" s="6">
        <f>IF(L578&gt;0,E578/L578,0)</f>
        <v>1</v>
      </c>
      <c r="P578" s="11">
        <f>(((I578/60)/60)/24)+DATE(1970,1,1)+(-5/24)</f>
        <v>42091.221666666665</v>
      </c>
      <c r="Q578" s="11">
        <f>(((J578/60)/60)/24)+DATE(1970,1,1)+(-5/24)</f>
        <v>42031.263333333329</v>
      </c>
      <c r="R578" t="s">
        <v>8272</v>
      </c>
      <c r="S578" s="13" t="str">
        <f>LEFT(R578,SEARCH("/",R578)-1)</f>
        <v>technology</v>
      </c>
      <c r="T578" t="str">
        <f>RIGHT(R578,LEN(R578)-SEARCH("/",R578))</f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>
        <f>E579/D579</f>
        <v>2E-3</v>
      </c>
      <c r="O579" s="6">
        <f>IF(L579&gt;0,E579/L579,0)</f>
        <v>10</v>
      </c>
      <c r="P579" s="11">
        <f>(((I579/60)/60)/24)+DATE(1970,1,1)+(-5/24)</f>
        <v>42510.380810185183</v>
      </c>
      <c r="Q579" s="11">
        <f>(((J579/60)/60)/24)+DATE(1970,1,1)+(-5/24)</f>
        <v>42450.380810185183</v>
      </c>
      <c r="R579" t="s">
        <v>8272</v>
      </c>
      <c r="S579" s="13" t="str">
        <f>LEFT(R579,SEARCH("/",R579)-1)</f>
        <v>technology</v>
      </c>
      <c r="T579" t="str">
        <f>RIGHT(R579,LEN(R579)-SEARCH("/",R579))</f>
        <v>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>
        <f>E580/D580</f>
        <v>1.12E-4</v>
      </c>
      <c r="O580" s="6">
        <f>IF(L580&gt;0,E580/L580,0)</f>
        <v>2</v>
      </c>
      <c r="P580" s="11">
        <f>(((I580/60)/60)/24)+DATE(1970,1,1)+(-5/24)</f>
        <v>42254.370289351849</v>
      </c>
      <c r="Q580" s="11">
        <f>(((J580/60)/60)/24)+DATE(1970,1,1)+(-5/24)</f>
        <v>42230.370289351849</v>
      </c>
      <c r="R580" t="s">
        <v>8272</v>
      </c>
      <c r="S580" s="13" t="str">
        <f>LEFT(R580,SEARCH("/",R580)-1)</f>
        <v>technology</v>
      </c>
      <c r="T580" t="str">
        <f>RIGHT(R580,LEN(R580)-SEARCH("/",R580))</f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>
        <f>E581/D581</f>
        <v>1.4583333333333334E-2</v>
      </c>
      <c r="O581" s="6">
        <f>IF(L581&gt;0,E581/L581,0)</f>
        <v>35</v>
      </c>
      <c r="P581" s="11">
        <f>(((I581/60)/60)/24)+DATE(1970,1,1)+(-5/24)</f>
        <v>41998.643784722219</v>
      </c>
      <c r="Q581" s="11">
        <f>(((J581/60)/60)/24)+DATE(1970,1,1)+(-5/24)</f>
        <v>41968.643784722219</v>
      </c>
      <c r="R581" t="s">
        <v>8272</v>
      </c>
      <c r="S581" s="13" t="str">
        <f>LEFT(R581,SEARCH("/",R581)-1)</f>
        <v>technology</v>
      </c>
      <c r="T581" t="str">
        <f>RIGHT(R581,LEN(R581)-SEARCH("/",R581))</f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>
        <f>E582/D582</f>
        <v>3.3333333333333332E-4</v>
      </c>
      <c r="O582" s="6">
        <f>IF(L582&gt;0,E582/L582,0)</f>
        <v>1</v>
      </c>
      <c r="P582" s="11">
        <f>(((I582/60)/60)/24)+DATE(1970,1,1)+(-5/24)</f>
        <v>42635.699849537035</v>
      </c>
      <c r="Q582" s="11">
        <f>(((J582/60)/60)/24)+DATE(1970,1,1)+(-5/24)</f>
        <v>42605.699849537035</v>
      </c>
      <c r="R582" t="s">
        <v>8272</v>
      </c>
      <c r="S582" s="13" t="str">
        <f>LEFT(R582,SEARCH("/",R582)-1)</f>
        <v>technology</v>
      </c>
      <c r="T582" t="str">
        <f>RIGHT(R582,LEN(R582)-SEARCH("/",R582))</f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>
        <f>E583/D583</f>
        <v>0</v>
      </c>
      <c r="O583" s="6">
        <f>IF(L583&gt;0,E583/L583,0)</f>
        <v>0</v>
      </c>
      <c r="P583" s="11">
        <f>(((I583/60)/60)/24)+DATE(1970,1,1)+(-5/24)</f>
        <v>42217.804444444446</v>
      </c>
      <c r="Q583" s="11">
        <f>(((J583/60)/60)/24)+DATE(1970,1,1)+(-5/24)</f>
        <v>42187.804444444446</v>
      </c>
      <c r="R583" t="s">
        <v>8272</v>
      </c>
      <c r="S583" s="13" t="str">
        <f>LEFT(R583,SEARCH("/",R583)-1)</f>
        <v>technology</v>
      </c>
      <c r="T583" t="str">
        <f>RIGHT(R583,LEN(R583)-SEARCH("/",R583))</f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>
        <f>E584/D584</f>
        <v>0</v>
      </c>
      <c r="O584" s="6">
        <f>IF(L584&gt;0,E584/L584,0)</f>
        <v>0</v>
      </c>
      <c r="P584" s="11">
        <f>(((I584/60)/60)/24)+DATE(1970,1,1)+(-5/24)</f>
        <v>42078.541666666664</v>
      </c>
      <c r="Q584" s="11">
        <f>(((J584/60)/60)/24)+DATE(1970,1,1)+(-5/24)</f>
        <v>42055.531469907401</v>
      </c>
      <c r="R584" t="s">
        <v>8272</v>
      </c>
      <c r="S584" s="13" t="str">
        <f>LEFT(R584,SEARCH("/",R584)-1)</f>
        <v>technology</v>
      </c>
      <c r="T584" t="str">
        <f>RIGHT(R584,LEN(R584)-SEARCH("/",R584))</f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>
        <f>E585/D585</f>
        <v>1.1111111111111112E-4</v>
      </c>
      <c r="O585" s="6">
        <f>IF(L585&gt;0,E585/L585,0)</f>
        <v>1</v>
      </c>
      <c r="P585" s="11">
        <f>(((I585/60)/60)/24)+DATE(1970,1,1)+(-5/24)</f>
        <v>42082.688506944447</v>
      </c>
      <c r="Q585" s="11">
        <f>(((J585/60)/60)/24)+DATE(1970,1,1)+(-5/24)</f>
        <v>42052.730173611104</v>
      </c>
      <c r="R585" t="s">
        <v>8272</v>
      </c>
      <c r="S585" s="13" t="str">
        <f>LEFT(R585,SEARCH("/",R585)-1)</f>
        <v>technology</v>
      </c>
      <c r="T585" t="str">
        <f>RIGHT(R585,LEN(R585)-SEARCH("/",R585))</f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>
        <f>E586/D586</f>
        <v>0.01</v>
      </c>
      <c r="O586" s="6">
        <f>IF(L586&gt;0,E586/L586,0)</f>
        <v>5</v>
      </c>
      <c r="P586" s="11">
        <f>(((I586/60)/60)/24)+DATE(1970,1,1)+(-5/24)</f>
        <v>42079.466620370367</v>
      </c>
      <c r="Q586" s="11">
        <f>(((J586/60)/60)/24)+DATE(1970,1,1)+(-5/24)</f>
        <v>42049.508287037032</v>
      </c>
      <c r="R586" t="s">
        <v>8272</v>
      </c>
      <c r="S586" s="13" t="str">
        <f>LEFT(R586,SEARCH("/",R586)-1)</f>
        <v>technology</v>
      </c>
      <c r="T586" t="str">
        <f>RIGHT(R586,LEN(R586)-SEARCH("/",R586))</f>
        <v>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>
        <f>E587/D587</f>
        <v>0</v>
      </c>
      <c r="O587" s="6">
        <f>IF(L587&gt;0,E587/L587,0)</f>
        <v>0</v>
      </c>
      <c r="P587" s="11">
        <f>(((I587/60)/60)/24)+DATE(1970,1,1)+(-5/24)</f>
        <v>42338.791666666664</v>
      </c>
      <c r="Q587" s="11">
        <f>(((J587/60)/60)/24)+DATE(1970,1,1)+(-5/24)</f>
        <v>42283.182604166665</v>
      </c>
      <c r="R587" t="s">
        <v>8272</v>
      </c>
      <c r="S587" s="13" t="str">
        <f>LEFT(R587,SEARCH("/",R587)-1)</f>
        <v>technology</v>
      </c>
      <c r="T587" t="str">
        <f>RIGHT(R587,LEN(R587)-SEARCH("/",R587))</f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>
        <f>E588/D588</f>
        <v>5.5999999999999999E-3</v>
      </c>
      <c r="O588" s="6">
        <f>IF(L588&gt;0,E588/L588,0)</f>
        <v>14</v>
      </c>
      <c r="P588" s="11">
        <f>(((I588/60)/60)/24)+DATE(1970,1,1)+(-5/24)</f>
        <v>42050.645914351851</v>
      </c>
      <c r="Q588" s="11">
        <f>(((J588/60)/60)/24)+DATE(1970,1,1)+(-5/24)</f>
        <v>42020.645914351851</v>
      </c>
      <c r="R588" t="s">
        <v>8272</v>
      </c>
      <c r="S588" s="13" t="str">
        <f>LEFT(R588,SEARCH("/",R588)-1)</f>
        <v>technology</v>
      </c>
      <c r="T588" t="str">
        <f>RIGHT(R588,LEN(R588)-SEARCH("/",R588))</f>
        <v>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>
        <f>E589/D589</f>
        <v>9.0833333333333335E-2</v>
      </c>
      <c r="O589" s="6">
        <f>IF(L589&gt;0,E589/L589,0)</f>
        <v>389.28571428571428</v>
      </c>
      <c r="P589" s="11">
        <f>(((I589/60)/60)/24)+DATE(1970,1,1)+(-5/24)</f>
        <v>42110.548993055556</v>
      </c>
      <c r="Q589" s="11">
        <f>(((J589/60)/60)/24)+DATE(1970,1,1)+(-5/24)</f>
        <v>42080.548993055556</v>
      </c>
      <c r="R589" t="s">
        <v>8272</v>
      </c>
      <c r="S589" s="13" t="str">
        <f>LEFT(R589,SEARCH("/",R589)-1)</f>
        <v>technology</v>
      </c>
      <c r="T589" t="str">
        <f>RIGHT(R589,LEN(R589)-SEARCH("/",R589))</f>
        <v>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>
        <f>E590/D590</f>
        <v>3.3444444444444443E-2</v>
      </c>
      <c r="O590" s="6">
        <f>IF(L590&gt;0,E590/L590,0)</f>
        <v>150.5</v>
      </c>
      <c r="P590" s="11">
        <f>(((I590/60)/60)/24)+DATE(1970,1,1)+(-5/24)</f>
        <v>42691.602847222217</v>
      </c>
      <c r="Q590" s="11">
        <f>(((J590/60)/60)/24)+DATE(1970,1,1)+(-5/24)</f>
        <v>42631.56118055556</v>
      </c>
      <c r="R590" t="s">
        <v>8272</v>
      </c>
      <c r="S590" s="13" t="str">
        <f>LEFT(R590,SEARCH("/",R590)-1)</f>
        <v>technology</v>
      </c>
      <c r="T590" t="str">
        <f>RIGHT(R590,LEN(R590)-SEARCH("/",R590))</f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>
        <f>E591/D591</f>
        <v>1.3333333333333334E-4</v>
      </c>
      <c r="O591" s="6">
        <f>IF(L591&gt;0,E591/L591,0)</f>
        <v>1</v>
      </c>
      <c r="P591" s="11">
        <f>(((I591/60)/60)/24)+DATE(1970,1,1)+(-5/24)</f>
        <v>42193.406238425923</v>
      </c>
      <c r="Q591" s="11">
        <f>(((J591/60)/60)/24)+DATE(1970,1,1)+(-5/24)</f>
        <v>42178.406238425923</v>
      </c>
      <c r="R591" t="s">
        <v>8272</v>
      </c>
      <c r="S591" s="13" t="str">
        <f>LEFT(R591,SEARCH("/",R591)-1)</f>
        <v>technology</v>
      </c>
      <c r="T591" t="str">
        <f>RIGHT(R591,LEN(R591)-SEARCH("/",R591))</f>
        <v>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>
        <f>E592/D592</f>
        <v>4.4600000000000001E-2</v>
      </c>
      <c r="O592" s="6">
        <f>IF(L592&gt;0,E592/L592,0)</f>
        <v>24.777777777777779</v>
      </c>
      <c r="P592" s="11">
        <f>(((I592/60)/60)/24)+DATE(1970,1,1)+(-5/24)</f>
        <v>42408.334027777775</v>
      </c>
      <c r="Q592" s="11">
        <f>(((J592/60)/60)/24)+DATE(1970,1,1)+(-5/24)</f>
        <v>42377.34642361111</v>
      </c>
      <c r="R592" t="s">
        <v>8272</v>
      </c>
      <c r="S592" s="13" t="str">
        <f>LEFT(R592,SEARCH("/",R592)-1)</f>
        <v>technology</v>
      </c>
      <c r="T592" t="str">
        <f>RIGHT(R592,LEN(R592)-SEARCH("/",R592))</f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>
        <f>E593/D593</f>
        <v>6.0999999999999997E-4</v>
      </c>
      <c r="O593" s="6">
        <f>IF(L593&gt;0,E593/L593,0)</f>
        <v>30.5</v>
      </c>
      <c r="P593" s="11">
        <f>(((I593/60)/60)/24)+DATE(1970,1,1)+(-5/24)</f>
        <v>42207.334837962961</v>
      </c>
      <c r="Q593" s="11">
        <f>(((J593/60)/60)/24)+DATE(1970,1,1)+(-5/24)</f>
        <v>42177.334837962961</v>
      </c>
      <c r="R593" t="s">
        <v>8272</v>
      </c>
      <c r="S593" s="13" t="str">
        <f>LEFT(R593,SEARCH("/",R593)-1)</f>
        <v>technology</v>
      </c>
      <c r="T593" t="str">
        <f>RIGHT(R593,LEN(R593)-SEARCH("/",R593))</f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>
        <f>E594/D594</f>
        <v>3.3333333333333333E-2</v>
      </c>
      <c r="O594" s="6">
        <f>IF(L594&gt;0,E594/L594,0)</f>
        <v>250</v>
      </c>
      <c r="P594" s="11">
        <f>(((I594/60)/60)/24)+DATE(1970,1,1)+(-5/24)</f>
        <v>41976.023842592585</v>
      </c>
      <c r="Q594" s="11">
        <f>(((J594/60)/60)/24)+DATE(1970,1,1)+(-5/24)</f>
        <v>41946.023842592593</v>
      </c>
      <c r="R594" t="s">
        <v>8272</v>
      </c>
      <c r="S594" s="13" t="str">
        <f>LEFT(R594,SEARCH("/",R594)-1)</f>
        <v>technology</v>
      </c>
      <c r="T594" t="str">
        <f>RIGHT(R594,LEN(R594)-SEARCH("/",R594))</f>
        <v>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>
        <f>E595/D595</f>
        <v>0.23</v>
      </c>
      <c r="O595" s="6">
        <f>IF(L595&gt;0,E595/L595,0)</f>
        <v>16.428571428571427</v>
      </c>
      <c r="P595" s="11">
        <f>(((I595/60)/60)/24)+DATE(1970,1,1)+(-5/24)</f>
        <v>42100.427604166667</v>
      </c>
      <c r="Q595" s="11">
        <f>(((J595/60)/60)/24)+DATE(1970,1,1)+(-5/24)</f>
        <v>42070.469270833331</v>
      </c>
      <c r="R595" t="s">
        <v>8272</v>
      </c>
      <c r="S595" s="13" t="str">
        <f>LEFT(R595,SEARCH("/",R595)-1)</f>
        <v>technology</v>
      </c>
      <c r="T595" t="str">
        <f>RIGHT(R595,LEN(R595)-SEARCH("/",R595))</f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>
        <f>E596/D596</f>
        <v>1.0399999999999999E-3</v>
      </c>
      <c r="O596" s="6">
        <f>IF(L596&gt;0,E596/L596,0)</f>
        <v>13</v>
      </c>
      <c r="P596" s="11">
        <f>(((I596/60)/60)/24)+DATE(1970,1,1)+(-5/24)</f>
        <v>42476.571828703702</v>
      </c>
      <c r="Q596" s="11">
        <f>(((J596/60)/60)/24)+DATE(1970,1,1)+(-5/24)</f>
        <v>42446.571828703702</v>
      </c>
      <c r="R596" t="s">
        <v>8272</v>
      </c>
      <c r="S596" s="13" t="str">
        <f>LEFT(R596,SEARCH("/",R596)-1)</f>
        <v>technology</v>
      </c>
      <c r="T596" t="str">
        <f>RIGHT(R596,LEN(R596)-SEARCH("/",R596))</f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>
        <f>E597/D597</f>
        <v>4.2599999999999999E-3</v>
      </c>
      <c r="O597" s="6">
        <f>IF(L597&gt;0,E597/L597,0)</f>
        <v>53.25</v>
      </c>
      <c r="P597" s="11">
        <f>(((I597/60)/60)/24)+DATE(1970,1,1)+(-5/24)</f>
        <v>42127.861550925918</v>
      </c>
      <c r="Q597" s="11">
        <f>(((J597/60)/60)/24)+DATE(1970,1,1)+(-5/24)</f>
        <v>42082.861550925918</v>
      </c>
      <c r="R597" t="s">
        <v>8272</v>
      </c>
      <c r="S597" s="13" t="str">
        <f>LEFT(R597,SEARCH("/",R597)-1)</f>
        <v>technology</v>
      </c>
      <c r="T597" t="str">
        <f>RIGHT(R597,LEN(R597)-SEARCH("/",R597))</f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>
        <f>E598/D598</f>
        <v>2.9999999999999997E-4</v>
      </c>
      <c r="O598" s="6">
        <f>IF(L598&gt;0,E598/L598,0)</f>
        <v>3</v>
      </c>
      <c r="P598" s="11">
        <f>(((I598/60)/60)/24)+DATE(1970,1,1)+(-5/24)</f>
        <v>42676.688564814809</v>
      </c>
      <c r="Q598" s="11">
        <f>(((J598/60)/60)/24)+DATE(1970,1,1)+(-5/24)</f>
        <v>42646.688564814809</v>
      </c>
      <c r="R598" t="s">
        <v>8272</v>
      </c>
      <c r="S598" s="13" t="str">
        <f>LEFT(R598,SEARCH("/",R598)-1)</f>
        <v>technology</v>
      </c>
      <c r="T598" t="str">
        <f>RIGHT(R598,LEN(R598)-SEARCH("/",R598))</f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>
        <f>E599/D599</f>
        <v>2.6666666666666666E-3</v>
      </c>
      <c r="O599" s="6">
        <f>IF(L599&gt;0,E599/L599,0)</f>
        <v>10</v>
      </c>
      <c r="P599" s="11">
        <f>(((I599/60)/60)/24)+DATE(1970,1,1)+(-5/24)</f>
        <v>42582.458333333336</v>
      </c>
      <c r="Q599" s="11">
        <f>(((J599/60)/60)/24)+DATE(1970,1,1)+(-5/24)</f>
        <v>42545.496932870366</v>
      </c>
      <c r="R599" t="s">
        <v>8272</v>
      </c>
      <c r="S599" s="13" t="str">
        <f>LEFT(R599,SEARCH("/",R599)-1)</f>
        <v>technology</v>
      </c>
      <c r="T599" t="str">
        <f>RIGHT(R599,LEN(R599)-SEARCH("/",R599))</f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>
        <f>E600/D600</f>
        <v>0.34</v>
      </c>
      <c r="O600" s="6">
        <f>IF(L600&gt;0,E600/L600,0)</f>
        <v>121.42857142857143</v>
      </c>
      <c r="P600" s="11">
        <f>(((I600/60)/60)/24)+DATE(1970,1,1)+(-5/24)</f>
        <v>41977.793761574074</v>
      </c>
      <c r="Q600" s="11">
        <f>(((J600/60)/60)/24)+DATE(1970,1,1)+(-5/24)</f>
        <v>41947.793761574074</v>
      </c>
      <c r="R600" t="s">
        <v>8272</v>
      </c>
      <c r="S600" s="13" t="str">
        <f>LEFT(R600,SEARCH("/",R600)-1)</f>
        <v>technology</v>
      </c>
      <c r="T600" t="str">
        <f>RIGHT(R600,LEN(R600)-SEARCH("/",R600))</f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>
        <f>E601/D601</f>
        <v>6.2E-4</v>
      </c>
      <c r="O601" s="6">
        <f>IF(L601&gt;0,E601/L601,0)</f>
        <v>15.5</v>
      </c>
      <c r="P601" s="11">
        <f>(((I601/60)/60)/24)+DATE(1970,1,1)+(-5/24)</f>
        <v>42071.427777777775</v>
      </c>
      <c r="Q601" s="11">
        <f>(((J601/60)/60)/24)+DATE(1970,1,1)+(-5/24)</f>
        <v>42047.604189814818</v>
      </c>
      <c r="R601" t="s">
        <v>8272</v>
      </c>
      <c r="S601" s="13" t="str">
        <f>LEFT(R601,SEARCH("/",R601)-1)</f>
        <v>technology</v>
      </c>
      <c r="T601" t="str">
        <f>RIGHT(R601,LEN(R601)-SEARCH("/",R601))</f>
        <v>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>
        <f>E602/D602</f>
        <v>0.02</v>
      </c>
      <c r="O602" s="6">
        <f>IF(L602&gt;0,E602/L602,0)</f>
        <v>100</v>
      </c>
      <c r="P602" s="11">
        <f>(((I602/60)/60)/24)+DATE(1970,1,1)+(-5/24)</f>
        <v>42133.589837962958</v>
      </c>
      <c r="Q602" s="11">
        <f>(((J602/60)/60)/24)+DATE(1970,1,1)+(-5/24)</f>
        <v>42073.589837962958</v>
      </c>
      <c r="R602" t="s">
        <v>8272</v>
      </c>
      <c r="S602" s="13" t="str">
        <f>LEFT(R602,SEARCH("/",R602)-1)</f>
        <v>technology</v>
      </c>
      <c r="T602" t="str">
        <f>RIGHT(R602,LEN(R602)-SEARCH("/",R602))</f>
        <v>web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>
        <f>E603/D603</f>
        <v>1.4E-2</v>
      </c>
      <c r="O603" s="6">
        <f>IF(L603&gt;0,E603/L603,0)</f>
        <v>23.333333333333332</v>
      </c>
      <c r="P603" s="11">
        <f>(((I603/60)/60)/24)+DATE(1970,1,1)+(-5/24)</f>
        <v>41999.64975694444</v>
      </c>
      <c r="Q603" s="11">
        <f>(((J603/60)/60)/24)+DATE(1970,1,1)+(-5/24)</f>
        <v>41969.64975694444</v>
      </c>
      <c r="R603" t="s">
        <v>8272</v>
      </c>
      <c r="S603" s="13" t="str">
        <f>LEFT(R603,SEARCH("/",R603)-1)</f>
        <v>technology</v>
      </c>
      <c r="T603" t="str">
        <f>RIGHT(R603,LEN(R603)-SEARCH("/",R603))</f>
        <v>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>
        <f>E604/D604</f>
        <v>0</v>
      </c>
      <c r="O604" s="6">
        <f>IF(L604&gt;0,E604/L604,0)</f>
        <v>0</v>
      </c>
      <c r="P604" s="11">
        <f>(((I604/60)/60)/24)+DATE(1970,1,1)+(-5/24)</f>
        <v>42173.585821759254</v>
      </c>
      <c r="Q604" s="11">
        <f>(((J604/60)/60)/24)+DATE(1970,1,1)+(-5/24)</f>
        <v>42143.585821759254</v>
      </c>
      <c r="R604" t="s">
        <v>8272</v>
      </c>
      <c r="S604" s="13" t="str">
        <f>LEFT(R604,SEARCH("/",R604)-1)</f>
        <v>technology</v>
      </c>
      <c r="T604" t="str">
        <f>RIGHT(R604,LEN(R604)-SEARCH("/",R604))</f>
        <v>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>
        <f>E605/D605</f>
        <v>3.9334666666666664E-2</v>
      </c>
      <c r="O605" s="6">
        <f>IF(L605&gt;0,E605/L605,0)</f>
        <v>45.386153846153846</v>
      </c>
      <c r="P605" s="11">
        <f>(((I605/60)/60)/24)+DATE(1970,1,1)+(-5/24)</f>
        <v>41865.430821759255</v>
      </c>
      <c r="Q605" s="11">
        <f>(((J605/60)/60)/24)+DATE(1970,1,1)+(-5/24)</f>
        <v>41835.430821759255</v>
      </c>
      <c r="R605" t="s">
        <v>8272</v>
      </c>
      <c r="S605" s="13" t="str">
        <f>LEFT(R605,SEARCH("/",R605)-1)</f>
        <v>technology</v>
      </c>
      <c r="T605" t="str">
        <f>RIGHT(R605,LEN(R605)-SEARCH("/",R605))</f>
        <v>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>
        <f>E606/D606</f>
        <v>0</v>
      </c>
      <c r="O606" s="6">
        <f>IF(L606&gt;0,E606/L606,0)</f>
        <v>0</v>
      </c>
      <c r="P606" s="11">
        <f>(((I606/60)/60)/24)+DATE(1970,1,1)+(-5/24)</f>
        <v>41878.827037037037</v>
      </c>
      <c r="Q606" s="11">
        <f>(((J606/60)/60)/24)+DATE(1970,1,1)+(-5/24)</f>
        <v>41848.827037037037</v>
      </c>
      <c r="R606" t="s">
        <v>8272</v>
      </c>
      <c r="S606" s="13" t="str">
        <f>LEFT(R606,SEARCH("/",R606)-1)</f>
        <v>technology</v>
      </c>
      <c r="T606" t="str">
        <f>RIGHT(R606,LEN(R606)-SEARCH("/",R606))</f>
        <v>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>
        <f>E607/D607</f>
        <v>2.6200000000000001E-2</v>
      </c>
      <c r="O607" s="6">
        <f>IF(L607&gt;0,E607/L607,0)</f>
        <v>16.375</v>
      </c>
      <c r="P607" s="11">
        <f>(((I607/60)/60)/24)+DATE(1970,1,1)+(-5/24)</f>
        <v>42239.14939814814</v>
      </c>
      <c r="Q607" s="11">
        <f>(((J607/60)/60)/24)+DATE(1970,1,1)+(-5/24)</f>
        <v>42194.14939814814</v>
      </c>
      <c r="R607" t="s">
        <v>8272</v>
      </c>
      <c r="S607" s="13" t="str">
        <f>LEFT(R607,SEARCH("/",R607)-1)</f>
        <v>technology</v>
      </c>
      <c r="T607" t="str">
        <f>RIGHT(R607,LEN(R607)-SEARCH("/",R607))</f>
        <v>web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>
        <f>E608/D608</f>
        <v>2E-3</v>
      </c>
      <c r="O608" s="6">
        <f>IF(L608&gt;0,E608/L608,0)</f>
        <v>10</v>
      </c>
      <c r="P608" s="11">
        <f>(((I608/60)/60)/24)+DATE(1970,1,1)+(-5/24)</f>
        <v>42148.416666666664</v>
      </c>
      <c r="Q608" s="11">
        <f>(((J608/60)/60)/24)+DATE(1970,1,1)+(-5/24)</f>
        <v>42102.442233796297</v>
      </c>
      <c r="R608" t="s">
        <v>8272</v>
      </c>
      <c r="S608" s="13" t="str">
        <f>LEFT(R608,SEARCH("/",R608)-1)</f>
        <v>technology</v>
      </c>
      <c r="T608" t="str">
        <f>RIGHT(R608,LEN(R608)-SEARCH("/",R608))</f>
        <v>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>
        <f>E609/D609</f>
        <v>0</v>
      </c>
      <c r="O609" s="6">
        <f>IF(L609&gt;0,E609/L609,0)</f>
        <v>0</v>
      </c>
      <c r="P609" s="11">
        <f>(((I609/60)/60)/24)+DATE(1970,1,1)+(-5/24)</f>
        <v>42330.65898148148</v>
      </c>
      <c r="Q609" s="11">
        <f>(((J609/60)/60)/24)+DATE(1970,1,1)+(-5/24)</f>
        <v>42300.617314814815</v>
      </c>
      <c r="R609" t="s">
        <v>8272</v>
      </c>
      <c r="S609" s="13" t="str">
        <f>LEFT(R609,SEARCH("/",R609)-1)</f>
        <v>technology</v>
      </c>
      <c r="T609" t="str">
        <f>RIGHT(R609,LEN(R609)-SEARCH("/",R609))</f>
        <v>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>
        <f>E610/D610</f>
        <v>9.7400000000000004E-3</v>
      </c>
      <c r="O610" s="6">
        <f>IF(L610&gt;0,E610/L610,0)</f>
        <v>292.2</v>
      </c>
      <c r="P610" s="11">
        <f>(((I610/60)/60)/24)+DATE(1970,1,1)+(-5/24)</f>
        <v>42170.712731481479</v>
      </c>
      <c r="Q610" s="11">
        <f>(((J610/60)/60)/24)+DATE(1970,1,1)+(-5/24)</f>
        <v>42140.712731481479</v>
      </c>
      <c r="R610" t="s">
        <v>8272</v>
      </c>
      <c r="S610" s="13" t="str">
        <f>LEFT(R610,SEARCH("/",R610)-1)</f>
        <v>technology</v>
      </c>
      <c r="T610" t="str">
        <f>RIGHT(R610,LEN(R610)-SEARCH("/",R610))</f>
        <v>web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>
        <f>E611/D611</f>
        <v>6.41025641025641E-3</v>
      </c>
      <c r="O611" s="6">
        <f>IF(L611&gt;0,E611/L611,0)</f>
        <v>5</v>
      </c>
      <c r="P611" s="11">
        <f>(((I611/60)/60)/24)+DATE(1970,1,1)+(-5/24)</f>
        <v>42336.867407407401</v>
      </c>
      <c r="Q611" s="11">
        <f>(((J611/60)/60)/24)+DATE(1970,1,1)+(-5/24)</f>
        <v>42306.825740740744</v>
      </c>
      <c r="R611" t="s">
        <v>8272</v>
      </c>
      <c r="S611" s="13" t="str">
        <f>LEFT(R611,SEARCH("/",R611)-1)</f>
        <v>technology</v>
      </c>
      <c r="T611" t="str">
        <f>RIGHT(R611,LEN(R611)-SEARCH("/",R611))</f>
        <v>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>
        <f>E612/D612</f>
        <v>0</v>
      </c>
      <c r="O612" s="6">
        <f>IF(L612&gt;0,E612/L612,0)</f>
        <v>0</v>
      </c>
      <c r="P612" s="11">
        <f>(((I612/60)/60)/24)+DATE(1970,1,1)+(-5/24)</f>
        <v>42116.622523148144</v>
      </c>
      <c r="Q612" s="11">
        <f>(((J612/60)/60)/24)+DATE(1970,1,1)+(-5/24)</f>
        <v>42086.622523148144</v>
      </c>
      <c r="R612" t="s">
        <v>8272</v>
      </c>
      <c r="S612" s="13" t="str">
        <f>LEFT(R612,SEARCH("/",R612)-1)</f>
        <v>technology</v>
      </c>
      <c r="T612" t="str">
        <f>RIGHT(R612,LEN(R612)-SEARCH("/",R612))</f>
        <v>web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>
        <f>E613/D613</f>
        <v>0</v>
      </c>
      <c r="O613" s="6">
        <f>IF(L613&gt;0,E613/L613,0)</f>
        <v>0</v>
      </c>
      <c r="P613" s="11">
        <f>(((I613/60)/60)/24)+DATE(1970,1,1)+(-5/24)</f>
        <v>42388.352280092593</v>
      </c>
      <c r="Q613" s="11">
        <f>(((J613/60)/60)/24)+DATE(1970,1,1)+(-5/24)</f>
        <v>42328.352280092593</v>
      </c>
      <c r="R613" t="s">
        <v>8272</v>
      </c>
      <c r="S613" s="13" t="str">
        <f>LEFT(R613,SEARCH("/",R613)-1)</f>
        <v>technology</v>
      </c>
      <c r="T613" t="str">
        <f>RIGHT(R613,LEN(R613)-SEARCH("/",R613))</f>
        <v>web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>
        <f>E614/D614</f>
        <v>0</v>
      </c>
      <c r="O614" s="6">
        <f>IF(L614&gt;0,E614/L614,0)</f>
        <v>0</v>
      </c>
      <c r="P614" s="11">
        <f>(((I614/60)/60)/24)+DATE(1970,1,1)+(-5/24)</f>
        <v>42614.823449074065</v>
      </c>
      <c r="Q614" s="11">
        <f>(((J614/60)/60)/24)+DATE(1970,1,1)+(-5/24)</f>
        <v>42584.823449074065</v>
      </c>
      <c r="R614" t="s">
        <v>8272</v>
      </c>
      <c r="S614" s="13" t="str">
        <f>LEFT(R614,SEARCH("/",R614)-1)</f>
        <v>technology</v>
      </c>
      <c r="T614" t="str">
        <f>RIGHT(R614,LEN(R614)-SEARCH("/",R614))</f>
        <v>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>
        <f>E615/D615</f>
        <v>0.21363333333333334</v>
      </c>
      <c r="O615" s="6">
        <f>IF(L615&gt;0,E615/L615,0)</f>
        <v>105.93388429752066</v>
      </c>
      <c r="P615" s="11">
        <f>(((I615/60)/60)/24)+DATE(1970,1,1)+(-5/24)</f>
        <v>42277.999305555553</v>
      </c>
      <c r="Q615" s="11">
        <f>(((J615/60)/60)/24)+DATE(1970,1,1)+(-5/24)</f>
        <v>42247.288425925923</v>
      </c>
      <c r="R615" t="s">
        <v>8272</v>
      </c>
      <c r="S615" s="13" t="str">
        <f>LEFT(R615,SEARCH("/",R615)-1)</f>
        <v>technology</v>
      </c>
      <c r="T615" t="str">
        <f>RIGHT(R615,LEN(R615)-SEARCH("/",R615))</f>
        <v>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>
        <f>E616/D616</f>
        <v>0</v>
      </c>
      <c r="O616" s="6">
        <f>IF(L616&gt;0,E616/L616,0)</f>
        <v>0</v>
      </c>
      <c r="P616" s="11">
        <f>(((I616/60)/60)/24)+DATE(1970,1,1)+(-5/24)</f>
        <v>42544.853472222218</v>
      </c>
      <c r="Q616" s="11">
        <f>(((J616/60)/60)/24)+DATE(1970,1,1)+(-5/24)</f>
        <v>42514.853472222218</v>
      </c>
      <c r="R616" t="s">
        <v>8272</v>
      </c>
      <c r="S616" s="13" t="str">
        <f>LEFT(R616,SEARCH("/",R616)-1)</f>
        <v>technology</v>
      </c>
      <c r="T616" t="str">
        <f>RIGHT(R616,LEN(R616)-SEARCH("/",R616))</f>
        <v>web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>
        <f>E617/D617</f>
        <v>0</v>
      </c>
      <c r="O617" s="6">
        <f>IF(L617&gt;0,E617/L617,0)</f>
        <v>0</v>
      </c>
      <c r="P617" s="11">
        <f>(((I617/60)/60)/24)+DATE(1970,1,1)+(-5/24)</f>
        <v>42271.913877314808</v>
      </c>
      <c r="Q617" s="11">
        <f>(((J617/60)/60)/24)+DATE(1970,1,1)+(-5/24)</f>
        <v>42241.913877314808</v>
      </c>
      <c r="R617" t="s">
        <v>8272</v>
      </c>
      <c r="S617" s="13" t="str">
        <f>LEFT(R617,SEARCH("/",R617)-1)</f>
        <v>technology</v>
      </c>
      <c r="T617" t="str">
        <f>RIGHT(R617,LEN(R617)-SEARCH("/",R617))</f>
        <v>web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>
        <f>E618/D618</f>
        <v>0</v>
      </c>
      <c r="O618" s="6">
        <f>IF(L618&gt;0,E618/L618,0)</f>
        <v>0</v>
      </c>
      <c r="P618" s="11">
        <f>(((I618/60)/60)/24)+DATE(1970,1,1)+(-5/24)</f>
        <v>42791.167905092596</v>
      </c>
      <c r="Q618" s="11">
        <f>(((J618/60)/60)/24)+DATE(1970,1,1)+(-5/24)</f>
        <v>42761.167905092596</v>
      </c>
      <c r="R618" t="s">
        <v>8272</v>
      </c>
      <c r="S618" s="13" t="str">
        <f>LEFT(R618,SEARCH("/",R618)-1)</f>
        <v>technology</v>
      </c>
      <c r="T618" t="str">
        <f>RIGHT(R618,LEN(R618)-SEARCH("/",R618))</f>
        <v>web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>
        <f>E619/D619</f>
        <v>0.03</v>
      </c>
      <c r="O619" s="6">
        <f>IF(L619&gt;0,E619/L619,0)</f>
        <v>20</v>
      </c>
      <c r="P619" s="11">
        <f>(((I619/60)/60)/24)+DATE(1970,1,1)+(-5/24)</f>
        <v>42132.134756944441</v>
      </c>
      <c r="Q619" s="11">
        <f>(((J619/60)/60)/24)+DATE(1970,1,1)+(-5/24)</f>
        <v>42087.134756944441</v>
      </c>
      <c r="R619" t="s">
        <v>8272</v>
      </c>
      <c r="S619" s="13" t="str">
        <f>LEFT(R619,SEARCH("/",R619)-1)</f>
        <v>technology</v>
      </c>
      <c r="T619" t="str">
        <f>RIGHT(R619,LEN(R619)-SEARCH("/",R619))</f>
        <v>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>
        <f>E620/D620</f>
        <v>0</v>
      </c>
      <c r="O620" s="6">
        <f>IF(L620&gt;0,E620/L620,0)</f>
        <v>0</v>
      </c>
      <c r="P620" s="11">
        <f>(((I620/60)/60)/24)+DATE(1970,1,1)+(-5/24)</f>
        <v>42347.60188657407</v>
      </c>
      <c r="Q620" s="11">
        <f>(((J620/60)/60)/24)+DATE(1970,1,1)+(-5/24)</f>
        <v>42317.60188657407</v>
      </c>
      <c r="R620" t="s">
        <v>8272</v>
      </c>
      <c r="S620" s="13" t="str">
        <f>LEFT(R620,SEARCH("/",R620)-1)</f>
        <v>technology</v>
      </c>
      <c r="T620" t="str">
        <f>RIGHT(R620,LEN(R620)-SEARCH("/",R620))</f>
        <v>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>
        <f>E621/D621</f>
        <v>3.9999999999999998E-7</v>
      </c>
      <c r="O621" s="6">
        <f>IF(L621&gt;0,E621/L621,0)</f>
        <v>1</v>
      </c>
      <c r="P621" s="11">
        <f>(((I621/60)/60)/24)+DATE(1970,1,1)+(-5/24)</f>
        <v>41968.483680555553</v>
      </c>
      <c r="Q621" s="11">
        <f>(((J621/60)/60)/24)+DATE(1970,1,1)+(-5/24)</f>
        <v>41908.442013888889</v>
      </c>
      <c r="R621" t="s">
        <v>8272</v>
      </c>
      <c r="S621" s="13" t="str">
        <f>LEFT(R621,SEARCH("/",R621)-1)</f>
        <v>technology</v>
      </c>
      <c r="T621" t="str">
        <f>RIGHT(R621,LEN(R621)-SEARCH("/",R621))</f>
        <v>web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>
        <f>E622/D622</f>
        <v>0.01</v>
      </c>
      <c r="O622" s="6">
        <f>IF(L622&gt;0,E622/L622,0)</f>
        <v>300</v>
      </c>
      <c r="P622" s="11">
        <f>(((I622/60)/60)/24)+DATE(1970,1,1)+(-5/24)</f>
        <v>41876.508541666662</v>
      </c>
      <c r="Q622" s="11">
        <f>(((J622/60)/60)/24)+DATE(1970,1,1)+(-5/24)</f>
        <v>41831.508541666662</v>
      </c>
      <c r="R622" t="s">
        <v>8272</v>
      </c>
      <c r="S622" s="13" t="str">
        <f>LEFT(R622,SEARCH("/",R622)-1)</f>
        <v>technology</v>
      </c>
      <c r="T622" t="str">
        <f>RIGHT(R622,LEN(R622)-SEARCH("/",R622))</f>
        <v>web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>
        <f>E623/D623</f>
        <v>1.044E-2</v>
      </c>
      <c r="O623" s="6">
        <f>IF(L623&gt;0,E623/L623,0)</f>
        <v>87</v>
      </c>
      <c r="P623" s="11">
        <f>(((I623/60)/60)/24)+DATE(1970,1,1)+(-5/24)</f>
        <v>42558.779363425921</v>
      </c>
      <c r="Q623" s="11">
        <f>(((J623/60)/60)/24)+DATE(1970,1,1)+(-5/24)</f>
        <v>42528.779363425921</v>
      </c>
      <c r="R623" t="s">
        <v>8272</v>
      </c>
      <c r="S623" s="13" t="str">
        <f>LEFT(R623,SEARCH("/",R623)-1)</f>
        <v>technology</v>
      </c>
      <c r="T623" t="str">
        <f>RIGHT(R623,LEN(R623)-SEARCH("/",R623))</f>
        <v>web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>
        <f>E624/D624</f>
        <v>5.6833333333333333E-2</v>
      </c>
      <c r="O624" s="6">
        <f>IF(L624&gt;0,E624/L624,0)</f>
        <v>37.888888888888886</v>
      </c>
      <c r="P624" s="11">
        <f>(((I624/60)/60)/24)+DATE(1970,1,1)+(-5/24)</f>
        <v>42552.566412037035</v>
      </c>
      <c r="Q624" s="11">
        <f>(((J624/60)/60)/24)+DATE(1970,1,1)+(-5/24)</f>
        <v>42532.566412037035</v>
      </c>
      <c r="R624" t="s">
        <v>8272</v>
      </c>
      <c r="S624" s="13" t="str">
        <f>LEFT(R624,SEARCH("/",R624)-1)</f>
        <v>technology</v>
      </c>
      <c r="T624" t="str">
        <f>RIGHT(R624,LEN(R624)-SEARCH("/",R624))</f>
        <v>web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>
        <f>E625/D625</f>
        <v>0</v>
      </c>
      <c r="O625" s="6">
        <f>IF(L625&gt;0,E625/L625,0)</f>
        <v>0</v>
      </c>
      <c r="P625" s="11">
        <f>(((I625/60)/60)/24)+DATE(1970,1,1)+(-5/24)</f>
        <v>42151.800891203697</v>
      </c>
      <c r="Q625" s="11">
        <f>(((J625/60)/60)/24)+DATE(1970,1,1)+(-5/24)</f>
        <v>42121.800891203697</v>
      </c>
      <c r="R625" t="s">
        <v>8272</v>
      </c>
      <c r="S625" s="13" t="str">
        <f>LEFT(R625,SEARCH("/",R625)-1)</f>
        <v>technology</v>
      </c>
      <c r="T625" t="str">
        <f>RIGHT(R625,LEN(R625)-SEARCH("/",R625))</f>
        <v>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>
        <f>E626/D626</f>
        <v>0</v>
      </c>
      <c r="O626" s="6">
        <f>IF(L626&gt;0,E626/L626,0)</f>
        <v>0</v>
      </c>
      <c r="P626" s="11">
        <f>(((I626/60)/60)/24)+DATE(1970,1,1)+(-5/24)</f>
        <v>42138.78056712963</v>
      </c>
      <c r="Q626" s="11">
        <f>(((J626/60)/60)/24)+DATE(1970,1,1)+(-5/24)</f>
        <v>42108.78056712963</v>
      </c>
      <c r="R626" t="s">
        <v>8272</v>
      </c>
      <c r="S626" s="13" t="str">
        <f>LEFT(R626,SEARCH("/",R626)-1)</f>
        <v>technology</v>
      </c>
      <c r="T626" t="str">
        <f>RIGHT(R626,LEN(R626)-SEARCH("/",R626))</f>
        <v>web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>
        <f>E627/D627</f>
        <v>0</v>
      </c>
      <c r="O627" s="6">
        <f>IF(L627&gt;0,E627/L627,0)</f>
        <v>0</v>
      </c>
      <c r="P627" s="11">
        <f>(((I627/60)/60)/24)+DATE(1970,1,1)+(-5/24)</f>
        <v>42820.645567129628</v>
      </c>
      <c r="Q627" s="11">
        <f>(((J627/60)/60)/24)+DATE(1970,1,1)+(-5/24)</f>
        <v>42790.687233796292</v>
      </c>
      <c r="R627" t="s">
        <v>8272</v>
      </c>
      <c r="S627" s="13" t="str">
        <f>LEFT(R627,SEARCH("/",R627)-1)</f>
        <v>technology</v>
      </c>
      <c r="T627" t="str">
        <f>RIGHT(R627,LEN(R627)-SEARCH("/",R627))</f>
        <v>web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>
        <f>E628/D628</f>
        <v>0.17380000000000001</v>
      </c>
      <c r="O628" s="6">
        <f>IF(L628&gt;0,E628/L628,0)</f>
        <v>111.41025641025641</v>
      </c>
      <c r="P628" s="11">
        <f>(((I628/60)/60)/24)+DATE(1970,1,1)+(-5/24)</f>
        <v>42231.348611111105</v>
      </c>
      <c r="Q628" s="11">
        <f>(((J628/60)/60)/24)+DATE(1970,1,1)+(-5/24)</f>
        <v>42198.351145833331</v>
      </c>
      <c r="R628" t="s">
        <v>8272</v>
      </c>
      <c r="S628" s="13" t="str">
        <f>LEFT(R628,SEARCH("/",R628)-1)</f>
        <v>technology</v>
      </c>
      <c r="T628" t="str">
        <f>RIGHT(R628,LEN(R628)-SEARCH("/",R628))</f>
        <v>web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>
        <f>E629/D629</f>
        <v>2.0000000000000001E-4</v>
      </c>
      <c r="O629" s="6">
        <f>IF(L629&gt;0,E629/L629,0)</f>
        <v>90</v>
      </c>
      <c r="P629" s="11">
        <f>(((I629/60)/60)/24)+DATE(1970,1,1)+(-5/24)</f>
        <v>42443.749999999993</v>
      </c>
      <c r="Q629" s="11">
        <f>(((J629/60)/60)/24)+DATE(1970,1,1)+(-5/24)</f>
        <v>42384.098506944443</v>
      </c>
      <c r="R629" t="s">
        <v>8272</v>
      </c>
      <c r="S629" s="13" t="str">
        <f>LEFT(R629,SEARCH("/",R629)-1)</f>
        <v>technology</v>
      </c>
      <c r="T629" t="str">
        <f>RIGHT(R629,LEN(R629)-SEARCH("/",R629))</f>
        <v>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>
        <f>E630/D630</f>
        <v>0</v>
      </c>
      <c r="O630" s="6">
        <f>IF(L630&gt;0,E630/L630,0)</f>
        <v>0</v>
      </c>
      <c r="P630" s="11">
        <f>(((I630/60)/60)/24)+DATE(1970,1,1)+(-5/24)</f>
        <v>41833.484456018516</v>
      </c>
      <c r="Q630" s="11">
        <f>(((J630/60)/60)/24)+DATE(1970,1,1)+(-5/24)</f>
        <v>41803.484456018516</v>
      </c>
      <c r="R630" t="s">
        <v>8272</v>
      </c>
      <c r="S630" s="13" t="str">
        <f>LEFT(R630,SEARCH("/",R630)-1)</f>
        <v>technology</v>
      </c>
      <c r="T630" t="str">
        <f>RIGHT(R630,LEN(R630)-SEARCH("/",R630))</f>
        <v>web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>
        <f>E631/D631</f>
        <v>1.75E-3</v>
      </c>
      <c r="O631" s="6">
        <f>IF(L631&gt;0,E631/L631,0)</f>
        <v>116.66666666666667</v>
      </c>
      <c r="P631" s="11">
        <f>(((I631/60)/60)/24)+DATE(1970,1,1)+(-5/24)</f>
        <v>42504.429490740738</v>
      </c>
      <c r="Q631" s="11">
        <f>(((J631/60)/60)/24)+DATE(1970,1,1)+(-5/24)</f>
        <v>42474.429490740738</v>
      </c>
      <c r="R631" t="s">
        <v>8272</v>
      </c>
      <c r="S631" s="13" t="str">
        <f>LEFT(R631,SEARCH("/",R631)-1)</f>
        <v>technology</v>
      </c>
      <c r="T631" t="str">
        <f>RIGHT(R631,LEN(R631)-SEARCH("/",R631))</f>
        <v>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>
        <f>E632/D632</f>
        <v>8.3340278356529708E-4</v>
      </c>
      <c r="O632" s="6">
        <f>IF(L632&gt;0,E632/L632,0)</f>
        <v>10</v>
      </c>
      <c r="P632" s="11">
        <f>(((I632/60)/60)/24)+DATE(1970,1,1)+(-5/24)</f>
        <v>42253.006944444445</v>
      </c>
      <c r="Q632" s="11">
        <f>(((J632/60)/60)/24)+DATE(1970,1,1)+(-5/24)</f>
        <v>42223.411122685182</v>
      </c>
      <c r="R632" t="s">
        <v>8272</v>
      </c>
      <c r="S632" s="13" t="str">
        <f>LEFT(R632,SEARCH("/",R632)-1)</f>
        <v>technology</v>
      </c>
      <c r="T632" t="str">
        <f>RIGHT(R632,LEN(R632)-SEARCH("/",R632))</f>
        <v>web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>
        <f>E633/D633</f>
        <v>1.38E-2</v>
      </c>
      <c r="O633" s="6">
        <f>IF(L633&gt;0,E633/L633,0)</f>
        <v>76.666666666666671</v>
      </c>
      <c r="P633" s="11">
        <f>(((I633/60)/60)/24)+DATE(1970,1,1)+(-5/24)</f>
        <v>42518.563993055555</v>
      </c>
      <c r="Q633" s="11">
        <f>(((J633/60)/60)/24)+DATE(1970,1,1)+(-5/24)</f>
        <v>42489.563993055555</v>
      </c>
      <c r="R633" t="s">
        <v>8272</v>
      </c>
      <c r="S633" s="13" t="str">
        <f>LEFT(R633,SEARCH("/",R633)-1)</f>
        <v>technology</v>
      </c>
      <c r="T633" t="str">
        <f>RIGHT(R633,LEN(R633)-SEARCH("/",R633))</f>
        <v>web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>
        <f>E634/D634</f>
        <v>0</v>
      </c>
      <c r="O634" s="6">
        <f>IF(L634&gt;0,E634/L634,0)</f>
        <v>0</v>
      </c>
      <c r="P634" s="11">
        <f>(((I634/60)/60)/24)+DATE(1970,1,1)+(-5/24)</f>
        <v>42333.492650462962</v>
      </c>
      <c r="Q634" s="11">
        <f>(((J634/60)/60)/24)+DATE(1970,1,1)+(-5/24)</f>
        <v>42303.450983796291</v>
      </c>
      <c r="R634" t="s">
        <v>8272</v>
      </c>
      <c r="S634" s="13" t="str">
        <f>LEFT(R634,SEARCH("/",R634)-1)</f>
        <v>technology</v>
      </c>
      <c r="T634" t="str">
        <f>RIGHT(R634,LEN(R634)-SEARCH("/",R634))</f>
        <v>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>
        <f>E635/D635</f>
        <v>0.1245</v>
      </c>
      <c r="O635" s="6">
        <f>IF(L635&gt;0,E635/L635,0)</f>
        <v>49.8</v>
      </c>
      <c r="P635" s="11">
        <f>(((I635/60)/60)/24)+DATE(1970,1,1)+(-5/24)</f>
        <v>42538.749999999993</v>
      </c>
      <c r="Q635" s="11">
        <f>(((J635/60)/60)/24)+DATE(1970,1,1)+(-5/24)</f>
        <v>42507.090995370374</v>
      </c>
      <c r="R635" t="s">
        <v>8272</v>
      </c>
      <c r="S635" s="13" t="str">
        <f>LEFT(R635,SEARCH("/",R635)-1)</f>
        <v>technology</v>
      </c>
      <c r="T635" t="str">
        <f>RIGHT(R635,LEN(R635)-SEARCH("/",R635))</f>
        <v>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>
        <f>E636/D636</f>
        <v>2.0000000000000001E-4</v>
      </c>
      <c r="O636" s="6">
        <f>IF(L636&gt;0,E636/L636,0)</f>
        <v>1</v>
      </c>
      <c r="P636" s="11">
        <f>(((I636/60)/60)/24)+DATE(1970,1,1)+(-5/24)</f>
        <v>42061.720243055555</v>
      </c>
      <c r="Q636" s="11">
        <f>(((J636/60)/60)/24)+DATE(1970,1,1)+(-5/24)</f>
        <v>42031.720243055555</v>
      </c>
      <c r="R636" t="s">
        <v>8272</v>
      </c>
      <c r="S636" s="13" t="str">
        <f>LEFT(R636,SEARCH("/",R636)-1)</f>
        <v>technology</v>
      </c>
      <c r="T636" t="str">
        <f>RIGHT(R636,LEN(R636)-SEARCH("/",R636))</f>
        <v>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>
        <f>E637/D637</f>
        <v>8.0000000000000007E-5</v>
      </c>
      <c r="O637" s="6">
        <f>IF(L637&gt;0,E637/L637,0)</f>
        <v>2</v>
      </c>
      <c r="P637" s="11">
        <f>(((I637/60)/60)/24)+DATE(1970,1,1)+(-5/24)</f>
        <v>42105.883819444447</v>
      </c>
      <c r="Q637" s="11">
        <f>(((J637/60)/60)/24)+DATE(1970,1,1)+(-5/24)</f>
        <v>42075.883819444447</v>
      </c>
      <c r="R637" t="s">
        <v>8272</v>
      </c>
      <c r="S637" s="13" t="str">
        <f>LEFT(R637,SEARCH("/",R637)-1)</f>
        <v>technology</v>
      </c>
      <c r="T637" t="str">
        <f>RIGHT(R637,LEN(R637)-SEARCH("/",R637))</f>
        <v>web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>
        <f>E638/D638</f>
        <v>2E-3</v>
      </c>
      <c r="O638" s="6">
        <f>IF(L638&gt;0,E638/L638,0)</f>
        <v>4</v>
      </c>
      <c r="P638" s="11">
        <f>(((I638/60)/60)/24)+DATE(1970,1,1)+(-5/24)</f>
        <v>42161.240972222215</v>
      </c>
      <c r="Q638" s="11">
        <f>(((J638/60)/60)/24)+DATE(1970,1,1)+(-5/24)</f>
        <v>42131.247106481482</v>
      </c>
      <c r="R638" t="s">
        <v>8272</v>
      </c>
      <c r="S638" s="13" t="str">
        <f>LEFT(R638,SEARCH("/",R638)-1)</f>
        <v>technology</v>
      </c>
      <c r="T638" t="str">
        <f>RIGHT(R638,LEN(R638)-SEARCH("/",R638))</f>
        <v>web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>
        <f>E639/D639</f>
        <v>0</v>
      </c>
      <c r="O639" s="6">
        <f>IF(L639&gt;0,E639/L639,0)</f>
        <v>0</v>
      </c>
      <c r="P639" s="11">
        <f>(((I639/60)/60)/24)+DATE(1970,1,1)+(-5/24)</f>
        <v>42791.75277777778</v>
      </c>
      <c r="Q639" s="11">
        <f>(((J639/60)/60)/24)+DATE(1970,1,1)+(-5/24)</f>
        <v>42762.75368055555</v>
      </c>
      <c r="R639" t="s">
        <v>8272</v>
      </c>
      <c r="S639" s="13" t="str">
        <f>LEFT(R639,SEARCH("/",R639)-1)</f>
        <v>technology</v>
      </c>
      <c r="T639" t="str">
        <f>RIGHT(R639,LEN(R639)-SEARCH("/",R639))</f>
        <v>web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>
        <f>E640/D640</f>
        <v>9.0000000000000006E-5</v>
      </c>
      <c r="O640" s="6">
        <f>IF(L640&gt;0,E640/L640,0)</f>
        <v>3</v>
      </c>
      <c r="P640" s="11">
        <f>(((I640/60)/60)/24)+DATE(1970,1,1)+(-5/24)</f>
        <v>42819.343310185184</v>
      </c>
      <c r="Q640" s="11">
        <f>(((J640/60)/60)/24)+DATE(1970,1,1)+(-5/24)</f>
        <v>42759.384976851848</v>
      </c>
      <c r="R640" t="s">
        <v>8272</v>
      </c>
      <c r="S640" s="13" t="str">
        <f>LEFT(R640,SEARCH("/",R640)-1)</f>
        <v>technology</v>
      </c>
      <c r="T640" t="str">
        <f>RIGHT(R640,LEN(R640)-SEARCH("/",R640))</f>
        <v>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>
        <f>E641/D641</f>
        <v>9.9999999999999995E-7</v>
      </c>
      <c r="O641" s="6">
        <f>IF(L641&gt;0,E641/L641,0)</f>
        <v>1</v>
      </c>
      <c r="P641" s="11">
        <f>(((I641/60)/60)/24)+DATE(1970,1,1)+(-5/24)</f>
        <v>41925.374942129631</v>
      </c>
      <c r="Q641" s="11">
        <f>(((J641/60)/60)/24)+DATE(1970,1,1)+(-5/24)</f>
        <v>41865.374942129631</v>
      </c>
      <c r="R641" t="s">
        <v>8272</v>
      </c>
      <c r="S641" s="13" t="str">
        <f>LEFT(R641,SEARCH("/",R641)-1)</f>
        <v>technology</v>
      </c>
      <c r="T641" t="str">
        <f>RIGHT(R641,LEN(R641)-SEARCH("/",R641))</f>
        <v>web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>
        <f>E642/D642</f>
        <v>1.4428571428571428</v>
      </c>
      <c r="O642" s="6">
        <f>IF(L642&gt;0,E642/L642,0)</f>
        <v>50.5</v>
      </c>
      <c r="P642" s="11">
        <f>(((I642/60)/60)/24)+DATE(1970,1,1)+(-5/24)</f>
        <v>42698.749999999993</v>
      </c>
      <c r="Q642" s="11">
        <f>(((J642/60)/60)/24)+DATE(1970,1,1)+(-5/24)</f>
        <v>42683.21197916667</v>
      </c>
      <c r="R642" t="s">
        <v>8273</v>
      </c>
      <c r="S642" s="13" t="str">
        <f>LEFT(R642,SEARCH("/",R642)-1)</f>
        <v>technology</v>
      </c>
      <c r="T642" t="str">
        <f>RIGHT(R642,LEN(R642)-SEARCH("/",R642))</f>
        <v>wearables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>
        <f>E643/D643</f>
        <v>1.1916249999999999</v>
      </c>
      <c r="O643" s="6">
        <f>IF(L643&gt;0,E643/L643,0)</f>
        <v>151.31746031746033</v>
      </c>
      <c r="P643" s="11">
        <f>(((I643/60)/60)/24)+DATE(1970,1,1)+(-5/24)</f>
        <v>42229.361666666664</v>
      </c>
      <c r="Q643" s="11">
        <f>(((J643/60)/60)/24)+DATE(1970,1,1)+(-5/24)</f>
        <v>42199.361666666664</v>
      </c>
      <c r="R643" t="s">
        <v>8273</v>
      </c>
      <c r="S643" s="13" t="str">
        <f>LEFT(R643,SEARCH("/",R643)-1)</f>
        <v>technology</v>
      </c>
      <c r="T643" t="str">
        <f>RIGHT(R643,LEN(R643)-SEARCH("/",R643))</f>
        <v>wearables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>
        <f>E644/D644</f>
        <v>14.604850000000001</v>
      </c>
      <c r="O644" s="6">
        <f>IF(L644&gt;0,E644/L644,0)</f>
        <v>134.3592456301748</v>
      </c>
      <c r="P644" s="11">
        <f>(((I644/60)/60)/24)+DATE(1970,1,1)+(-5/24)</f>
        <v>42235.442986111106</v>
      </c>
      <c r="Q644" s="11">
        <f>(((J644/60)/60)/24)+DATE(1970,1,1)+(-5/24)</f>
        <v>42199.442986111106</v>
      </c>
      <c r="R644" t="s">
        <v>8273</v>
      </c>
      <c r="S644" s="13" t="str">
        <f>LEFT(R644,SEARCH("/",R644)-1)</f>
        <v>technology</v>
      </c>
      <c r="T644" t="str">
        <f>RIGHT(R644,LEN(R644)-SEARCH("/",R644))</f>
        <v>wearables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>
        <f>E645/D645</f>
        <v>1.0580799999999999</v>
      </c>
      <c r="O645" s="6">
        <f>IF(L645&gt;0,E645/L645,0)</f>
        <v>174.02631578947367</v>
      </c>
      <c r="P645" s="11">
        <f>(((I645/60)/60)/24)+DATE(1970,1,1)+(-5/24)</f>
        <v>42155.43373842592</v>
      </c>
      <c r="Q645" s="11">
        <f>(((J645/60)/60)/24)+DATE(1970,1,1)+(-5/24)</f>
        <v>42100.43373842592</v>
      </c>
      <c r="R645" t="s">
        <v>8273</v>
      </c>
      <c r="S645" s="13" t="str">
        <f>LEFT(R645,SEARCH("/",R645)-1)</f>
        <v>technology</v>
      </c>
      <c r="T645" t="str">
        <f>RIGHT(R645,LEN(R645)-SEARCH("/",R645))</f>
        <v>wearables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>
        <f>E646/D646</f>
        <v>3.0011791999999997</v>
      </c>
      <c r="O646" s="6">
        <f>IF(L646&gt;0,E646/L646,0)</f>
        <v>73.486268364348675</v>
      </c>
      <c r="P646" s="11">
        <f>(((I646/60)/60)/24)+DATE(1970,1,1)+(-5/24)</f>
        <v>41940.833333333328</v>
      </c>
      <c r="Q646" s="11">
        <f>(((J646/60)/60)/24)+DATE(1970,1,1)+(-5/24)</f>
        <v>41898.457627314812</v>
      </c>
      <c r="R646" t="s">
        <v>8273</v>
      </c>
      <c r="S646" s="13" t="str">
        <f>LEFT(R646,SEARCH("/",R646)-1)</f>
        <v>technology</v>
      </c>
      <c r="T646" t="str">
        <f>RIGHT(R646,LEN(R646)-SEARCH("/",R646))</f>
        <v>wearables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>
        <f>E647/D647</f>
        <v>2.7869999999999999</v>
      </c>
      <c r="O647" s="6">
        <f>IF(L647&gt;0,E647/L647,0)</f>
        <v>23.518987341772153</v>
      </c>
      <c r="P647" s="11">
        <f>(((I647/60)/60)/24)+DATE(1970,1,1)+(-5/24)</f>
        <v>42593.817986111106</v>
      </c>
      <c r="Q647" s="11">
        <f>(((J647/60)/60)/24)+DATE(1970,1,1)+(-5/24)</f>
        <v>42563.817986111106</v>
      </c>
      <c r="R647" t="s">
        <v>8273</v>
      </c>
      <c r="S647" s="13" t="str">
        <f>LEFT(R647,SEARCH("/",R647)-1)</f>
        <v>technology</v>
      </c>
      <c r="T647" t="str">
        <f>RIGHT(R647,LEN(R647)-SEARCH("/",R647))</f>
        <v>wearables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>
        <f>E648/D648</f>
        <v>1.3187625000000001</v>
      </c>
      <c r="O648" s="6">
        <f>IF(L648&gt;0,E648/L648,0)</f>
        <v>39.074444444444445</v>
      </c>
      <c r="P648" s="11">
        <f>(((I648/60)/60)/24)+DATE(1970,1,1)+(-5/24)</f>
        <v>41862.644293981481</v>
      </c>
      <c r="Q648" s="11">
        <f>(((J648/60)/60)/24)+DATE(1970,1,1)+(-5/24)</f>
        <v>41832.644293981481</v>
      </c>
      <c r="R648" t="s">
        <v>8273</v>
      </c>
      <c r="S648" s="13" t="str">
        <f>LEFT(R648,SEARCH("/",R648)-1)</f>
        <v>technology</v>
      </c>
      <c r="T648" t="str">
        <f>RIGHT(R648,LEN(R648)-SEARCH("/",R648))</f>
        <v>wearables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>
        <f>E649/D649</f>
        <v>1.0705</v>
      </c>
      <c r="O649" s="6">
        <f>IF(L649&gt;0,E649/L649,0)</f>
        <v>125.94117647058823</v>
      </c>
      <c r="P649" s="11">
        <f>(((I649/60)/60)/24)+DATE(1970,1,1)+(-5/24)</f>
        <v>42446.517928240741</v>
      </c>
      <c r="Q649" s="11">
        <f>(((J649/60)/60)/24)+DATE(1970,1,1)+(-5/24)</f>
        <v>42416.559594907405</v>
      </c>
      <c r="R649" t="s">
        <v>8273</v>
      </c>
      <c r="S649" s="13" t="str">
        <f>LEFT(R649,SEARCH("/",R649)-1)</f>
        <v>technology</v>
      </c>
      <c r="T649" t="str">
        <f>RIGHT(R649,LEN(R649)-SEARCH("/",R649))</f>
        <v>wearables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>
        <f>E650/D650</f>
        <v>1.2682285714285715</v>
      </c>
      <c r="O650" s="6">
        <f>IF(L650&gt;0,E650/L650,0)</f>
        <v>1644</v>
      </c>
      <c r="P650" s="11">
        <f>(((I650/60)/60)/24)+DATE(1970,1,1)+(-5/24)</f>
        <v>41926.485046296293</v>
      </c>
      <c r="Q650" s="11">
        <f>(((J650/60)/60)/24)+DATE(1970,1,1)+(-5/24)</f>
        <v>41891.485046296293</v>
      </c>
      <c r="R650" t="s">
        <v>8273</v>
      </c>
      <c r="S650" s="13" t="str">
        <f>LEFT(R650,SEARCH("/",R650)-1)</f>
        <v>technology</v>
      </c>
      <c r="T650" t="str">
        <f>RIGHT(R650,LEN(R650)-SEARCH("/",R650))</f>
        <v>wearables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>
        <f>E651/D651</f>
        <v>1.3996</v>
      </c>
      <c r="O651" s="6">
        <f>IF(L651&gt;0,E651/L651,0)</f>
        <v>42.670731707317074</v>
      </c>
      <c r="P651" s="11">
        <f>(((I651/60)/60)/24)+DATE(1970,1,1)+(-5/24)</f>
        <v>41898.703854166662</v>
      </c>
      <c r="Q651" s="11">
        <f>(((J651/60)/60)/24)+DATE(1970,1,1)+(-5/24)</f>
        <v>41877.703854166662</v>
      </c>
      <c r="R651" t="s">
        <v>8273</v>
      </c>
      <c r="S651" s="13" t="str">
        <f>LEFT(R651,SEARCH("/",R651)-1)</f>
        <v>technology</v>
      </c>
      <c r="T651" t="str">
        <f>RIGHT(R651,LEN(R651)-SEARCH("/",R651))</f>
        <v>wearables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>
        <f>E652/D652</f>
        <v>1.1240000000000001</v>
      </c>
      <c r="O652" s="6">
        <f>IF(L652&gt;0,E652/L652,0)</f>
        <v>35.125</v>
      </c>
      <c r="P652" s="11">
        <f>(((I652/60)/60)/24)+DATE(1970,1,1)+(-5/24)</f>
        <v>41991.870185185187</v>
      </c>
      <c r="Q652" s="11">
        <f>(((J652/60)/60)/24)+DATE(1970,1,1)+(-5/24)</f>
        <v>41931.828518518516</v>
      </c>
      <c r="R652" t="s">
        <v>8273</v>
      </c>
      <c r="S652" s="13" t="str">
        <f>LEFT(R652,SEARCH("/",R652)-1)</f>
        <v>technology</v>
      </c>
      <c r="T652" t="str">
        <f>RIGHT(R652,LEN(R652)-SEARCH("/",R652))</f>
        <v>wearables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>
        <f>E653/D653</f>
        <v>1.00528</v>
      </c>
      <c r="O653" s="6">
        <f>IF(L653&gt;0,E653/L653,0)</f>
        <v>239.35238095238094</v>
      </c>
      <c r="P653" s="11">
        <f>(((I653/60)/60)/24)+DATE(1970,1,1)+(-5/24)</f>
        <v>41985.809155092589</v>
      </c>
      <c r="Q653" s="11">
        <f>(((J653/60)/60)/24)+DATE(1970,1,1)+(-5/24)</f>
        <v>41955.809155092589</v>
      </c>
      <c r="R653" t="s">
        <v>8273</v>
      </c>
      <c r="S653" s="13" t="str">
        <f>LEFT(R653,SEARCH("/",R653)-1)</f>
        <v>technology</v>
      </c>
      <c r="T653" t="str">
        <f>RIGHT(R653,LEN(R653)-SEARCH("/",R653))</f>
        <v>wearables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>
        <f>E654/D654</f>
        <v>1.0046666666666666</v>
      </c>
      <c r="O654" s="6">
        <f>IF(L654&gt;0,E654/L654,0)</f>
        <v>107.64285714285714</v>
      </c>
      <c r="P654" s="11">
        <f>(((I654/60)/60)/24)+DATE(1970,1,1)+(-5/24)</f>
        <v>42705.523726851847</v>
      </c>
      <c r="Q654" s="11">
        <f>(((J654/60)/60)/24)+DATE(1970,1,1)+(-5/24)</f>
        <v>42675.482060185182</v>
      </c>
      <c r="R654" t="s">
        <v>8273</v>
      </c>
      <c r="S654" s="13" t="str">
        <f>LEFT(R654,SEARCH("/",R654)-1)</f>
        <v>technology</v>
      </c>
      <c r="T654" t="str">
        <f>RIGHT(R654,LEN(R654)-SEARCH("/",R654))</f>
        <v>wearables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>
        <f>E655/D655</f>
        <v>1.4144600000000001</v>
      </c>
      <c r="O655" s="6">
        <f>IF(L655&gt;0,E655/L655,0)</f>
        <v>95.830623306233065</v>
      </c>
      <c r="P655" s="11">
        <f>(((I655/60)/60)/24)+DATE(1970,1,1)+(-5/24)</f>
        <v>42236.410185185181</v>
      </c>
      <c r="Q655" s="11">
        <f>(((J655/60)/60)/24)+DATE(1970,1,1)+(-5/24)</f>
        <v>42199.410185185181</v>
      </c>
      <c r="R655" t="s">
        <v>8273</v>
      </c>
      <c r="S655" s="13" t="str">
        <f>LEFT(R655,SEARCH("/",R655)-1)</f>
        <v>technology</v>
      </c>
      <c r="T655" t="str">
        <f>RIGHT(R655,LEN(R655)-SEARCH("/",R655))</f>
        <v>wearables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>
        <f>E656/D656</f>
        <v>2.6729166666666666</v>
      </c>
      <c r="O656" s="6">
        <f>IF(L656&gt;0,E656/L656,0)</f>
        <v>31.663376110562684</v>
      </c>
      <c r="P656" s="11">
        <f>(((I656/60)/60)/24)+DATE(1970,1,1)+(-5/24)</f>
        <v>42193.748993055553</v>
      </c>
      <c r="Q656" s="11">
        <f>(((J656/60)/60)/24)+DATE(1970,1,1)+(-5/24)</f>
        <v>42163.748993055553</v>
      </c>
      <c r="R656" t="s">
        <v>8273</v>
      </c>
      <c r="S656" s="13" t="str">
        <f>LEFT(R656,SEARCH("/",R656)-1)</f>
        <v>technology</v>
      </c>
      <c r="T656" t="str">
        <f>RIGHT(R656,LEN(R656)-SEARCH("/",R656))</f>
        <v>wearables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>
        <f>E657/D657</f>
        <v>1.4688749999999999</v>
      </c>
      <c r="O657" s="6">
        <f>IF(L657&gt;0,E657/L657,0)</f>
        <v>42.886861313868614</v>
      </c>
      <c r="P657" s="11">
        <f>(((I657/60)/60)/24)+DATE(1970,1,1)+(-5/24)</f>
        <v>42075.707314814812</v>
      </c>
      <c r="Q657" s="11">
        <f>(((J657/60)/60)/24)+DATE(1970,1,1)+(-5/24)</f>
        <v>42045.748981481483</v>
      </c>
      <c r="R657" t="s">
        <v>8273</v>
      </c>
      <c r="S657" s="13" t="str">
        <f>LEFT(R657,SEARCH("/",R657)-1)</f>
        <v>technology</v>
      </c>
      <c r="T657" t="str">
        <f>RIGHT(R657,LEN(R657)-SEARCH("/",R657))</f>
        <v>wearables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>
        <f>E658/D658</f>
        <v>2.1356000000000002</v>
      </c>
      <c r="O658" s="6">
        <f>IF(L658&gt;0,E658/L658,0)</f>
        <v>122.73563218390805</v>
      </c>
      <c r="P658" s="11">
        <f>(((I658/60)/60)/24)+DATE(1970,1,1)+(-5/24)</f>
        <v>42477.554618055547</v>
      </c>
      <c r="Q658" s="11">
        <f>(((J658/60)/60)/24)+DATE(1970,1,1)+(-5/24)</f>
        <v>42417.596284722218</v>
      </c>
      <c r="R658" t="s">
        <v>8273</v>
      </c>
      <c r="S658" s="13" t="str">
        <f>LEFT(R658,SEARCH("/",R658)-1)</f>
        <v>technology</v>
      </c>
      <c r="T658" t="str">
        <f>RIGHT(R658,LEN(R658)-SEARCH("/",R658))</f>
        <v>wearables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>
        <f>E659/D659</f>
        <v>1.2569999999999999</v>
      </c>
      <c r="O659" s="6">
        <f>IF(L659&gt;0,E659/L659,0)</f>
        <v>190.45454545454547</v>
      </c>
      <c r="P659" s="11">
        <f>(((I659/60)/60)/24)+DATE(1970,1,1)+(-5/24)</f>
        <v>42361.637407407405</v>
      </c>
      <c r="Q659" s="11">
        <f>(((J659/60)/60)/24)+DATE(1970,1,1)+(-5/24)</f>
        <v>42331.637407407405</v>
      </c>
      <c r="R659" t="s">
        <v>8273</v>
      </c>
      <c r="S659" s="13" t="str">
        <f>LEFT(R659,SEARCH("/",R659)-1)</f>
        <v>technology</v>
      </c>
      <c r="T659" t="str">
        <f>RIGHT(R659,LEN(R659)-SEARCH("/",R659))</f>
        <v>wearables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>
        <f>E660/D660</f>
        <v>1.0446206037108834</v>
      </c>
      <c r="O660" s="6">
        <f>IF(L660&gt;0,E660/L660,0)</f>
        <v>109.33695652173913</v>
      </c>
      <c r="P660" s="11">
        <f>(((I660/60)/60)/24)+DATE(1970,1,1)+(-5/24)</f>
        <v>42211.541666666664</v>
      </c>
      <c r="Q660" s="11">
        <f>(((J660/60)/60)/24)+DATE(1970,1,1)+(-5/24)</f>
        <v>42178.952418981477</v>
      </c>
      <c r="R660" t="s">
        <v>8273</v>
      </c>
      <c r="S660" s="13" t="str">
        <f>LEFT(R660,SEARCH("/",R660)-1)</f>
        <v>technology</v>
      </c>
      <c r="T660" t="str">
        <f>RIGHT(R660,LEN(R660)-SEARCH("/",R660))</f>
        <v>wearables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>
        <f>E661/D661</f>
        <v>1.0056666666666667</v>
      </c>
      <c r="O661" s="6">
        <f>IF(L661&gt;0,E661/L661,0)</f>
        <v>143.66666666666666</v>
      </c>
      <c r="P661" s="11">
        <f>(((I661/60)/60)/24)+DATE(1970,1,1)+(-5/24)</f>
        <v>42239.385358796295</v>
      </c>
      <c r="Q661" s="11">
        <f>(((J661/60)/60)/24)+DATE(1970,1,1)+(-5/24)</f>
        <v>42209.385358796295</v>
      </c>
      <c r="R661" t="s">
        <v>8273</v>
      </c>
      <c r="S661" s="13" t="str">
        <f>LEFT(R661,SEARCH("/",R661)-1)</f>
        <v>technology</v>
      </c>
      <c r="T661" t="str">
        <f>RIGHT(R661,LEN(R661)-SEARCH("/",R661))</f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>
        <f>E662/D662</f>
        <v>3.058E-2</v>
      </c>
      <c r="O662" s="6">
        <f>IF(L662&gt;0,E662/L662,0)</f>
        <v>84.944444444444443</v>
      </c>
      <c r="P662" s="11">
        <f>(((I662/60)/60)/24)+DATE(1970,1,1)+(-5/24)</f>
        <v>41952.574988425928</v>
      </c>
      <c r="Q662" s="11">
        <f>(((J662/60)/60)/24)+DATE(1970,1,1)+(-5/24)</f>
        <v>41922.533321759256</v>
      </c>
      <c r="R662" t="s">
        <v>8273</v>
      </c>
      <c r="S662" s="13" t="str">
        <f>LEFT(R662,SEARCH("/",R662)-1)</f>
        <v>technology</v>
      </c>
      <c r="T662" t="str">
        <f>RIGHT(R662,LEN(R662)-SEARCH("/",R662))</f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>
        <f>E663/D663</f>
        <v>9.4999999999999998E-3</v>
      </c>
      <c r="O663" s="6">
        <f>IF(L663&gt;0,E663/L663,0)</f>
        <v>10.555555555555555</v>
      </c>
      <c r="P663" s="11">
        <f>(((I663/60)/60)/24)+DATE(1970,1,1)+(-5/24)</f>
        <v>42666.437025462961</v>
      </c>
      <c r="Q663" s="11">
        <f>(((J663/60)/60)/24)+DATE(1970,1,1)+(-5/24)</f>
        <v>42636.437025462961</v>
      </c>
      <c r="R663" t="s">
        <v>8273</v>
      </c>
      <c r="S663" s="13" t="str">
        <f>LEFT(R663,SEARCH("/",R663)-1)</f>
        <v>technology</v>
      </c>
      <c r="T663" t="str">
        <f>RIGHT(R663,LEN(R663)-SEARCH("/",R663))</f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>
        <f>E664/D664</f>
        <v>4.0000000000000001E-3</v>
      </c>
      <c r="O664" s="6">
        <f>IF(L664&gt;0,E664/L664,0)</f>
        <v>39</v>
      </c>
      <c r="P664" s="11">
        <f>(((I664/60)/60)/24)+DATE(1970,1,1)+(-5/24)</f>
        <v>42020.229710648149</v>
      </c>
      <c r="Q664" s="11">
        <f>(((J664/60)/60)/24)+DATE(1970,1,1)+(-5/24)</f>
        <v>41990.229710648149</v>
      </c>
      <c r="R664" t="s">
        <v>8273</v>
      </c>
      <c r="S664" s="13" t="str">
        <f>LEFT(R664,SEARCH("/",R664)-1)</f>
        <v>technology</v>
      </c>
      <c r="T664" t="str">
        <f>RIGHT(R664,LEN(R664)-SEARCH("/",R664))</f>
        <v>wearables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>
        <f>E665/D665</f>
        <v>3.5000000000000001E-3</v>
      </c>
      <c r="O665" s="6">
        <f>IF(L665&gt;0,E665/L665,0)</f>
        <v>100</v>
      </c>
      <c r="P665" s="11">
        <f>(((I665/60)/60)/24)+DATE(1970,1,1)+(-5/24)</f>
        <v>42203.634907407402</v>
      </c>
      <c r="Q665" s="11">
        <f>(((J665/60)/60)/24)+DATE(1970,1,1)+(-5/24)</f>
        <v>42173.634907407402</v>
      </c>
      <c r="R665" t="s">
        <v>8273</v>
      </c>
      <c r="S665" s="13" t="str">
        <f>LEFT(R665,SEARCH("/",R665)-1)</f>
        <v>technology</v>
      </c>
      <c r="T665" t="str">
        <f>RIGHT(R665,LEN(R665)-SEARCH("/",R665))</f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>
        <f>E666/D666</f>
        <v>7.5333333333333335E-2</v>
      </c>
      <c r="O666" s="6">
        <f>IF(L666&gt;0,E666/L666,0)</f>
        <v>31.172413793103448</v>
      </c>
      <c r="P666" s="11">
        <f>(((I666/60)/60)/24)+DATE(1970,1,1)+(-5/24)</f>
        <v>42107.458043981482</v>
      </c>
      <c r="Q666" s="11">
        <f>(((J666/60)/60)/24)+DATE(1970,1,1)+(-5/24)</f>
        <v>42077.458043981482</v>
      </c>
      <c r="R666" t="s">
        <v>8273</v>
      </c>
      <c r="S666" s="13" t="str">
        <f>LEFT(R666,SEARCH("/",R666)-1)</f>
        <v>technology</v>
      </c>
      <c r="T666" t="str">
        <f>RIGHT(R666,LEN(R666)-SEARCH("/",R666))</f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>
        <f>E667/D667</f>
        <v>0.18640000000000001</v>
      </c>
      <c r="O667" s="6">
        <f>IF(L667&gt;0,E667/L667,0)</f>
        <v>155.33333333333334</v>
      </c>
      <c r="P667" s="11">
        <f>(((I667/60)/60)/24)+DATE(1970,1,1)+(-5/24)</f>
        <v>42748.503020833326</v>
      </c>
      <c r="Q667" s="11">
        <f>(((J667/60)/60)/24)+DATE(1970,1,1)+(-5/24)</f>
        <v>42688.503020833326</v>
      </c>
      <c r="R667" t="s">
        <v>8273</v>
      </c>
      <c r="S667" s="13" t="str">
        <f>LEFT(R667,SEARCH("/",R667)-1)</f>
        <v>technology</v>
      </c>
      <c r="T667" t="str">
        <f>RIGHT(R667,LEN(R667)-SEARCH("/",R667))</f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>
        <f>E668/D668</f>
        <v>4.0000000000000003E-5</v>
      </c>
      <c r="O668" s="6">
        <f>IF(L668&gt;0,E668/L668,0)</f>
        <v>2</v>
      </c>
      <c r="P668" s="11">
        <f>(((I668/60)/60)/24)+DATE(1970,1,1)+(-5/24)</f>
        <v>41868.623819444445</v>
      </c>
      <c r="Q668" s="11">
        <f>(((J668/60)/60)/24)+DATE(1970,1,1)+(-5/24)</f>
        <v>41838.623819444445</v>
      </c>
      <c r="R668" t="s">
        <v>8273</v>
      </c>
      <c r="S668" s="13" t="str">
        <f>LEFT(R668,SEARCH("/",R668)-1)</f>
        <v>technology</v>
      </c>
      <c r="T668" t="str">
        <f>RIGHT(R668,LEN(R668)-SEARCH("/",R668))</f>
        <v>wearables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>
        <f>E669/D669</f>
        <v>0.1002</v>
      </c>
      <c r="O669" s="6">
        <f>IF(L669&gt;0,E669/L669,0)</f>
        <v>178.92857142857142</v>
      </c>
      <c r="P669" s="11">
        <f>(((I669/60)/60)/24)+DATE(1970,1,1)+(-5/24)</f>
        <v>42672.165081018517</v>
      </c>
      <c r="Q669" s="11">
        <f>(((J669/60)/60)/24)+DATE(1970,1,1)+(-5/24)</f>
        <v>42632.165081018517</v>
      </c>
      <c r="R669" t="s">
        <v>8273</v>
      </c>
      <c r="S669" s="13" t="str">
        <f>LEFT(R669,SEARCH("/",R669)-1)</f>
        <v>technology</v>
      </c>
      <c r="T669" t="str">
        <f>RIGHT(R669,LEN(R669)-SEARCH("/",R669))</f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>
        <f>E670/D670</f>
        <v>4.5600000000000002E-2</v>
      </c>
      <c r="O670" s="6">
        <f>IF(L670&gt;0,E670/L670,0)</f>
        <v>27.36</v>
      </c>
      <c r="P670" s="11">
        <f>(((I670/60)/60)/24)+DATE(1970,1,1)+(-5/24)</f>
        <v>42135.622939814813</v>
      </c>
      <c r="Q670" s="11">
        <f>(((J670/60)/60)/24)+DATE(1970,1,1)+(-5/24)</f>
        <v>42090.622939814813</v>
      </c>
      <c r="R670" t="s">
        <v>8273</v>
      </c>
      <c r="S670" s="13" t="str">
        <f>LEFT(R670,SEARCH("/",R670)-1)</f>
        <v>technology</v>
      </c>
      <c r="T670" t="str">
        <f>RIGHT(R670,LEN(R670)-SEARCH("/",R670))</f>
        <v>wearables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>
        <f>E671/D671</f>
        <v>0.21507499999999999</v>
      </c>
      <c r="O671" s="6">
        <f>IF(L671&gt;0,E671/L671,0)</f>
        <v>1536.25</v>
      </c>
      <c r="P671" s="11">
        <f>(((I671/60)/60)/24)+DATE(1970,1,1)+(-5/24)</f>
        <v>42557.417337962957</v>
      </c>
      <c r="Q671" s="11">
        <f>(((J671/60)/60)/24)+DATE(1970,1,1)+(-5/24)</f>
        <v>42527.417337962957</v>
      </c>
      <c r="R671" t="s">
        <v>8273</v>
      </c>
      <c r="S671" s="13" t="str">
        <f>LEFT(R671,SEARCH("/",R671)-1)</f>
        <v>technology</v>
      </c>
      <c r="T671" t="str">
        <f>RIGHT(R671,LEN(R671)-SEARCH("/",R671))</f>
        <v>wearables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>
        <f>E672/D672</f>
        <v>0.29276666666666668</v>
      </c>
      <c r="O672" s="6">
        <f>IF(L672&gt;0,E672/L672,0)</f>
        <v>84.99677419354839</v>
      </c>
      <c r="P672" s="11">
        <f>(((I672/60)/60)/24)+DATE(1970,1,1)+(-5/24)</f>
        <v>42540.131944444445</v>
      </c>
      <c r="Q672" s="11">
        <f>(((J672/60)/60)/24)+DATE(1970,1,1)+(-5/24)</f>
        <v>42506.501388888886</v>
      </c>
      <c r="R672" t="s">
        <v>8273</v>
      </c>
      <c r="S672" s="13" t="str">
        <f>LEFT(R672,SEARCH("/",R672)-1)</f>
        <v>technology</v>
      </c>
      <c r="T672" t="str">
        <f>RIGHT(R672,LEN(R672)-SEARCH("/",R672))</f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>
        <f>E673/D673</f>
        <v>0.39426666666666665</v>
      </c>
      <c r="O673" s="6">
        <f>IF(L673&gt;0,E673/L673,0)</f>
        <v>788.5333333333333</v>
      </c>
      <c r="P673" s="11">
        <f>(((I673/60)/60)/24)+DATE(1970,1,1)+(-5/24)</f>
        <v>42017.958333333336</v>
      </c>
      <c r="Q673" s="11">
        <f>(((J673/60)/60)/24)+DATE(1970,1,1)+(-5/24)</f>
        <v>41984.484398148146</v>
      </c>
      <c r="R673" t="s">
        <v>8273</v>
      </c>
      <c r="S673" s="13" t="str">
        <f>LEFT(R673,SEARCH("/",R673)-1)</f>
        <v>technology</v>
      </c>
      <c r="T673" t="str">
        <f>RIGHT(R673,LEN(R673)-SEARCH("/",R673))</f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>
        <f>E674/D674</f>
        <v>0.21628</v>
      </c>
      <c r="O674" s="6">
        <f>IF(L674&gt;0,E674/L674,0)</f>
        <v>50.29767441860465</v>
      </c>
      <c r="P674" s="11">
        <f>(((I674/60)/60)/24)+DATE(1970,1,1)+(-5/24)</f>
        <v>42004.999305555553</v>
      </c>
      <c r="Q674" s="11">
        <f>(((J674/60)/60)/24)+DATE(1970,1,1)+(-5/24)</f>
        <v>41974.011157407404</v>
      </c>
      <c r="R674" t="s">
        <v>8273</v>
      </c>
      <c r="S674" s="13" t="str">
        <f>LEFT(R674,SEARCH("/",R674)-1)</f>
        <v>technology</v>
      </c>
      <c r="T674" t="str">
        <f>RIGHT(R674,LEN(R674)-SEARCH("/",R674))</f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>
        <f>E675/D675</f>
        <v>2.0500000000000002E-3</v>
      </c>
      <c r="O675" s="6">
        <f>IF(L675&gt;0,E675/L675,0)</f>
        <v>68.333333333333329</v>
      </c>
      <c r="P675" s="11">
        <f>(((I675/60)/60)/24)+DATE(1970,1,1)+(-5/24)</f>
        <v>41883.6321412037</v>
      </c>
      <c r="Q675" s="11">
        <f>(((J675/60)/60)/24)+DATE(1970,1,1)+(-5/24)</f>
        <v>41838.6321412037</v>
      </c>
      <c r="R675" t="s">
        <v>8273</v>
      </c>
      <c r="S675" s="13" t="str">
        <f>LEFT(R675,SEARCH("/",R675)-1)</f>
        <v>technology</v>
      </c>
      <c r="T675" t="str">
        <f>RIGHT(R675,LEN(R675)-SEARCH("/",R675))</f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>
        <f>E676/D676</f>
        <v>2.9999999999999997E-4</v>
      </c>
      <c r="O676" s="6">
        <f>IF(L676&gt;0,E676/L676,0)</f>
        <v>7.5</v>
      </c>
      <c r="P676" s="11">
        <f>(((I676/60)/60)/24)+DATE(1970,1,1)+(-5/24)</f>
        <v>41862.907719907402</v>
      </c>
      <c r="Q676" s="11">
        <f>(((J676/60)/60)/24)+DATE(1970,1,1)+(-5/24)</f>
        <v>41802.907719907402</v>
      </c>
      <c r="R676" t="s">
        <v>8273</v>
      </c>
      <c r="S676" s="13" t="str">
        <f>LEFT(R676,SEARCH("/",R676)-1)</f>
        <v>technology</v>
      </c>
      <c r="T676" t="str">
        <f>RIGHT(R676,LEN(R676)-SEARCH("/",R676))</f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>
        <f>E677/D677</f>
        <v>0.14849999999999999</v>
      </c>
      <c r="O677" s="6">
        <f>IF(L677&gt;0,E677/L677,0)</f>
        <v>34.269230769230766</v>
      </c>
      <c r="P677" s="11">
        <f>(((I677/60)/60)/24)+DATE(1970,1,1)+(-5/24)</f>
        <v>42005.082638888889</v>
      </c>
      <c r="Q677" s="11">
        <f>(((J677/60)/60)/24)+DATE(1970,1,1)+(-5/24)</f>
        <v>41975.722268518519</v>
      </c>
      <c r="R677" t="s">
        <v>8273</v>
      </c>
      <c r="S677" s="13" t="str">
        <f>LEFT(R677,SEARCH("/",R677)-1)</f>
        <v>technology</v>
      </c>
      <c r="T677" t="str">
        <f>RIGHT(R677,LEN(R677)-SEARCH("/",R677))</f>
        <v>wearables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>
        <f>E678/D678</f>
        <v>1.4710000000000001E-2</v>
      </c>
      <c r="O678" s="6">
        <f>IF(L678&gt;0,E678/L678,0)</f>
        <v>61.291666666666664</v>
      </c>
      <c r="P678" s="11">
        <f>(((I678/60)/60)/24)+DATE(1970,1,1)+(-5/24)</f>
        <v>42042.559965277782</v>
      </c>
      <c r="Q678" s="11">
        <f>(((J678/60)/60)/24)+DATE(1970,1,1)+(-5/24)</f>
        <v>42012.559965277782</v>
      </c>
      <c r="R678" t="s">
        <v>8273</v>
      </c>
      <c r="S678" s="13" t="str">
        <f>LEFT(R678,SEARCH("/",R678)-1)</f>
        <v>technology</v>
      </c>
      <c r="T678" t="str">
        <f>RIGHT(R678,LEN(R678)-SEARCH("/",R678))</f>
        <v>wearables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>
        <f>E679/D679</f>
        <v>0.25584000000000001</v>
      </c>
      <c r="O679" s="6">
        <f>IF(L679&gt;0,E679/L679,0)</f>
        <v>133.25</v>
      </c>
      <c r="P679" s="11">
        <f>(((I679/60)/60)/24)+DATE(1970,1,1)+(-5/24)</f>
        <v>42549.195543981477</v>
      </c>
      <c r="Q679" s="11">
        <f>(((J679/60)/60)/24)+DATE(1970,1,1)+(-5/24)</f>
        <v>42504.195543981477</v>
      </c>
      <c r="R679" t="s">
        <v>8273</v>
      </c>
      <c r="S679" s="13" t="str">
        <f>LEFT(R679,SEARCH("/",R679)-1)</f>
        <v>technology</v>
      </c>
      <c r="T679" t="str">
        <f>RIGHT(R679,LEN(R679)-SEARCH("/",R679))</f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>
        <f>E680/D680</f>
        <v>3.8206896551724136E-2</v>
      </c>
      <c r="O680" s="6">
        <f>IF(L680&gt;0,E680/L680,0)</f>
        <v>65.17647058823529</v>
      </c>
      <c r="P680" s="11">
        <f>(((I680/60)/60)/24)+DATE(1970,1,1)+(-5/24)</f>
        <v>42511.168263888881</v>
      </c>
      <c r="Q680" s="11">
        <f>(((J680/60)/60)/24)+DATE(1970,1,1)+(-5/24)</f>
        <v>42481.168263888881</v>
      </c>
      <c r="R680" t="s">
        <v>8273</v>
      </c>
      <c r="S680" s="13" t="str">
        <f>LEFT(R680,SEARCH("/",R680)-1)</f>
        <v>technology</v>
      </c>
      <c r="T680" t="str">
        <f>RIGHT(R680,LEN(R680)-SEARCH("/",R680))</f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>
        <f>E681/D681</f>
        <v>0.15485964912280703</v>
      </c>
      <c r="O681" s="6">
        <f>IF(L681&gt;0,E681/L681,0)</f>
        <v>93.90425531914893</v>
      </c>
      <c r="P681" s="11">
        <f>(((I681/60)/60)/24)+DATE(1970,1,1)+(-5/24)</f>
        <v>42616.487372685187</v>
      </c>
      <c r="Q681" s="11">
        <f>(((J681/60)/60)/24)+DATE(1970,1,1)+(-5/24)</f>
        <v>42556.487372685187</v>
      </c>
      <c r="R681" t="s">
        <v>8273</v>
      </c>
      <c r="S681" s="13" t="str">
        <f>LEFT(R681,SEARCH("/",R681)-1)</f>
        <v>technology</v>
      </c>
      <c r="T681" t="str">
        <f>RIGHT(R681,LEN(R681)-SEARCH("/",R681))</f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>
        <f>E682/D682</f>
        <v>0.25912000000000002</v>
      </c>
      <c r="O682" s="6">
        <f>IF(L682&gt;0,E682/L682,0)</f>
        <v>150.65116279069767</v>
      </c>
      <c r="P682" s="11">
        <f>(((I682/60)/60)/24)+DATE(1970,1,1)+(-5/24)</f>
        <v>41899.293182870366</v>
      </c>
      <c r="Q682" s="11">
        <f>(((J682/60)/60)/24)+DATE(1970,1,1)+(-5/24)</f>
        <v>41864.293182870366</v>
      </c>
      <c r="R682" t="s">
        <v>8273</v>
      </c>
      <c r="S682" s="13" t="str">
        <f>LEFT(R682,SEARCH("/",R682)-1)</f>
        <v>technology</v>
      </c>
      <c r="T682" t="str">
        <f>RIGHT(R682,LEN(R682)-SEARCH("/",R682))</f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>
        <f>E683/D683</f>
        <v>4.0000000000000002E-4</v>
      </c>
      <c r="O683" s="6">
        <f>IF(L683&gt;0,E683/L683,0)</f>
        <v>1</v>
      </c>
      <c r="P683" s="11">
        <f>(((I683/60)/60)/24)+DATE(1970,1,1)+(-5/24)</f>
        <v>42669.597268518519</v>
      </c>
      <c r="Q683" s="11">
        <f>(((J683/60)/60)/24)+DATE(1970,1,1)+(-5/24)</f>
        <v>42639.597268518519</v>
      </c>
      <c r="R683" t="s">
        <v>8273</v>
      </c>
      <c r="S683" s="13" t="str">
        <f>LEFT(R683,SEARCH("/",R683)-1)</f>
        <v>technology</v>
      </c>
      <c r="T683" t="str">
        <f>RIGHT(R683,LEN(R683)-SEARCH("/",R683))</f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>
        <f>E684/D684</f>
        <v>1.06E-3</v>
      </c>
      <c r="O684" s="6">
        <f>IF(L684&gt;0,E684/L684,0)</f>
        <v>13.25</v>
      </c>
      <c r="P684" s="11">
        <f>(((I684/60)/60)/24)+DATE(1970,1,1)+(-5/24)</f>
        <v>42808.51530092593</v>
      </c>
      <c r="Q684" s="11">
        <f>(((J684/60)/60)/24)+DATE(1970,1,1)+(-5/24)</f>
        <v>42778.556967592587</v>
      </c>
      <c r="R684" t="s">
        <v>8273</v>
      </c>
      <c r="S684" s="13" t="str">
        <f>LEFT(R684,SEARCH("/",R684)-1)</f>
        <v>technology</v>
      </c>
      <c r="T684" t="str">
        <f>RIGHT(R684,LEN(R684)-SEARCH("/",R684))</f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>
        <f>E685/D685</f>
        <v>8.5142857142857138E-3</v>
      </c>
      <c r="O685" s="6">
        <f>IF(L685&gt;0,E685/L685,0)</f>
        <v>99.333333333333329</v>
      </c>
      <c r="P685" s="11">
        <f>(((I685/60)/60)/24)+DATE(1970,1,1)+(-5/24)</f>
        <v>42674.691712962966</v>
      </c>
      <c r="Q685" s="11">
        <f>(((J685/60)/60)/24)+DATE(1970,1,1)+(-5/24)</f>
        <v>42634.691712962966</v>
      </c>
      <c r="R685" t="s">
        <v>8273</v>
      </c>
      <c r="S685" s="13" t="str">
        <f>LEFT(R685,SEARCH("/",R685)-1)</f>
        <v>technology</v>
      </c>
      <c r="T685" t="str">
        <f>RIGHT(R685,LEN(R685)-SEARCH("/",R685))</f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>
        <f>E686/D686</f>
        <v>7.4837500000000001E-2</v>
      </c>
      <c r="O686" s="6">
        <f>IF(L686&gt;0,E686/L686,0)</f>
        <v>177.39259259259259</v>
      </c>
      <c r="P686" s="11">
        <f>(((I686/60)/60)/24)+DATE(1970,1,1)+(-5/24)</f>
        <v>41844.916666666664</v>
      </c>
      <c r="Q686" s="11">
        <f>(((J686/60)/60)/24)+DATE(1970,1,1)+(-5/24)</f>
        <v>41809.26494212963</v>
      </c>
      <c r="R686" t="s">
        <v>8273</v>
      </c>
      <c r="S686" s="13" t="str">
        <f>LEFT(R686,SEARCH("/",R686)-1)</f>
        <v>technology</v>
      </c>
      <c r="T686" t="str">
        <f>RIGHT(R686,LEN(R686)-SEARCH("/",R686))</f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>
        <f>E687/D687</f>
        <v>0.27650000000000002</v>
      </c>
      <c r="O687" s="6">
        <f>IF(L687&gt;0,E687/L687,0)</f>
        <v>55.3</v>
      </c>
      <c r="P687" s="11">
        <f>(((I687/60)/60)/24)+DATE(1970,1,1)+(-5/24)</f>
        <v>42016.658240740733</v>
      </c>
      <c r="Q687" s="11">
        <f>(((J687/60)/60)/24)+DATE(1970,1,1)+(-5/24)</f>
        <v>41971.658240740733</v>
      </c>
      <c r="R687" t="s">
        <v>8273</v>
      </c>
      <c r="S687" s="13" t="str">
        <f>LEFT(R687,SEARCH("/",R687)-1)</f>
        <v>technology</v>
      </c>
      <c r="T687" t="str">
        <f>RIGHT(R687,LEN(R687)-SEARCH("/",R687))</f>
        <v>wearables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>
        <f>E688/D688</f>
        <v>0</v>
      </c>
      <c r="O688" s="6">
        <f>IF(L688&gt;0,E688/L688,0)</f>
        <v>0</v>
      </c>
      <c r="P688" s="11">
        <f>(((I688/60)/60)/24)+DATE(1970,1,1)+(-5/24)</f>
        <v>42219.464930555558</v>
      </c>
      <c r="Q688" s="11">
        <f>(((J688/60)/60)/24)+DATE(1970,1,1)+(-5/24)</f>
        <v>42189.464930555558</v>
      </c>
      <c r="R688" t="s">
        <v>8273</v>
      </c>
      <c r="S688" s="13" t="str">
        <f>LEFT(R688,SEARCH("/",R688)-1)</f>
        <v>technology</v>
      </c>
      <c r="T688" t="str">
        <f>RIGHT(R688,LEN(R688)-SEARCH("/",R688))</f>
        <v>wearables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>
        <f>E689/D689</f>
        <v>3.5499999999999997E-2</v>
      </c>
      <c r="O689" s="6">
        <f>IF(L689&gt;0,E689/L689,0)</f>
        <v>591.66666666666663</v>
      </c>
      <c r="P689" s="11">
        <f>(((I689/60)/60)/24)+DATE(1970,1,1)+(-5/24)</f>
        <v>42771.542280092595</v>
      </c>
      <c r="Q689" s="11">
        <f>(((J689/60)/60)/24)+DATE(1970,1,1)+(-5/24)</f>
        <v>42711.542280092595</v>
      </c>
      <c r="R689" t="s">
        <v>8273</v>
      </c>
      <c r="S689" s="13" t="str">
        <f>LEFT(R689,SEARCH("/",R689)-1)</f>
        <v>technology</v>
      </c>
      <c r="T689" t="str">
        <f>RIGHT(R689,LEN(R689)-SEARCH("/",R689))</f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>
        <f>E690/D690</f>
        <v>0.72989999999999999</v>
      </c>
      <c r="O690" s="6">
        <f>IF(L690&gt;0,E690/L690,0)</f>
        <v>405.5</v>
      </c>
      <c r="P690" s="11">
        <f>(((I690/60)/60)/24)+DATE(1970,1,1)+(-5/24)</f>
        <v>42291.896446759252</v>
      </c>
      <c r="Q690" s="11">
        <f>(((J690/60)/60)/24)+DATE(1970,1,1)+(-5/24)</f>
        <v>42261.896446759252</v>
      </c>
      <c r="R690" t="s">
        <v>8273</v>
      </c>
      <c r="S690" s="13" t="str">
        <f>LEFT(R690,SEARCH("/",R690)-1)</f>
        <v>technology</v>
      </c>
      <c r="T690" t="str">
        <f>RIGHT(R690,LEN(R690)-SEARCH("/",R690))</f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>
        <f>E691/D691</f>
        <v>0.57648750000000004</v>
      </c>
      <c r="O691" s="6">
        <f>IF(L691&gt;0,E691/L691,0)</f>
        <v>343.14732142857144</v>
      </c>
      <c r="P691" s="11">
        <f>(((I691/60)/60)/24)+DATE(1970,1,1)+(-5/24)</f>
        <v>42711.999305555553</v>
      </c>
      <c r="Q691" s="11">
        <f>(((J691/60)/60)/24)+DATE(1970,1,1)+(-5/24)</f>
        <v>42675.459456018514</v>
      </c>
      <c r="R691" t="s">
        <v>8273</v>
      </c>
      <c r="S691" s="13" t="str">
        <f>LEFT(R691,SEARCH("/",R691)-1)</f>
        <v>technology</v>
      </c>
      <c r="T691" t="str">
        <f>RIGHT(R691,LEN(R691)-SEARCH("/",R691))</f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>
        <f>E692/D692</f>
        <v>0.1234</v>
      </c>
      <c r="O692" s="6">
        <f>IF(L692&gt;0,E692/L692,0)</f>
        <v>72.588235294117652</v>
      </c>
      <c r="P692" s="11">
        <f>(((I692/60)/60)/24)+DATE(1970,1,1)+(-5/24)</f>
        <v>42622.041666666664</v>
      </c>
      <c r="Q692" s="11">
        <f>(((J692/60)/60)/24)+DATE(1970,1,1)+(-5/24)</f>
        <v>42579.426400462959</v>
      </c>
      <c r="R692" t="s">
        <v>8273</v>
      </c>
      <c r="S692" s="13" t="str">
        <f>LEFT(R692,SEARCH("/",R692)-1)</f>
        <v>technology</v>
      </c>
      <c r="T692" t="str">
        <f>RIGHT(R692,LEN(R692)-SEARCH("/",R692))</f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>
        <f>E693/D693</f>
        <v>5.1999999999999998E-3</v>
      </c>
      <c r="O693" s="6">
        <f>IF(L693&gt;0,E693/L693,0)</f>
        <v>26</v>
      </c>
      <c r="P693" s="11">
        <f>(((I693/60)/60)/24)+DATE(1970,1,1)+(-5/24)</f>
        <v>42185.819976851846</v>
      </c>
      <c r="Q693" s="11">
        <f>(((J693/60)/60)/24)+DATE(1970,1,1)+(-5/24)</f>
        <v>42157.819976851846</v>
      </c>
      <c r="R693" t="s">
        <v>8273</v>
      </c>
      <c r="S693" s="13" t="str">
        <f>LEFT(R693,SEARCH("/",R693)-1)</f>
        <v>technology</v>
      </c>
      <c r="T693" t="str">
        <f>RIGHT(R693,LEN(R693)-SEARCH("/",R693))</f>
        <v>wearables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>
        <f>E694/D694</f>
        <v>6.5299999999999997E-2</v>
      </c>
      <c r="O694" s="6">
        <f>IF(L694&gt;0,E694/L694,0)</f>
        <v>6.4975124378109452</v>
      </c>
      <c r="P694" s="11">
        <f>(((I694/60)/60)/24)+DATE(1970,1,1)+(-5/24)</f>
        <v>42726.167395833334</v>
      </c>
      <c r="Q694" s="11">
        <f>(((J694/60)/60)/24)+DATE(1970,1,1)+(-5/24)</f>
        <v>42696.167395833334</v>
      </c>
      <c r="R694" t="s">
        <v>8273</v>
      </c>
      <c r="S694" s="13" t="str">
        <f>LEFT(R694,SEARCH("/",R694)-1)</f>
        <v>technology</v>
      </c>
      <c r="T694" t="str">
        <f>RIGHT(R694,LEN(R694)-SEARCH("/",R694))</f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>
        <f>E695/D695</f>
        <v>0.35338000000000003</v>
      </c>
      <c r="O695" s="6">
        <f>IF(L695&gt;0,E695/L695,0)</f>
        <v>119.38513513513513</v>
      </c>
      <c r="P695" s="11">
        <f>(((I695/60)/60)/24)+DATE(1970,1,1)+(-5/24)</f>
        <v>42124.599849537037</v>
      </c>
      <c r="Q695" s="11">
        <f>(((J695/60)/60)/24)+DATE(1970,1,1)+(-5/24)</f>
        <v>42094.599849537037</v>
      </c>
      <c r="R695" t="s">
        <v>8273</v>
      </c>
      <c r="S695" s="13" t="str">
        <f>LEFT(R695,SEARCH("/",R695)-1)</f>
        <v>technology</v>
      </c>
      <c r="T695" t="str">
        <f>RIGHT(R695,LEN(R695)-SEARCH("/",R695))</f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>
        <f>E696/D696</f>
        <v>3.933333333333333E-3</v>
      </c>
      <c r="O696" s="6">
        <f>IF(L696&gt;0,E696/L696,0)</f>
        <v>84.285714285714292</v>
      </c>
      <c r="P696" s="11">
        <f>(((I696/60)/60)/24)+DATE(1970,1,1)+(-5/24)</f>
        <v>42767.455543981479</v>
      </c>
      <c r="Q696" s="11">
        <f>(((J696/60)/60)/24)+DATE(1970,1,1)+(-5/24)</f>
        <v>42737.455543981479</v>
      </c>
      <c r="R696" t="s">
        <v>8273</v>
      </c>
      <c r="S696" s="13" t="str">
        <f>LEFT(R696,SEARCH("/",R696)-1)</f>
        <v>technology</v>
      </c>
      <c r="T696" t="str">
        <f>RIGHT(R696,LEN(R696)-SEARCH("/",R696))</f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>
        <f>E697/D697</f>
        <v>1.06E-2</v>
      </c>
      <c r="O697" s="6">
        <f>IF(L697&gt;0,E697/L697,0)</f>
        <v>90.857142857142861</v>
      </c>
      <c r="P697" s="11">
        <f>(((I697/60)/60)/24)+DATE(1970,1,1)+(-5/24)</f>
        <v>41943.312731481477</v>
      </c>
      <c r="Q697" s="11">
        <f>(((J697/60)/60)/24)+DATE(1970,1,1)+(-5/24)</f>
        <v>41913.312731481477</v>
      </c>
      <c r="R697" t="s">
        <v>8273</v>
      </c>
      <c r="S697" s="13" t="str">
        <f>LEFT(R697,SEARCH("/",R697)-1)</f>
        <v>technology</v>
      </c>
      <c r="T697" t="str">
        <f>RIGHT(R697,LEN(R697)-SEARCH("/",R697))</f>
        <v>wearables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>
        <f>E698/D698</f>
        <v>5.7142857142857145E-6</v>
      </c>
      <c r="O698" s="6">
        <f>IF(L698&gt;0,E698/L698,0)</f>
        <v>1</v>
      </c>
      <c r="P698" s="11">
        <f>(((I698/60)/60)/24)+DATE(1970,1,1)+(-5/24)</f>
        <v>41845.718773148146</v>
      </c>
      <c r="Q698" s="11">
        <f>(((J698/60)/60)/24)+DATE(1970,1,1)+(-5/24)</f>
        <v>41815.718773148146</v>
      </c>
      <c r="R698" t="s">
        <v>8273</v>
      </c>
      <c r="S698" s="13" t="str">
        <f>LEFT(R698,SEARCH("/",R698)-1)</f>
        <v>technology</v>
      </c>
      <c r="T698" t="str">
        <f>RIGHT(R698,LEN(R698)-SEARCH("/",R698))</f>
        <v>wearables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>
        <f>E699/D699</f>
        <v>0.46379999999999999</v>
      </c>
      <c r="O699" s="6">
        <f>IF(L699&gt;0,E699/L699,0)</f>
        <v>20.342105263157894</v>
      </c>
      <c r="P699" s="11">
        <f>(((I699/60)/60)/24)+DATE(1970,1,1)+(-5/24)</f>
        <v>42403.314687500002</v>
      </c>
      <c r="Q699" s="11">
        <f>(((J699/60)/60)/24)+DATE(1970,1,1)+(-5/24)</f>
        <v>42388.314687500002</v>
      </c>
      <c r="R699" t="s">
        <v>8273</v>
      </c>
      <c r="S699" s="13" t="str">
        <f>LEFT(R699,SEARCH("/",R699)-1)</f>
        <v>technology</v>
      </c>
      <c r="T699" t="str">
        <f>RIGHT(R699,LEN(R699)-SEARCH("/",R699))</f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>
        <f>E700/D700</f>
        <v>0.15390000000000001</v>
      </c>
      <c r="O700" s="6">
        <f>IF(L700&gt;0,E700/L700,0)</f>
        <v>530.68965517241384</v>
      </c>
      <c r="P700" s="11">
        <f>(((I700/60)/60)/24)+DATE(1970,1,1)+(-5/24)</f>
        <v>41899.875</v>
      </c>
      <c r="Q700" s="11">
        <f>(((J700/60)/60)/24)+DATE(1970,1,1)+(-5/24)</f>
        <v>41866.72274305555</v>
      </c>
      <c r="R700" t="s">
        <v>8273</v>
      </c>
      <c r="S700" s="13" t="str">
        <f>LEFT(R700,SEARCH("/",R700)-1)</f>
        <v>technology</v>
      </c>
      <c r="T700" t="str">
        <f>RIGHT(R700,LEN(R700)-SEARCH("/",R700))</f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>
        <f>E701/D701</f>
        <v>0.824221076923077</v>
      </c>
      <c r="O701" s="6">
        <f>IF(L701&gt;0,E701/L701,0)</f>
        <v>120.39184269662923</v>
      </c>
      <c r="P701" s="11">
        <f>(((I701/60)/60)/24)+DATE(1970,1,1)+(-5/24)</f>
        <v>41600.458333333328</v>
      </c>
      <c r="Q701" s="11">
        <f>(((J701/60)/60)/24)+DATE(1970,1,1)+(-5/24)</f>
        <v>41563.277175925927</v>
      </c>
      <c r="R701" t="s">
        <v>8273</v>
      </c>
      <c r="S701" s="13" t="str">
        <f>LEFT(R701,SEARCH("/",R701)-1)</f>
        <v>technology</v>
      </c>
      <c r="T701" t="str">
        <f>RIGHT(R701,LEN(R701)-SEARCH("/",R701))</f>
        <v>wearables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>
        <f>E702/D702</f>
        <v>2.6866666666666667E-2</v>
      </c>
      <c r="O702" s="6">
        <f>IF(L702&gt;0,E702/L702,0)</f>
        <v>13</v>
      </c>
      <c r="P702" s="11">
        <f>(((I702/60)/60)/24)+DATE(1970,1,1)+(-5/24)</f>
        <v>42745.480104166665</v>
      </c>
      <c r="Q702" s="11">
        <f>(((J702/60)/60)/24)+DATE(1970,1,1)+(-5/24)</f>
        <v>42715.480104166665</v>
      </c>
      <c r="R702" t="s">
        <v>8273</v>
      </c>
      <c r="S702" s="13" t="str">
        <f>LEFT(R702,SEARCH("/",R702)-1)</f>
        <v>technology</v>
      </c>
      <c r="T702" t="str">
        <f>RIGHT(R702,LEN(R702)-SEARCH("/",R702))</f>
        <v>wearables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>
        <f>E703/D703</f>
        <v>0.26600000000000001</v>
      </c>
      <c r="O703" s="6">
        <f>IF(L703&gt;0,E703/L703,0)</f>
        <v>291.33333333333331</v>
      </c>
      <c r="P703" s="11">
        <f>(((I703/60)/60)/24)+DATE(1970,1,1)+(-5/24)</f>
        <v>41843.454629629625</v>
      </c>
      <c r="Q703" s="11">
        <f>(((J703/60)/60)/24)+DATE(1970,1,1)+(-5/24)</f>
        <v>41813.454629629625</v>
      </c>
      <c r="R703" t="s">
        <v>8273</v>
      </c>
      <c r="S703" s="13" t="str">
        <f>LEFT(R703,SEARCH("/",R703)-1)</f>
        <v>technology</v>
      </c>
      <c r="T703" t="str">
        <f>RIGHT(R703,LEN(R703)-SEARCH("/",R703))</f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>
        <f>E704/D704</f>
        <v>0.30813400000000002</v>
      </c>
      <c r="O704" s="6">
        <f>IF(L704&gt;0,E704/L704,0)</f>
        <v>124.9191891891892</v>
      </c>
      <c r="P704" s="11">
        <f>(((I704/60)/60)/24)+DATE(1970,1,1)+(-5/24)</f>
        <v>42698.560034722213</v>
      </c>
      <c r="Q704" s="11">
        <f>(((J704/60)/60)/24)+DATE(1970,1,1)+(-5/24)</f>
        <v>42668.518368055556</v>
      </c>
      <c r="R704" t="s">
        <v>8273</v>
      </c>
      <c r="S704" s="13" t="str">
        <f>LEFT(R704,SEARCH("/",R704)-1)</f>
        <v>technology</v>
      </c>
      <c r="T704" t="str">
        <f>RIGHT(R704,LEN(R704)-SEARCH("/",R704))</f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>
        <f>E705/D705</f>
        <v>5.5800000000000002E-2</v>
      </c>
      <c r="O705" s="6">
        <f>IF(L705&gt;0,E705/L705,0)</f>
        <v>119.57142857142857</v>
      </c>
      <c r="P705" s="11">
        <f>(((I705/60)/60)/24)+DATE(1970,1,1)+(-5/24)</f>
        <v>42766.772222222215</v>
      </c>
      <c r="Q705" s="11">
        <f>(((J705/60)/60)/24)+DATE(1970,1,1)+(-5/24)</f>
        <v>42711.742465277777</v>
      </c>
      <c r="R705" t="s">
        <v>8273</v>
      </c>
      <c r="S705" s="13" t="str">
        <f>LEFT(R705,SEARCH("/",R705)-1)</f>
        <v>technology</v>
      </c>
      <c r="T705" t="str">
        <f>RIGHT(R705,LEN(R705)-SEARCH("/",R705))</f>
        <v>wearables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>
        <f>E706/D706</f>
        <v>8.7454545454545458E-3</v>
      </c>
      <c r="O706" s="6">
        <f>IF(L706&gt;0,E706/L706,0)</f>
        <v>120.25</v>
      </c>
      <c r="P706" s="11">
        <f>(((I706/60)/60)/24)+DATE(1970,1,1)+(-5/24)</f>
        <v>42785.984583333331</v>
      </c>
      <c r="Q706" s="11">
        <f>(((J706/60)/60)/24)+DATE(1970,1,1)+(-5/24)</f>
        <v>42725.984583333331</v>
      </c>
      <c r="R706" t="s">
        <v>8273</v>
      </c>
      <c r="S706" s="13" t="str">
        <f>LEFT(R706,SEARCH("/",R706)-1)</f>
        <v>technology</v>
      </c>
      <c r="T706" t="str">
        <f>RIGHT(R706,LEN(R706)-SEARCH("/",R706))</f>
        <v>wearables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>
        <f>E707/D707</f>
        <v>9.7699999999999992E-3</v>
      </c>
      <c r="O707" s="6">
        <f>IF(L707&gt;0,E707/L707,0)</f>
        <v>195.4</v>
      </c>
      <c r="P707" s="11">
        <f>(((I707/60)/60)/24)+DATE(1970,1,1)+(-5/24)</f>
        <v>42756.283310185179</v>
      </c>
      <c r="Q707" s="11">
        <f>(((J707/60)/60)/24)+DATE(1970,1,1)+(-5/24)</f>
        <v>42726.283310185179</v>
      </c>
      <c r="R707" t="s">
        <v>8273</v>
      </c>
      <c r="S707" s="13" t="str">
        <f>LEFT(R707,SEARCH("/",R707)-1)</f>
        <v>technology</v>
      </c>
      <c r="T707" t="str">
        <f>RIGHT(R707,LEN(R707)-SEARCH("/",R707))</f>
        <v>wearables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>
        <f>E708/D708</f>
        <v>0</v>
      </c>
      <c r="O708" s="6">
        <f>IF(L708&gt;0,E708/L708,0)</f>
        <v>0</v>
      </c>
      <c r="P708" s="11">
        <f>(((I708/60)/60)/24)+DATE(1970,1,1)+(-5/24)</f>
        <v>42718.568749999999</v>
      </c>
      <c r="Q708" s="11">
        <f>(((J708/60)/60)/24)+DATE(1970,1,1)+(-5/24)</f>
        <v>42676.786840277775</v>
      </c>
      <c r="R708" t="s">
        <v>8273</v>
      </c>
      <c r="S708" s="13" t="str">
        <f>LEFT(R708,SEARCH("/",R708)-1)</f>
        <v>technology</v>
      </c>
      <c r="T708" t="str">
        <f>RIGHT(R708,LEN(R708)-SEARCH("/",R708))</f>
        <v>wearables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>
        <f>E709/D709</f>
        <v>0.78927352941176465</v>
      </c>
      <c r="O709" s="6">
        <f>IF(L709&gt;0,E709/L709,0)</f>
        <v>117.69868421052631</v>
      </c>
      <c r="P709" s="11">
        <f>(((I709/60)/60)/24)+DATE(1970,1,1)+(-5/24)</f>
        <v>42736.45517361111</v>
      </c>
      <c r="Q709" s="11">
        <f>(((J709/60)/60)/24)+DATE(1970,1,1)+(-5/24)</f>
        <v>42696.45517361111</v>
      </c>
      <c r="R709" t="s">
        <v>8273</v>
      </c>
      <c r="S709" s="13" t="str">
        <f>LEFT(R709,SEARCH("/",R709)-1)</f>
        <v>technology</v>
      </c>
      <c r="T709" t="str">
        <f>RIGHT(R709,LEN(R709)-SEARCH("/",R709))</f>
        <v>wearables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>
        <f>E710/D710</f>
        <v>0.22092500000000001</v>
      </c>
      <c r="O710" s="6">
        <f>IF(L710&gt;0,E710/L710,0)</f>
        <v>23.948509485094849</v>
      </c>
      <c r="P710" s="11">
        <f>(((I710/60)/60)/24)+DATE(1970,1,1)+(-5/24)</f>
        <v>41895.372685185182</v>
      </c>
      <c r="Q710" s="11">
        <f>(((J710/60)/60)/24)+DATE(1970,1,1)+(-5/24)</f>
        <v>41835.372685185182</v>
      </c>
      <c r="R710" t="s">
        <v>8273</v>
      </c>
      <c r="S710" s="13" t="str">
        <f>LEFT(R710,SEARCH("/",R710)-1)</f>
        <v>technology</v>
      </c>
      <c r="T710" t="str">
        <f>RIGHT(R710,LEN(R710)-SEARCH("/",R710))</f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>
        <f>E711/D711</f>
        <v>4.0666666666666663E-3</v>
      </c>
      <c r="O711" s="6">
        <f>IF(L711&gt;0,E711/L711,0)</f>
        <v>30.5</v>
      </c>
      <c r="P711" s="11">
        <f>(((I711/60)/60)/24)+DATE(1970,1,1)+(-5/24)</f>
        <v>41977.832858796297</v>
      </c>
      <c r="Q711" s="11">
        <f>(((J711/60)/60)/24)+DATE(1970,1,1)+(-5/24)</f>
        <v>41947.832858796297</v>
      </c>
      <c r="R711" t="s">
        <v>8273</v>
      </c>
      <c r="S711" s="13" t="str">
        <f>LEFT(R711,SEARCH("/",R711)-1)</f>
        <v>technology</v>
      </c>
      <c r="T711" t="str">
        <f>RIGHT(R711,LEN(R711)-SEARCH("/",R711))</f>
        <v>wearables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>
        <f>E712/D712</f>
        <v>0</v>
      </c>
      <c r="O712" s="6">
        <f>IF(L712&gt;0,E712/L712,0)</f>
        <v>0</v>
      </c>
      <c r="P712" s="11">
        <f>(((I712/60)/60)/24)+DATE(1970,1,1)+(-5/24)</f>
        <v>41870.822222222218</v>
      </c>
      <c r="Q712" s="11">
        <f>(((J712/60)/60)/24)+DATE(1970,1,1)+(-5/24)</f>
        <v>41837.776643518519</v>
      </c>
      <c r="R712" t="s">
        <v>8273</v>
      </c>
      <c r="S712" s="13" t="str">
        <f>LEFT(R712,SEARCH("/",R712)-1)</f>
        <v>technology</v>
      </c>
      <c r="T712" t="str">
        <f>RIGHT(R712,LEN(R712)-SEARCH("/",R712))</f>
        <v>wearables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>
        <f>E713/D713</f>
        <v>0.33790999999999999</v>
      </c>
      <c r="O713" s="6">
        <f>IF(L713&gt;0,E713/L713,0)</f>
        <v>99.973372781065095</v>
      </c>
      <c r="P713" s="11">
        <f>(((I713/60)/60)/24)+DATE(1970,1,1)+(-5/24)</f>
        <v>42718.292453703696</v>
      </c>
      <c r="Q713" s="11">
        <f>(((J713/60)/60)/24)+DATE(1970,1,1)+(-5/24)</f>
        <v>42678.250787037039</v>
      </c>
      <c r="R713" t="s">
        <v>8273</v>
      </c>
      <c r="S713" s="13" t="str">
        <f>LEFT(R713,SEARCH("/",R713)-1)</f>
        <v>technology</v>
      </c>
      <c r="T713" t="str">
        <f>RIGHT(R713,LEN(R713)-SEARCH("/",R713))</f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>
        <f>E714/D714</f>
        <v>2.1649484536082476E-3</v>
      </c>
      <c r="O714" s="6">
        <f>IF(L714&gt;0,E714/L714,0)</f>
        <v>26.25</v>
      </c>
      <c r="P714" s="11">
        <f>(((I714/60)/60)/24)+DATE(1970,1,1)+(-5/24)</f>
        <v>42414.472592592596</v>
      </c>
      <c r="Q714" s="11">
        <f>(((J714/60)/60)/24)+DATE(1970,1,1)+(-5/24)</f>
        <v>42384.472592592596</v>
      </c>
      <c r="R714" t="s">
        <v>8273</v>
      </c>
      <c r="S714" s="13" t="str">
        <f>LEFT(R714,SEARCH("/",R714)-1)</f>
        <v>technology</v>
      </c>
      <c r="T714" t="str">
        <f>RIGHT(R714,LEN(R714)-SEARCH("/",R714))</f>
        <v>wearables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>
        <f>E715/D715</f>
        <v>7.9600000000000001E-3</v>
      </c>
      <c r="O715" s="6">
        <f>IF(L715&gt;0,E715/L715,0)</f>
        <v>199</v>
      </c>
      <c r="P715" s="11">
        <f>(((I715/60)/60)/24)+DATE(1970,1,1)+(-5/24)</f>
        <v>42526.320972222216</v>
      </c>
      <c r="Q715" s="11">
        <f>(((J715/60)/60)/24)+DATE(1970,1,1)+(-5/24)</f>
        <v>42496.320972222216</v>
      </c>
      <c r="R715" t="s">
        <v>8273</v>
      </c>
      <c r="S715" s="13" t="str">
        <f>LEFT(R715,SEARCH("/",R715)-1)</f>
        <v>technology</v>
      </c>
      <c r="T715" t="str">
        <f>RIGHT(R715,LEN(R715)-SEARCH("/",R715))</f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>
        <f>E716/D716</f>
        <v>0.14993333333333334</v>
      </c>
      <c r="O716" s="6">
        <f>IF(L716&gt;0,E716/L716,0)</f>
        <v>80.321428571428569</v>
      </c>
      <c r="P716" s="11">
        <f>(((I716/60)/60)/24)+DATE(1970,1,1)+(-5/24)</f>
        <v>42794.579652777778</v>
      </c>
      <c r="Q716" s="11">
        <f>(((J716/60)/60)/24)+DATE(1970,1,1)+(-5/24)</f>
        <v>42734.579652777778</v>
      </c>
      <c r="R716" t="s">
        <v>8273</v>
      </c>
      <c r="S716" s="13" t="str">
        <f>LEFT(R716,SEARCH("/",R716)-1)</f>
        <v>technology</v>
      </c>
      <c r="T716" t="str">
        <f>RIGHT(R716,LEN(R716)-SEARCH("/",R716))</f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>
        <f>E717/D717</f>
        <v>5.0509090909090906E-2</v>
      </c>
      <c r="O717" s="6">
        <f>IF(L717&gt;0,E717/L717,0)</f>
        <v>115.75</v>
      </c>
      <c r="P717" s="11">
        <f>(((I717/60)/60)/24)+DATE(1970,1,1)+(-5/24)</f>
        <v>42312.924074074072</v>
      </c>
      <c r="Q717" s="11">
        <f>(((J717/60)/60)/24)+DATE(1970,1,1)+(-5/24)</f>
        <v>42272.8824074074</v>
      </c>
      <c r="R717" t="s">
        <v>8273</v>
      </c>
      <c r="S717" s="13" t="str">
        <f>LEFT(R717,SEARCH("/",R717)-1)</f>
        <v>technology</v>
      </c>
      <c r="T717" t="str">
        <f>RIGHT(R717,LEN(R717)-SEARCH("/",R717))</f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>
        <f>E718/D718</f>
        <v>0.10214285714285715</v>
      </c>
      <c r="O718" s="6">
        <f>IF(L718&gt;0,E718/L718,0)</f>
        <v>44.6875</v>
      </c>
      <c r="P718" s="11">
        <f>(((I718/60)/60)/24)+DATE(1970,1,1)+(-5/24)</f>
        <v>41973.791666666664</v>
      </c>
      <c r="Q718" s="11">
        <f>(((J718/60)/60)/24)+DATE(1970,1,1)+(-5/24)</f>
        <v>41940.450312499997</v>
      </c>
      <c r="R718" t="s">
        <v>8273</v>
      </c>
      <c r="S718" s="13" t="str">
        <f>LEFT(R718,SEARCH("/",R718)-1)</f>
        <v>technology</v>
      </c>
      <c r="T718" t="str">
        <f>RIGHT(R718,LEN(R718)-SEARCH("/",R718))</f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>
        <f>E719/D719</f>
        <v>3.0500000000000002E-3</v>
      </c>
      <c r="O719" s="6">
        <f>IF(L719&gt;0,E719/L719,0)</f>
        <v>76.25</v>
      </c>
      <c r="P719" s="11">
        <f>(((I719/60)/60)/24)+DATE(1970,1,1)+(-5/24)</f>
        <v>41887.645856481482</v>
      </c>
      <c r="Q719" s="11">
        <f>(((J719/60)/60)/24)+DATE(1970,1,1)+(-5/24)</f>
        <v>41857.645856481482</v>
      </c>
      <c r="R719" t="s">
        <v>8273</v>
      </c>
      <c r="S719" s="13" t="str">
        <f>LEFT(R719,SEARCH("/",R719)-1)</f>
        <v>technology</v>
      </c>
      <c r="T719" t="str">
        <f>RIGHT(R719,LEN(R719)-SEARCH("/",R719))</f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>
        <f>E720/D720</f>
        <v>7.4999999999999997E-3</v>
      </c>
      <c r="O720" s="6">
        <f>IF(L720&gt;0,E720/L720,0)</f>
        <v>22.5</v>
      </c>
      <c r="P720" s="11">
        <f>(((I720/60)/60)/24)+DATE(1970,1,1)+(-5/24)</f>
        <v>42784.040972222218</v>
      </c>
      <c r="Q720" s="11">
        <f>(((J720/60)/60)/24)+DATE(1970,1,1)+(-5/24)</f>
        <v>42752.637118055551</v>
      </c>
      <c r="R720" t="s">
        <v>8273</v>
      </c>
      <c r="S720" s="13" t="str">
        <f>LEFT(R720,SEARCH("/",R720)-1)</f>
        <v>technology</v>
      </c>
      <c r="T720" t="str">
        <f>RIGHT(R720,LEN(R720)-SEARCH("/",R720))</f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>
        <f>E721/D721</f>
        <v>1.2933333333333333E-2</v>
      </c>
      <c r="O721" s="6">
        <f>IF(L721&gt;0,E721/L721,0)</f>
        <v>19.399999999999999</v>
      </c>
      <c r="P721" s="11">
        <f>(((I721/60)/60)/24)+DATE(1970,1,1)+(-5/24)</f>
        <v>42422.83189814815</v>
      </c>
      <c r="Q721" s="11">
        <f>(((J721/60)/60)/24)+DATE(1970,1,1)+(-5/24)</f>
        <v>42408.83189814815</v>
      </c>
      <c r="R721" t="s">
        <v>8273</v>
      </c>
      <c r="S721" s="13" t="str">
        <f>LEFT(R721,SEARCH("/",R721)-1)</f>
        <v>technology</v>
      </c>
      <c r="T721" t="str">
        <f>RIGHT(R721,LEN(R721)-SEARCH("/",R721))</f>
        <v>wearables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>
        <f>E722/D722</f>
        <v>1.4394736842105262</v>
      </c>
      <c r="O722" s="6">
        <f>IF(L722&gt;0,E722/L722,0)</f>
        <v>66.707317073170728</v>
      </c>
      <c r="P722" s="11">
        <f>(((I722/60)/60)/24)+DATE(1970,1,1)+(-5/24)</f>
        <v>40937.440868055557</v>
      </c>
      <c r="Q722" s="11">
        <f>(((J722/60)/60)/24)+DATE(1970,1,1)+(-5/24)</f>
        <v>40909.440868055557</v>
      </c>
      <c r="R722" t="s">
        <v>8274</v>
      </c>
      <c r="S722" s="13" t="str">
        <f>LEFT(R722,SEARCH("/",R722)-1)</f>
        <v>publishing</v>
      </c>
      <c r="T722" t="str">
        <f>RIGHT(R722,LEN(R722)-SEARCH("/",R722))</f>
        <v>nonfiction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>
        <f>E723/D723</f>
        <v>1.2210975609756098</v>
      </c>
      <c r="O723" s="6">
        <f>IF(L723&gt;0,E723/L723,0)</f>
        <v>84.142857142857139</v>
      </c>
      <c r="P723" s="11">
        <f>(((I723/60)/60)/24)+DATE(1970,1,1)+(-5/24)</f>
        <v>41852.363506944443</v>
      </c>
      <c r="Q723" s="11">
        <f>(((J723/60)/60)/24)+DATE(1970,1,1)+(-5/24)</f>
        <v>41807.363506944443</v>
      </c>
      <c r="R723" t="s">
        <v>8274</v>
      </c>
      <c r="S723" s="13" t="str">
        <f>LEFT(R723,SEARCH("/",R723)-1)</f>
        <v>publishing</v>
      </c>
      <c r="T723" t="str">
        <f>RIGHT(R723,LEN(R723)-SEARCH("/",R723))</f>
        <v>nonfiction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>
        <f>E724/D724</f>
        <v>1.3202400000000001</v>
      </c>
      <c r="O724" s="6">
        <f>IF(L724&gt;0,E724/L724,0)</f>
        <v>215.72549019607843</v>
      </c>
      <c r="P724" s="11">
        <f>(((I724/60)/60)/24)+DATE(1970,1,1)+(-5/24)</f>
        <v>41007.555300925924</v>
      </c>
      <c r="Q724" s="11">
        <f>(((J724/60)/60)/24)+DATE(1970,1,1)+(-5/24)</f>
        <v>40977.596967592588</v>
      </c>
      <c r="R724" t="s">
        <v>8274</v>
      </c>
      <c r="S724" s="13" t="str">
        <f>LEFT(R724,SEARCH("/",R724)-1)</f>
        <v>publishing</v>
      </c>
      <c r="T724" t="str">
        <f>RIGHT(R724,LEN(R724)-SEARCH("/",R724))</f>
        <v>nonfiction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>
        <f>E725/D725</f>
        <v>1.0938000000000001</v>
      </c>
      <c r="O725" s="6">
        <f>IF(L725&gt;0,E725/L725,0)</f>
        <v>54.69</v>
      </c>
      <c r="P725" s="11">
        <f>(((I725/60)/60)/24)+DATE(1970,1,1)+(-5/24)</f>
        <v>42214.957638888889</v>
      </c>
      <c r="Q725" s="11">
        <f>(((J725/60)/60)/24)+DATE(1970,1,1)+(-5/24)</f>
        <v>42184.608206018522</v>
      </c>
      <c r="R725" t="s">
        <v>8274</v>
      </c>
      <c r="S725" s="13" t="str">
        <f>LEFT(R725,SEARCH("/",R725)-1)</f>
        <v>publishing</v>
      </c>
      <c r="T725" t="str">
        <f>RIGHT(R725,LEN(R725)-SEARCH("/",R725))</f>
        <v>nonfiction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>
        <f>E726/D726</f>
        <v>1.0547157142857144</v>
      </c>
      <c r="O726" s="6">
        <f>IF(L726&gt;0,E726/L726,0)</f>
        <v>51.62944055944056</v>
      </c>
      <c r="P726" s="11">
        <f>(((I726/60)/60)/24)+DATE(1970,1,1)+(-5/24)</f>
        <v>40724.430127314808</v>
      </c>
      <c r="Q726" s="11">
        <f>(((J726/60)/60)/24)+DATE(1970,1,1)+(-5/24)</f>
        <v>40694.430127314808</v>
      </c>
      <c r="R726" t="s">
        <v>8274</v>
      </c>
      <c r="S726" s="13" t="str">
        <f>LEFT(R726,SEARCH("/",R726)-1)</f>
        <v>publishing</v>
      </c>
      <c r="T726" t="str">
        <f>RIGHT(R726,LEN(R726)-SEARCH("/",R726))</f>
        <v>nonfiction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>
        <f>E727/D727</f>
        <v>1.0035000000000001</v>
      </c>
      <c r="O727" s="6">
        <f>IF(L727&gt;0,E727/L727,0)</f>
        <v>143.35714285714286</v>
      </c>
      <c r="P727" s="11">
        <f>(((I727/60)/60)/24)+DATE(1970,1,1)+(-5/24)</f>
        <v>42351.417962962958</v>
      </c>
      <c r="Q727" s="11">
        <f>(((J727/60)/60)/24)+DATE(1970,1,1)+(-5/24)</f>
        <v>42321.417962962958</v>
      </c>
      <c r="R727" t="s">
        <v>8274</v>
      </c>
      <c r="S727" s="13" t="str">
        <f>LEFT(R727,SEARCH("/",R727)-1)</f>
        <v>publishing</v>
      </c>
      <c r="T727" t="str">
        <f>RIGHT(R727,LEN(R727)-SEARCH("/",R727))</f>
        <v>nonfiction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>
        <f>E728/D728</f>
        <v>1.014</v>
      </c>
      <c r="O728" s="6">
        <f>IF(L728&gt;0,E728/L728,0)</f>
        <v>72.428571428571431</v>
      </c>
      <c r="P728" s="11">
        <f>(((I728/60)/60)/24)+DATE(1970,1,1)+(-5/24)</f>
        <v>41375.834340277775</v>
      </c>
      <c r="Q728" s="11">
        <f>(((J728/60)/60)/24)+DATE(1970,1,1)+(-5/24)</f>
        <v>41345.834340277775</v>
      </c>
      <c r="R728" t="s">
        <v>8274</v>
      </c>
      <c r="S728" s="13" t="str">
        <f>LEFT(R728,SEARCH("/",R728)-1)</f>
        <v>publishing</v>
      </c>
      <c r="T728" t="str">
        <f>RIGHT(R728,LEN(R728)-SEARCH("/",R728))</f>
        <v>nonfiction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>
        <f>E729/D729</f>
        <v>1.5551428571428572</v>
      </c>
      <c r="O729" s="6">
        <f>IF(L729&gt;0,E729/L729,0)</f>
        <v>36.530201342281877</v>
      </c>
      <c r="P729" s="11">
        <f>(((I729/60)/60)/24)+DATE(1970,1,1)+(-5/24)</f>
        <v>41288.680555555555</v>
      </c>
      <c r="Q729" s="11">
        <f>(((J729/60)/60)/24)+DATE(1970,1,1)+(-5/24)</f>
        <v>41246.811909722215</v>
      </c>
      <c r="R729" t="s">
        <v>8274</v>
      </c>
      <c r="S729" s="13" t="str">
        <f>LEFT(R729,SEARCH("/",R729)-1)</f>
        <v>publishing</v>
      </c>
      <c r="T729" t="str">
        <f>RIGHT(R729,LEN(R729)-SEARCH("/",R729))</f>
        <v>nonfiction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>
        <f>E730/D730</f>
        <v>1.05566</v>
      </c>
      <c r="O730" s="6">
        <f>IF(L730&gt;0,E730/L730,0)</f>
        <v>60.903461538461535</v>
      </c>
      <c r="P730" s="11">
        <f>(((I730/60)/60)/24)+DATE(1970,1,1)+(-5/24)</f>
        <v>40776.629131944443</v>
      </c>
      <c r="Q730" s="11">
        <f>(((J730/60)/60)/24)+DATE(1970,1,1)+(-5/24)</f>
        <v>40731.629131944443</v>
      </c>
      <c r="R730" t="s">
        <v>8274</v>
      </c>
      <c r="S730" s="13" t="str">
        <f>LEFT(R730,SEARCH("/",R730)-1)</f>
        <v>publishing</v>
      </c>
      <c r="T730" t="str">
        <f>RIGHT(R730,LEN(R730)-SEARCH("/",R730))</f>
        <v>nonfiction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>
        <f>E731/D731</f>
        <v>1.3065</v>
      </c>
      <c r="O731" s="6">
        <f>IF(L731&gt;0,E731/L731,0)</f>
        <v>43.55</v>
      </c>
      <c r="P731" s="11">
        <f>(((I731/60)/60)/24)+DATE(1970,1,1)+(-5/24)</f>
        <v>41170.97755787037</v>
      </c>
      <c r="Q731" s="11">
        <f>(((J731/60)/60)/24)+DATE(1970,1,1)+(-5/24)</f>
        <v>41110.97755787037</v>
      </c>
      <c r="R731" t="s">
        <v>8274</v>
      </c>
      <c r="S731" s="13" t="str">
        <f>LEFT(R731,SEARCH("/",R731)-1)</f>
        <v>publishing</v>
      </c>
      <c r="T731" t="str">
        <f>RIGHT(R731,LEN(R731)-SEARCH("/",R731))</f>
        <v>nonfiction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>
        <f>E732/D732</f>
        <v>1.3219000000000001</v>
      </c>
      <c r="O732" s="6">
        <f>IF(L732&gt;0,E732/L732,0)</f>
        <v>99.766037735849054</v>
      </c>
      <c r="P732" s="11">
        <f>(((I732/60)/60)/24)+DATE(1970,1,1)+(-5/24)</f>
        <v>40884.536932870367</v>
      </c>
      <c r="Q732" s="11">
        <f>(((J732/60)/60)/24)+DATE(1970,1,1)+(-5/24)</f>
        <v>40854.536932870367</v>
      </c>
      <c r="R732" t="s">
        <v>8274</v>
      </c>
      <c r="S732" s="13" t="str">
        <f>LEFT(R732,SEARCH("/",R732)-1)</f>
        <v>publishing</v>
      </c>
      <c r="T732" t="str">
        <f>RIGHT(R732,LEN(R732)-SEARCH("/",R732))</f>
        <v>nonfiction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>
        <f>E733/D733</f>
        <v>1.26</v>
      </c>
      <c r="O733" s="6">
        <f>IF(L733&gt;0,E733/L733,0)</f>
        <v>88.732394366197184</v>
      </c>
      <c r="P733" s="11">
        <f>(((I733/60)/60)/24)+DATE(1970,1,1)+(-5/24)</f>
        <v>40930.041666666664</v>
      </c>
      <c r="Q733" s="11">
        <f>(((J733/60)/60)/24)+DATE(1970,1,1)+(-5/24)</f>
        <v>40879.587349537032</v>
      </c>
      <c r="R733" t="s">
        <v>8274</v>
      </c>
      <c r="S733" s="13" t="str">
        <f>LEFT(R733,SEARCH("/",R733)-1)</f>
        <v>publishing</v>
      </c>
      <c r="T733" t="str">
        <f>RIGHT(R733,LEN(R733)-SEARCH("/",R733))</f>
        <v>nonfiction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>
        <f>E734/D734</f>
        <v>1.6</v>
      </c>
      <c r="O734" s="6">
        <f>IF(L734&gt;0,E734/L734,0)</f>
        <v>4.9230769230769234</v>
      </c>
      <c r="P734" s="11">
        <f>(((I734/60)/60)/24)+DATE(1970,1,1)+(-5/24)</f>
        <v>41546.21598379629</v>
      </c>
      <c r="Q734" s="11">
        <f>(((J734/60)/60)/24)+DATE(1970,1,1)+(-5/24)</f>
        <v>41486.21598379629</v>
      </c>
      <c r="R734" t="s">
        <v>8274</v>
      </c>
      <c r="S734" s="13" t="str">
        <f>LEFT(R734,SEARCH("/",R734)-1)</f>
        <v>publishing</v>
      </c>
      <c r="T734" t="str">
        <f>RIGHT(R734,LEN(R734)-SEARCH("/",R734))</f>
        <v>nonfiction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>
        <f>E735/D735</f>
        <v>1.2048000000000001</v>
      </c>
      <c r="O735" s="6">
        <f>IF(L735&gt;0,E735/L735,0)</f>
        <v>17.822485207100591</v>
      </c>
      <c r="P735" s="11">
        <f>(((I735/60)/60)/24)+DATE(1970,1,1)+(-5/24)</f>
        <v>41628.211712962962</v>
      </c>
      <c r="Q735" s="11">
        <f>(((J735/60)/60)/24)+DATE(1970,1,1)+(-5/24)</f>
        <v>41598.211712962962</v>
      </c>
      <c r="R735" t="s">
        <v>8274</v>
      </c>
      <c r="S735" s="13" t="str">
        <f>LEFT(R735,SEARCH("/",R735)-1)</f>
        <v>publishing</v>
      </c>
      <c r="T735" t="str">
        <f>RIGHT(R735,LEN(R735)-SEARCH("/",R735))</f>
        <v>nonfiction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>
        <f>E736/D736</f>
        <v>1.2552941176470589</v>
      </c>
      <c r="O736" s="6">
        <f>IF(L736&gt;0,E736/L736,0)</f>
        <v>187.19298245614036</v>
      </c>
      <c r="P736" s="11">
        <f>(((I736/60)/60)/24)+DATE(1970,1,1)+(-5/24)</f>
        <v>42132.999999999993</v>
      </c>
      <c r="Q736" s="11">
        <f>(((J736/60)/60)/24)+DATE(1970,1,1)+(-5/24)</f>
        <v>42101.956249999996</v>
      </c>
      <c r="R736" t="s">
        <v>8274</v>
      </c>
      <c r="S736" s="13" t="str">
        <f>LEFT(R736,SEARCH("/",R736)-1)</f>
        <v>publishing</v>
      </c>
      <c r="T736" t="str">
        <f>RIGHT(R736,LEN(R736)-SEARCH("/",R736))</f>
        <v>nonfiction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>
        <f>E737/D737</f>
        <v>1.1440638297872341</v>
      </c>
      <c r="O737" s="6">
        <f>IF(L737&gt;0,E737/L737,0)</f>
        <v>234.80786026200875</v>
      </c>
      <c r="P737" s="11">
        <f>(((I737/60)/60)/24)+DATE(1970,1,1)+(-5/24)</f>
        <v>41976.818749999999</v>
      </c>
      <c r="Q737" s="11">
        <f>(((J737/60)/60)/24)+DATE(1970,1,1)+(-5/24)</f>
        <v>41945.821134259255</v>
      </c>
      <c r="R737" t="s">
        <v>8274</v>
      </c>
      <c r="S737" s="13" t="str">
        <f>LEFT(R737,SEARCH("/",R737)-1)</f>
        <v>publishing</v>
      </c>
      <c r="T737" t="str">
        <f>RIGHT(R737,LEN(R737)-SEARCH("/",R737))</f>
        <v>nonfiction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>
        <f>E738/D738</f>
        <v>3.151388888888889</v>
      </c>
      <c r="O738" s="6">
        <f>IF(L738&gt;0,E738/L738,0)</f>
        <v>105.04629629629629</v>
      </c>
      <c r="P738" s="11">
        <f>(((I738/60)/60)/24)+DATE(1970,1,1)+(-5/24)</f>
        <v>41598.999305555553</v>
      </c>
      <c r="Q738" s="11">
        <f>(((J738/60)/60)/24)+DATE(1970,1,1)+(-5/24)</f>
        <v>41579.525925925926</v>
      </c>
      <c r="R738" t="s">
        <v>8274</v>
      </c>
      <c r="S738" s="13" t="str">
        <f>LEFT(R738,SEARCH("/",R738)-1)</f>
        <v>publishing</v>
      </c>
      <c r="T738" t="str">
        <f>RIGHT(R738,LEN(R738)-SEARCH("/",R738))</f>
        <v>nonfiction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>
        <f>E739/D739</f>
        <v>1.224</v>
      </c>
      <c r="O739" s="6">
        <f>IF(L739&gt;0,E739/L739,0)</f>
        <v>56.666666666666664</v>
      </c>
      <c r="P739" s="11">
        <f>(((I739/60)/60)/24)+DATE(1970,1,1)+(-5/24)</f>
        <v>41684.625</v>
      </c>
      <c r="Q739" s="11">
        <f>(((J739/60)/60)/24)+DATE(1970,1,1)+(-5/24)</f>
        <v>41667.066979166666</v>
      </c>
      <c r="R739" t="s">
        <v>8274</v>
      </c>
      <c r="S739" s="13" t="str">
        <f>LEFT(R739,SEARCH("/",R739)-1)</f>
        <v>publishing</v>
      </c>
      <c r="T739" t="str">
        <f>RIGHT(R739,LEN(R739)-SEARCH("/",R739))</f>
        <v>nonfiction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>
        <f>E740/D740</f>
        <v>1.0673333333333332</v>
      </c>
      <c r="O740" s="6">
        <f>IF(L740&gt;0,E740/L740,0)</f>
        <v>39.048780487804876</v>
      </c>
      <c r="P740" s="11">
        <f>(((I740/60)/60)/24)+DATE(1970,1,1)+(-5/24)</f>
        <v>41973.999305555553</v>
      </c>
      <c r="Q740" s="11">
        <f>(((J740/60)/60)/24)+DATE(1970,1,1)+(-5/24)</f>
        <v>41943.395763888882</v>
      </c>
      <c r="R740" t="s">
        <v>8274</v>
      </c>
      <c r="S740" s="13" t="str">
        <f>LEFT(R740,SEARCH("/",R740)-1)</f>
        <v>publishing</v>
      </c>
      <c r="T740" t="str">
        <f>RIGHT(R740,LEN(R740)-SEARCH("/",R740))</f>
        <v>nonfiction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>
        <f>E741/D741</f>
        <v>1.5833333333333333</v>
      </c>
      <c r="O741" s="6">
        <f>IF(L741&gt;0,E741/L741,0)</f>
        <v>68.345323741007192</v>
      </c>
      <c r="P741" s="11">
        <f>(((I741/60)/60)/24)+DATE(1970,1,1)+(-5/24)</f>
        <v>41862.294317129628</v>
      </c>
      <c r="Q741" s="11">
        <f>(((J741/60)/60)/24)+DATE(1970,1,1)+(-5/24)</f>
        <v>41829.294317129628</v>
      </c>
      <c r="R741" t="s">
        <v>8274</v>
      </c>
      <c r="S741" s="13" t="str">
        <f>LEFT(R741,SEARCH("/",R741)-1)</f>
        <v>publishing</v>
      </c>
      <c r="T741" t="str">
        <f>RIGHT(R741,LEN(R741)-SEARCH("/",R741))</f>
        <v>nonfiction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>
        <f>E742/D742</f>
        <v>1.0740000000000001</v>
      </c>
      <c r="O742" s="6">
        <f>IF(L742&gt;0,E742/L742,0)</f>
        <v>169.57894736842104</v>
      </c>
      <c r="P742" s="11">
        <f>(((I742/60)/60)/24)+DATE(1970,1,1)+(-5/24)</f>
        <v>42175.93844907407</v>
      </c>
      <c r="Q742" s="11">
        <f>(((J742/60)/60)/24)+DATE(1970,1,1)+(-5/24)</f>
        <v>42161.93844907407</v>
      </c>
      <c r="R742" t="s">
        <v>8274</v>
      </c>
      <c r="S742" s="13" t="str">
        <f>LEFT(R742,SEARCH("/",R742)-1)</f>
        <v>publishing</v>
      </c>
      <c r="T742" t="str">
        <f>RIGHT(R742,LEN(R742)-SEARCH("/",R742))</f>
        <v>nonfiction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>
        <f>E743/D743</f>
        <v>1.0226</v>
      </c>
      <c r="O743" s="6">
        <f>IF(L743&gt;0,E743/L743,0)</f>
        <v>141.42340425531913</v>
      </c>
      <c r="P743" s="11">
        <f>(((I743/60)/60)/24)+DATE(1970,1,1)+(-5/24)</f>
        <v>41436.439884259256</v>
      </c>
      <c r="Q743" s="11">
        <f>(((J743/60)/60)/24)+DATE(1970,1,1)+(-5/24)</f>
        <v>41401.439884259256</v>
      </c>
      <c r="R743" t="s">
        <v>8274</v>
      </c>
      <c r="S743" s="13" t="str">
        <f>LEFT(R743,SEARCH("/",R743)-1)</f>
        <v>publishing</v>
      </c>
      <c r="T743" t="str">
        <f>RIGHT(R743,LEN(R743)-SEARCH("/",R743))</f>
        <v>nonfiction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>
        <f>E744/D744</f>
        <v>1.1071428571428572</v>
      </c>
      <c r="O744" s="6">
        <f>IF(L744&gt;0,E744/L744,0)</f>
        <v>67.391304347826093</v>
      </c>
      <c r="P744" s="11">
        <f>(((I744/60)/60)/24)+DATE(1970,1,1)+(-5/24)</f>
        <v>41719.667962962958</v>
      </c>
      <c r="Q744" s="11">
        <f>(((J744/60)/60)/24)+DATE(1970,1,1)+(-5/24)</f>
        <v>41689.709629629629</v>
      </c>
      <c r="R744" t="s">
        <v>8274</v>
      </c>
      <c r="S744" s="13" t="str">
        <f>LEFT(R744,SEARCH("/",R744)-1)</f>
        <v>publishing</v>
      </c>
      <c r="T744" t="str">
        <f>RIGHT(R744,LEN(R744)-SEARCH("/",R744))</f>
        <v>nonfiction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>
        <f>E745/D745</f>
        <v>1.48</v>
      </c>
      <c r="O745" s="6">
        <f>IF(L745&gt;0,E745/L745,0)</f>
        <v>54.266666666666666</v>
      </c>
      <c r="P745" s="11">
        <f>(((I745/60)/60)/24)+DATE(1970,1,1)+(-5/24)</f>
        <v>41015.666666666664</v>
      </c>
      <c r="Q745" s="11">
        <f>(((J745/60)/60)/24)+DATE(1970,1,1)+(-5/24)</f>
        <v>40990.500983796293</v>
      </c>
      <c r="R745" t="s">
        <v>8274</v>
      </c>
      <c r="S745" s="13" t="str">
        <f>LEFT(R745,SEARCH("/",R745)-1)</f>
        <v>publishing</v>
      </c>
      <c r="T745" t="str">
        <f>RIGHT(R745,LEN(R745)-SEARCH("/",R745))</f>
        <v>nonfiction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>
        <f>E746/D746</f>
        <v>1.0232000000000001</v>
      </c>
      <c r="O746" s="6">
        <f>IF(L746&gt;0,E746/L746,0)</f>
        <v>82.516129032258064</v>
      </c>
      <c r="P746" s="11">
        <f>(((I746/60)/60)/24)+DATE(1970,1,1)+(-5/24)</f>
        <v>41256.748877314814</v>
      </c>
      <c r="Q746" s="11">
        <f>(((J746/60)/60)/24)+DATE(1970,1,1)+(-5/24)</f>
        <v>41226.748877314814</v>
      </c>
      <c r="R746" t="s">
        <v>8274</v>
      </c>
      <c r="S746" s="13" t="str">
        <f>LEFT(R746,SEARCH("/",R746)-1)</f>
        <v>publishing</v>
      </c>
      <c r="T746" t="str">
        <f>RIGHT(R746,LEN(R746)-SEARCH("/",R746))</f>
        <v>nonfiction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>
        <f>E747/D747</f>
        <v>1.7909909909909909</v>
      </c>
      <c r="O747" s="6">
        <f>IF(L747&gt;0,E747/L747,0)</f>
        <v>53.729729729729726</v>
      </c>
      <c r="P747" s="11">
        <f>(((I747/60)/60)/24)+DATE(1970,1,1)+(-5/24)</f>
        <v>41397.363946759258</v>
      </c>
      <c r="Q747" s="11">
        <f>(((J747/60)/60)/24)+DATE(1970,1,1)+(-5/24)</f>
        <v>41367.363946759258</v>
      </c>
      <c r="R747" t="s">
        <v>8274</v>
      </c>
      <c r="S747" s="13" t="str">
        <f>LEFT(R747,SEARCH("/",R747)-1)</f>
        <v>publishing</v>
      </c>
      <c r="T747" t="str">
        <f>RIGHT(R747,LEN(R747)-SEARCH("/",R747))</f>
        <v>nonfiction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>
        <f>E748/D748</f>
        <v>1.1108135252761968</v>
      </c>
      <c r="O748" s="6">
        <f>IF(L748&gt;0,E748/L748,0)</f>
        <v>34.206185567010309</v>
      </c>
      <c r="P748" s="11">
        <f>(((I748/60)/60)/24)+DATE(1970,1,1)+(-5/24)</f>
        <v>41174.957638888889</v>
      </c>
      <c r="Q748" s="11">
        <f>(((J748/60)/60)/24)+DATE(1970,1,1)+(-5/24)</f>
        <v>41156.834594907406</v>
      </c>
      <c r="R748" t="s">
        <v>8274</v>
      </c>
      <c r="S748" s="13" t="str">
        <f>LEFT(R748,SEARCH("/",R748)-1)</f>
        <v>publishing</v>
      </c>
      <c r="T748" t="str">
        <f>RIGHT(R748,LEN(R748)-SEARCH("/",R748))</f>
        <v>nonfiction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>
        <f>E749/D749</f>
        <v>1.0004285714285714</v>
      </c>
      <c r="O749" s="6">
        <f>IF(L749&gt;0,E749/L749,0)</f>
        <v>127.32727272727273</v>
      </c>
      <c r="P749" s="11">
        <f>(((I749/60)/60)/24)+DATE(1970,1,1)+(-5/24)</f>
        <v>42019.245833333327</v>
      </c>
      <c r="Q749" s="11">
        <f>(((J749/60)/60)/24)+DATE(1970,1,1)+(-5/24)</f>
        <v>41988.340497685182</v>
      </c>
      <c r="R749" t="s">
        <v>8274</v>
      </c>
      <c r="S749" s="13" t="str">
        <f>LEFT(R749,SEARCH("/",R749)-1)</f>
        <v>publishing</v>
      </c>
      <c r="T749" t="str">
        <f>RIGHT(R749,LEN(R749)-SEARCH("/",R749))</f>
        <v>nonfiction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>
        <f>E750/D750</f>
        <v>1.0024999999999999</v>
      </c>
      <c r="O750" s="6">
        <f>IF(L750&gt;0,E750/L750,0)</f>
        <v>45.56818181818182</v>
      </c>
      <c r="P750" s="11">
        <f>(((I750/60)/60)/24)+DATE(1970,1,1)+(-5/24)</f>
        <v>41861.638495370367</v>
      </c>
      <c r="Q750" s="11">
        <f>(((J750/60)/60)/24)+DATE(1970,1,1)+(-5/24)</f>
        <v>41831.638495370367</v>
      </c>
      <c r="R750" t="s">
        <v>8274</v>
      </c>
      <c r="S750" s="13" t="str">
        <f>LEFT(R750,SEARCH("/",R750)-1)</f>
        <v>publishing</v>
      </c>
      <c r="T750" t="str">
        <f>RIGHT(R750,LEN(R750)-SEARCH("/",R750))</f>
        <v>nonfiction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>
        <f>E751/D751</f>
        <v>1.0556000000000001</v>
      </c>
      <c r="O751" s="6">
        <f>IF(L751&gt;0,E751/L751,0)</f>
        <v>95.963636363636368</v>
      </c>
      <c r="P751" s="11">
        <f>(((I751/60)/60)/24)+DATE(1970,1,1)+(-5/24)</f>
        <v>42763.732986111114</v>
      </c>
      <c r="Q751" s="11">
        <f>(((J751/60)/60)/24)+DATE(1970,1,1)+(-5/24)</f>
        <v>42733.732986111114</v>
      </c>
      <c r="R751" t="s">
        <v>8274</v>
      </c>
      <c r="S751" s="13" t="str">
        <f>LEFT(R751,SEARCH("/",R751)-1)</f>
        <v>publishing</v>
      </c>
      <c r="T751" t="str">
        <f>RIGHT(R751,LEN(R751)-SEARCH("/",R751))</f>
        <v>nonfiction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>
        <f>E752/D752</f>
        <v>1.0258775877587758</v>
      </c>
      <c r="O752" s="6">
        <f>IF(L752&gt;0,E752/L752,0)</f>
        <v>77.271186440677965</v>
      </c>
      <c r="P752" s="11">
        <f>(((I752/60)/60)/24)+DATE(1970,1,1)+(-5/24)</f>
        <v>41329.669814814813</v>
      </c>
      <c r="Q752" s="11">
        <f>(((J752/60)/60)/24)+DATE(1970,1,1)+(-5/24)</f>
        <v>41299.669814814813</v>
      </c>
      <c r="R752" t="s">
        <v>8274</v>
      </c>
      <c r="S752" s="13" t="str">
        <f>LEFT(R752,SEARCH("/",R752)-1)</f>
        <v>publishing</v>
      </c>
      <c r="T752" t="str">
        <f>RIGHT(R752,LEN(R752)-SEARCH("/",R752))</f>
        <v>nonfiction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>
        <f>E753/D753</f>
        <v>1.1850000000000001</v>
      </c>
      <c r="O753" s="6">
        <f>IF(L753&gt;0,E753/L753,0)</f>
        <v>57.338709677419352</v>
      </c>
      <c r="P753" s="11">
        <f>(((I753/60)/60)/24)+DATE(1970,1,1)+(-5/24)</f>
        <v>40759.422164351847</v>
      </c>
      <c r="Q753" s="11">
        <f>(((J753/60)/60)/24)+DATE(1970,1,1)+(-5/24)</f>
        <v>40713.422164351847</v>
      </c>
      <c r="R753" t="s">
        <v>8274</v>
      </c>
      <c r="S753" s="13" t="str">
        <f>LEFT(R753,SEARCH("/",R753)-1)</f>
        <v>publishing</v>
      </c>
      <c r="T753" t="str">
        <f>RIGHT(R753,LEN(R753)-SEARCH("/",R753))</f>
        <v>nonfiction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>
        <f>E754/D754</f>
        <v>1.117</v>
      </c>
      <c r="O754" s="6">
        <f>IF(L754&gt;0,E754/L754,0)</f>
        <v>53.19047619047619</v>
      </c>
      <c r="P754" s="11">
        <f>(((I754/60)/60)/24)+DATE(1970,1,1)+(-5/24)</f>
        <v>42659.249999999993</v>
      </c>
      <c r="Q754" s="11">
        <f>(((J754/60)/60)/24)+DATE(1970,1,1)+(-5/24)</f>
        <v>42639.213159722225</v>
      </c>
      <c r="R754" t="s">
        <v>8274</v>
      </c>
      <c r="S754" s="13" t="str">
        <f>LEFT(R754,SEARCH("/",R754)-1)</f>
        <v>publishing</v>
      </c>
      <c r="T754" t="str">
        <f>RIGHT(R754,LEN(R754)-SEARCH("/",R754))</f>
        <v>nonfiction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>
        <f>E755/D755</f>
        <v>1.28</v>
      </c>
      <c r="O755" s="6">
        <f>IF(L755&gt;0,E755/L755,0)</f>
        <v>492.30769230769232</v>
      </c>
      <c r="P755" s="11">
        <f>(((I755/60)/60)/24)+DATE(1970,1,1)+(-5/24)</f>
        <v>42049.381840277776</v>
      </c>
      <c r="Q755" s="11">
        <f>(((J755/60)/60)/24)+DATE(1970,1,1)+(-5/24)</f>
        <v>42019.381840277776</v>
      </c>
      <c r="R755" t="s">
        <v>8274</v>
      </c>
      <c r="S755" s="13" t="str">
        <f>LEFT(R755,SEARCH("/",R755)-1)</f>
        <v>publishing</v>
      </c>
      <c r="T755" t="str">
        <f>RIGHT(R755,LEN(R755)-SEARCH("/",R755))</f>
        <v>nonfiction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>
        <f>E756/D756</f>
        <v>1.0375000000000001</v>
      </c>
      <c r="O756" s="6">
        <f>IF(L756&gt;0,E756/L756,0)</f>
        <v>42.346938775510203</v>
      </c>
      <c r="P756" s="11">
        <f>(((I756/60)/60)/24)+DATE(1970,1,1)+(-5/24)</f>
        <v>41279.54075231481</v>
      </c>
      <c r="Q756" s="11">
        <f>(((J756/60)/60)/24)+DATE(1970,1,1)+(-5/24)</f>
        <v>41249.54075231481</v>
      </c>
      <c r="R756" t="s">
        <v>8274</v>
      </c>
      <c r="S756" s="13" t="str">
        <f>LEFT(R756,SEARCH("/",R756)-1)</f>
        <v>publishing</v>
      </c>
      <c r="T756" t="str">
        <f>RIGHT(R756,LEN(R756)-SEARCH("/",R756))</f>
        <v>nonfiction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>
        <f>E757/D757</f>
        <v>1.0190760000000001</v>
      </c>
      <c r="O757" s="6">
        <f>IF(L757&gt;0,E757/L757,0)</f>
        <v>37.466029411764708</v>
      </c>
      <c r="P757" s="11">
        <f>(((I757/60)/60)/24)+DATE(1970,1,1)+(-5/24)</f>
        <v>41413.820138888885</v>
      </c>
      <c r="Q757" s="11">
        <f>(((J757/60)/60)/24)+DATE(1970,1,1)+(-5/24)</f>
        <v>41383.396724537037</v>
      </c>
      <c r="R757" t="s">
        <v>8274</v>
      </c>
      <c r="S757" s="13" t="str">
        <f>LEFT(R757,SEARCH("/",R757)-1)</f>
        <v>publishing</v>
      </c>
      <c r="T757" t="str">
        <f>RIGHT(R757,LEN(R757)-SEARCH("/",R757))</f>
        <v>nonfiction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>
        <f>E758/D758</f>
        <v>1.177142857142857</v>
      </c>
      <c r="O758" s="6">
        <f>IF(L758&gt;0,E758/L758,0)</f>
        <v>37.454545454545453</v>
      </c>
      <c r="P758" s="11">
        <f>(((I758/60)/60)/24)+DATE(1970,1,1)+(-5/24)</f>
        <v>40651.516886574071</v>
      </c>
      <c r="Q758" s="11">
        <f>(((J758/60)/60)/24)+DATE(1970,1,1)+(-5/24)</f>
        <v>40590.558553240735</v>
      </c>
      <c r="R758" t="s">
        <v>8274</v>
      </c>
      <c r="S758" s="13" t="str">
        <f>LEFT(R758,SEARCH("/",R758)-1)</f>
        <v>publishing</v>
      </c>
      <c r="T758" t="str">
        <f>RIGHT(R758,LEN(R758)-SEARCH("/",R758))</f>
        <v>nonfiction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>
        <f>E759/D759</f>
        <v>2.38</v>
      </c>
      <c r="O759" s="6">
        <f>IF(L759&gt;0,E759/L759,0)</f>
        <v>33.055555555555557</v>
      </c>
      <c r="P759" s="11">
        <f>(((I759/60)/60)/24)+DATE(1970,1,1)+(-5/24)</f>
        <v>41248.846226851849</v>
      </c>
      <c r="Q759" s="11">
        <f>(((J759/60)/60)/24)+DATE(1970,1,1)+(-5/24)</f>
        <v>41234.846226851849</v>
      </c>
      <c r="R759" t="s">
        <v>8274</v>
      </c>
      <c r="S759" s="13" t="str">
        <f>LEFT(R759,SEARCH("/",R759)-1)</f>
        <v>publishing</v>
      </c>
      <c r="T759" t="str">
        <f>RIGHT(R759,LEN(R759)-SEARCH("/",R759))</f>
        <v>nonfiction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>
        <f>E760/D760</f>
        <v>1.02</v>
      </c>
      <c r="O760" s="6">
        <f>IF(L760&gt;0,E760/L760,0)</f>
        <v>134.21052631578948</v>
      </c>
      <c r="P760" s="11">
        <f>(((I760/60)/60)/24)+DATE(1970,1,1)+(-5/24)</f>
        <v>40459.628101851849</v>
      </c>
      <c r="Q760" s="11">
        <f>(((J760/60)/60)/24)+DATE(1970,1,1)+(-5/24)</f>
        <v>40429.628101851849</v>
      </c>
      <c r="R760" t="s">
        <v>8274</v>
      </c>
      <c r="S760" s="13" t="str">
        <f>LEFT(R760,SEARCH("/",R760)-1)</f>
        <v>publishing</v>
      </c>
      <c r="T760" t="str">
        <f>RIGHT(R760,LEN(R760)-SEARCH("/",R760))</f>
        <v>nonfiction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>
        <f>E761/D761</f>
        <v>1.0192000000000001</v>
      </c>
      <c r="O761" s="6">
        <f>IF(L761&gt;0,E761/L761,0)</f>
        <v>51.474747474747474</v>
      </c>
      <c r="P761" s="11">
        <f>(((I761/60)/60)/24)+DATE(1970,1,1)+(-5/24)</f>
        <v>41829.121979166666</v>
      </c>
      <c r="Q761" s="11">
        <f>(((J761/60)/60)/24)+DATE(1970,1,1)+(-5/24)</f>
        <v>41789.121979166666</v>
      </c>
      <c r="R761" t="s">
        <v>8274</v>
      </c>
      <c r="S761" s="13" t="str">
        <f>LEFT(R761,SEARCH("/",R761)-1)</f>
        <v>publishing</v>
      </c>
      <c r="T761" t="str">
        <f>RIGHT(R761,LEN(R761)-SEARCH("/",R761))</f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>
        <f>E762/D762</f>
        <v>0</v>
      </c>
      <c r="O762" s="6">
        <f>IF(L762&gt;0,E762/L762,0)</f>
        <v>0</v>
      </c>
      <c r="P762" s="11">
        <f>(((I762/60)/60)/24)+DATE(1970,1,1)+(-5/24)</f>
        <v>42700.597372685181</v>
      </c>
      <c r="Q762" s="11">
        <f>(((J762/60)/60)/24)+DATE(1970,1,1)+(-5/24)</f>
        <v>42670.555706018517</v>
      </c>
      <c r="R762" t="s">
        <v>8275</v>
      </c>
      <c r="S762" s="13" t="str">
        <f>LEFT(R762,SEARCH("/",R762)-1)</f>
        <v>publishing</v>
      </c>
      <c r="T762" t="str">
        <f>RIGHT(R762,LEN(R762)-SEARCH("/",R762))</f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>
        <f>E763/D763</f>
        <v>4.7E-2</v>
      </c>
      <c r="O763" s="6">
        <f>IF(L763&gt;0,E763/L763,0)</f>
        <v>39.166666666666664</v>
      </c>
      <c r="P763" s="11">
        <f>(((I763/60)/60)/24)+DATE(1970,1,1)+(-5/24)</f>
        <v>41672.543124999997</v>
      </c>
      <c r="Q763" s="11">
        <f>(((J763/60)/60)/24)+DATE(1970,1,1)+(-5/24)</f>
        <v>41642.543124999997</v>
      </c>
      <c r="R763" t="s">
        <v>8275</v>
      </c>
      <c r="S763" s="13" t="str">
        <f>LEFT(R763,SEARCH("/",R763)-1)</f>
        <v>publishing</v>
      </c>
      <c r="T763" t="str">
        <f>RIGHT(R763,LEN(R763)-SEARCH("/",R763))</f>
        <v>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>
        <f>E764/D764</f>
        <v>0</v>
      </c>
      <c r="O764" s="6">
        <f>IF(L764&gt;0,E764/L764,0)</f>
        <v>0</v>
      </c>
      <c r="P764" s="11">
        <f>(((I764/60)/60)/24)+DATE(1970,1,1)+(-5/24)</f>
        <v>42708.041666666664</v>
      </c>
      <c r="Q764" s="11">
        <f>(((J764/60)/60)/24)+DATE(1970,1,1)+(-5/24)</f>
        <v>42690.65011574074</v>
      </c>
      <c r="R764" t="s">
        <v>8275</v>
      </c>
      <c r="S764" s="13" t="str">
        <f>LEFT(R764,SEARCH("/",R764)-1)</f>
        <v>publishing</v>
      </c>
      <c r="T764" t="str">
        <f>RIGHT(R764,LEN(R764)-SEARCH("/",R764))</f>
        <v>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>
        <f>E765/D765</f>
        <v>1.1655011655011655E-3</v>
      </c>
      <c r="O765" s="6">
        <f>IF(L765&gt;0,E765/L765,0)</f>
        <v>5</v>
      </c>
      <c r="P765" s="11">
        <f>(((I765/60)/60)/24)+DATE(1970,1,1)+(-5/24)</f>
        <v>41501.238518518512</v>
      </c>
      <c r="Q765" s="11">
        <f>(((J765/60)/60)/24)+DATE(1970,1,1)+(-5/24)</f>
        <v>41471.238518518512</v>
      </c>
      <c r="R765" t="s">
        <v>8275</v>
      </c>
      <c r="S765" s="13" t="str">
        <f>LEFT(R765,SEARCH("/",R765)-1)</f>
        <v>publishing</v>
      </c>
      <c r="T765" t="str">
        <f>RIGHT(R765,LEN(R765)-SEARCH("/",R765))</f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>
        <f>E766/D766</f>
        <v>0</v>
      </c>
      <c r="O766" s="6">
        <f>IF(L766&gt;0,E766/L766,0)</f>
        <v>0</v>
      </c>
      <c r="P766" s="11">
        <f>(((I766/60)/60)/24)+DATE(1970,1,1)+(-5/24)</f>
        <v>42256.964826388888</v>
      </c>
      <c r="Q766" s="11">
        <f>(((J766/60)/60)/24)+DATE(1970,1,1)+(-5/24)</f>
        <v>42226.964826388888</v>
      </c>
      <c r="R766" t="s">
        <v>8275</v>
      </c>
      <c r="S766" s="13" t="str">
        <f>LEFT(R766,SEARCH("/",R766)-1)</f>
        <v>publishing</v>
      </c>
      <c r="T766" t="str">
        <f>RIGHT(R766,LEN(R766)-SEARCH("/",R766))</f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>
        <f>E767/D767</f>
        <v>0.36014285714285715</v>
      </c>
      <c r="O767" s="6">
        <f>IF(L767&gt;0,E767/L767,0)</f>
        <v>57.295454545454547</v>
      </c>
      <c r="P767" s="11">
        <f>(((I767/60)/60)/24)+DATE(1970,1,1)+(-5/24)</f>
        <v>41931.334305555552</v>
      </c>
      <c r="Q767" s="11">
        <f>(((J767/60)/60)/24)+DATE(1970,1,1)+(-5/24)</f>
        <v>41901.334305555552</v>
      </c>
      <c r="R767" t="s">
        <v>8275</v>
      </c>
      <c r="S767" s="13" t="str">
        <f>LEFT(R767,SEARCH("/",R767)-1)</f>
        <v>publishing</v>
      </c>
      <c r="T767" t="str">
        <f>RIGHT(R767,LEN(R767)-SEARCH("/",R767))</f>
        <v>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>
        <f>E768/D768</f>
        <v>0</v>
      </c>
      <c r="O768" s="6">
        <f>IF(L768&gt;0,E768/L768,0)</f>
        <v>0</v>
      </c>
      <c r="P768" s="11">
        <f>(((I768/60)/60)/24)+DATE(1970,1,1)+(-5/24)</f>
        <v>42051.57503472222</v>
      </c>
      <c r="Q768" s="11">
        <f>(((J768/60)/60)/24)+DATE(1970,1,1)+(-5/24)</f>
        <v>42021.57503472222</v>
      </c>
      <c r="R768" t="s">
        <v>8275</v>
      </c>
      <c r="S768" s="13" t="str">
        <f>LEFT(R768,SEARCH("/",R768)-1)</f>
        <v>publishing</v>
      </c>
      <c r="T768" t="str">
        <f>RIGHT(R768,LEN(R768)-SEARCH("/",R768))</f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>
        <f>E769/D769</f>
        <v>3.5400000000000001E-2</v>
      </c>
      <c r="O769" s="6">
        <f>IF(L769&gt;0,E769/L769,0)</f>
        <v>59</v>
      </c>
      <c r="P769" s="11">
        <f>(((I769/60)/60)/24)+DATE(1970,1,1)+(-5/24)</f>
        <v>42144.935300925928</v>
      </c>
      <c r="Q769" s="11">
        <f>(((J769/60)/60)/24)+DATE(1970,1,1)+(-5/24)</f>
        <v>42114.935300925928</v>
      </c>
      <c r="R769" t="s">
        <v>8275</v>
      </c>
      <c r="S769" s="13" t="str">
        <f>LEFT(R769,SEARCH("/",R769)-1)</f>
        <v>publishing</v>
      </c>
      <c r="T769" t="str">
        <f>RIGHT(R769,LEN(R769)-SEARCH("/",R769))</f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>
        <f>E770/D770</f>
        <v>0</v>
      </c>
      <c r="O770" s="6">
        <f>IF(L770&gt;0,E770/L770,0)</f>
        <v>0</v>
      </c>
      <c r="P770" s="11">
        <f>(((I770/60)/60)/24)+DATE(1970,1,1)+(-5/24)</f>
        <v>41623.998726851853</v>
      </c>
      <c r="Q770" s="11">
        <f>(((J770/60)/60)/24)+DATE(1970,1,1)+(-5/24)</f>
        <v>41593.998726851853</v>
      </c>
      <c r="R770" t="s">
        <v>8275</v>
      </c>
      <c r="S770" s="13" t="str">
        <f>LEFT(R770,SEARCH("/",R770)-1)</f>
        <v>publishing</v>
      </c>
      <c r="T770" t="str">
        <f>RIGHT(R770,LEN(R770)-SEARCH("/",R770))</f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>
        <f>E771/D771</f>
        <v>0.41399999999999998</v>
      </c>
      <c r="O771" s="6">
        <f>IF(L771&gt;0,E771/L771,0)</f>
        <v>31.846153846153847</v>
      </c>
      <c r="P771" s="11">
        <f>(((I771/60)/60)/24)+DATE(1970,1,1)+(-5/24)</f>
        <v>41634.788124999999</v>
      </c>
      <c r="Q771" s="11">
        <f>(((J771/60)/60)/24)+DATE(1970,1,1)+(-5/24)</f>
        <v>41604.788124999999</v>
      </c>
      <c r="R771" t="s">
        <v>8275</v>
      </c>
      <c r="S771" s="13" t="str">
        <f>LEFT(R771,SEARCH("/",R771)-1)</f>
        <v>publishing</v>
      </c>
      <c r="T771" t="str">
        <f>RIGHT(R771,LEN(R771)-SEARCH("/",R771))</f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>
        <f>E772/D772</f>
        <v>0</v>
      </c>
      <c r="O772" s="6">
        <f>IF(L772&gt;0,E772/L772,0)</f>
        <v>0</v>
      </c>
      <c r="P772" s="11">
        <f>(((I772/60)/60)/24)+DATE(1970,1,1)+(-5/24)</f>
        <v>41329.791307870371</v>
      </c>
      <c r="Q772" s="11">
        <f>(((J772/60)/60)/24)+DATE(1970,1,1)+(-5/24)</f>
        <v>41289.791307870371</v>
      </c>
      <c r="R772" t="s">
        <v>8275</v>
      </c>
      <c r="S772" s="13" t="str">
        <f>LEFT(R772,SEARCH("/",R772)-1)</f>
        <v>publishing</v>
      </c>
      <c r="T772" t="str">
        <f>RIGHT(R772,LEN(R772)-SEARCH("/",R772))</f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>
        <f>E773/D773</f>
        <v>2.631578947368421E-4</v>
      </c>
      <c r="O773" s="6">
        <f>IF(L773&gt;0,E773/L773,0)</f>
        <v>10</v>
      </c>
      <c r="P773" s="11">
        <f>(((I773/60)/60)/24)+DATE(1970,1,1)+(-5/24)</f>
        <v>42399.615763888891</v>
      </c>
      <c r="Q773" s="11">
        <f>(((J773/60)/60)/24)+DATE(1970,1,1)+(-5/24)</f>
        <v>42349.615763888891</v>
      </c>
      <c r="R773" t="s">
        <v>8275</v>
      </c>
      <c r="S773" s="13" t="str">
        <f>LEFT(R773,SEARCH("/",R773)-1)</f>
        <v>publishing</v>
      </c>
      <c r="T773" t="str">
        <f>RIGHT(R773,LEN(R773)-SEARCH("/",R773))</f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>
        <f>E774/D774</f>
        <v>3.3333333333333333E-2</v>
      </c>
      <c r="O774" s="6">
        <f>IF(L774&gt;0,E774/L774,0)</f>
        <v>50</v>
      </c>
      <c r="P774" s="11">
        <f>(((I774/60)/60)/24)+DATE(1970,1,1)+(-5/24)</f>
        <v>40117.957638888889</v>
      </c>
      <c r="Q774" s="11">
        <f>(((J774/60)/60)/24)+DATE(1970,1,1)+(-5/24)</f>
        <v>40067.848599537036</v>
      </c>
      <c r="R774" t="s">
        <v>8275</v>
      </c>
      <c r="S774" s="13" t="str">
        <f>LEFT(R774,SEARCH("/",R774)-1)</f>
        <v>publishing</v>
      </c>
      <c r="T774" t="str">
        <f>RIGHT(R774,LEN(R774)-SEARCH("/",R774))</f>
        <v>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>
        <f>E775/D775</f>
        <v>8.5129023676509714E-3</v>
      </c>
      <c r="O775" s="6">
        <f>IF(L775&gt;0,E775/L775,0)</f>
        <v>16</v>
      </c>
      <c r="P775" s="11">
        <f>(((I775/60)/60)/24)+DATE(1970,1,1)+(-5/24)</f>
        <v>42134.750694444439</v>
      </c>
      <c r="Q775" s="11">
        <f>(((J775/60)/60)/24)+DATE(1970,1,1)+(-5/24)</f>
        <v>42100.527604166658</v>
      </c>
      <c r="R775" t="s">
        <v>8275</v>
      </c>
      <c r="S775" s="13" t="str">
        <f>LEFT(R775,SEARCH("/",R775)-1)</f>
        <v>publishing</v>
      </c>
      <c r="T775" t="str">
        <f>RIGHT(R775,LEN(R775)-SEARCH("/",R775))</f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>
        <f>E776/D776</f>
        <v>0.70199999999999996</v>
      </c>
      <c r="O776" s="6">
        <f>IF(L776&gt;0,E776/L776,0)</f>
        <v>39</v>
      </c>
      <c r="P776" s="11">
        <f>(((I776/60)/60)/24)+DATE(1970,1,1)+(-5/24)</f>
        <v>41693.571967592587</v>
      </c>
      <c r="Q776" s="11">
        <f>(((J776/60)/60)/24)+DATE(1970,1,1)+(-5/24)</f>
        <v>41663.571967592587</v>
      </c>
      <c r="R776" t="s">
        <v>8275</v>
      </c>
      <c r="S776" s="13" t="str">
        <f>LEFT(R776,SEARCH("/",R776)-1)</f>
        <v>publishing</v>
      </c>
      <c r="T776" t="str">
        <f>RIGHT(R776,LEN(R776)-SEARCH("/",R776))</f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>
        <f>E777/D777</f>
        <v>1.7000000000000001E-2</v>
      </c>
      <c r="O777" s="6">
        <f>IF(L777&gt;0,E777/L777,0)</f>
        <v>34</v>
      </c>
      <c r="P777" s="11">
        <f>(((I777/60)/60)/24)+DATE(1970,1,1)+(-5/24)</f>
        <v>40892.851793981477</v>
      </c>
      <c r="Q777" s="11">
        <f>(((J777/60)/60)/24)+DATE(1970,1,1)+(-5/24)</f>
        <v>40862.851793981477</v>
      </c>
      <c r="R777" t="s">
        <v>8275</v>
      </c>
      <c r="S777" s="13" t="str">
        <f>LEFT(R777,SEARCH("/",R777)-1)</f>
        <v>publishing</v>
      </c>
      <c r="T777" t="str">
        <f>RIGHT(R777,LEN(R777)-SEARCH("/",R777))</f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>
        <f>E778/D778</f>
        <v>0.51400000000000001</v>
      </c>
      <c r="O778" s="6">
        <f>IF(L778&gt;0,E778/L778,0)</f>
        <v>63.122807017543863</v>
      </c>
      <c r="P778" s="11">
        <f>(((I778/60)/60)/24)+DATE(1970,1,1)+(-5/24)</f>
        <v>42287.999999999993</v>
      </c>
      <c r="Q778" s="11">
        <f>(((J778/60)/60)/24)+DATE(1970,1,1)+(-5/24)</f>
        <v>42250.477372685178</v>
      </c>
      <c r="R778" t="s">
        <v>8275</v>
      </c>
      <c r="S778" s="13" t="str">
        <f>LEFT(R778,SEARCH("/",R778)-1)</f>
        <v>publishing</v>
      </c>
      <c r="T778" t="str">
        <f>RIGHT(R778,LEN(R778)-SEARCH("/",R778))</f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>
        <f>E779/D779</f>
        <v>7.0000000000000001E-3</v>
      </c>
      <c r="O779" s="6">
        <f>IF(L779&gt;0,E779/L779,0)</f>
        <v>7</v>
      </c>
      <c r="P779" s="11">
        <f>(((I779/60)/60)/24)+DATE(1970,1,1)+(-5/24)</f>
        <v>41486.772881944438</v>
      </c>
      <c r="Q779" s="11">
        <f>(((J779/60)/60)/24)+DATE(1970,1,1)+(-5/24)</f>
        <v>41456.772881944438</v>
      </c>
      <c r="R779" t="s">
        <v>8275</v>
      </c>
      <c r="S779" s="13" t="str">
        <f>LEFT(R779,SEARCH("/",R779)-1)</f>
        <v>publishing</v>
      </c>
      <c r="T779" t="str">
        <f>RIGHT(R779,LEN(R779)-SEARCH("/",R779))</f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>
        <f>E780/D780</f>
        <v>4.0000000000000001E-3</v>
      </c>
      <c r="O780" s="6">
        <f>IF(L780&gt;0,E780/L780,0)</f>
        <v>2</v>
      </c>
      <c r="P780" s="11">
        <f>(((I780/60)/60)/24)+DATE(1970,1,1)+(-5/24)</f>
        <v>41759.493981481479</v>
      </c>
      <c r="Q780" s="11">
        <f>(((J780/60)/60)/24)+DATE(1970,1,1)+(-5/24)</f>
        <v>41729.493981481479</v>
      </c>
      <c r="R780" t="s">
        <v>8275</v>
      </c>
      <c r="S780" s="13" t="str">
        <f>LEFT(R780,SEARCH("/",R780)-1)</f>
        <v>publishing</v>
      </c>
      <c r="T780" t="str">
        <f>RIGHT(R780,LEN(R780)-SEARCH("/",R780))</f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>
        <f>E781/D781</f>
        <v>2.6666666666666668E-2</v>
      </c>
      <c r="O781" s="6">
        <f>IF(L781&gt;0,E781/L781,0)</f>
        <v>66.666666666666671</v>
      </c>
      <c r="P781" s="11">
        <f>(((I781/60)/60)/24)+DATE(1970,1,1)+(-5/24)</f>
        <v>40465.958333333328</v>
      </c>
      <c r="Q781" s="11">
        <f>(((J781/60)/60)/24)+DATE(1970,1,1)+(-5/24)</f>
        <v>40436.475752314815</v>
      </c>
      <c r="R781" t="s">
        <v>8275</v>
      </c>
      <c r="S781" s="13" t="str">
        <f>LEFT(R781,SEARCH("/",R781)-1)</f>
        <v>publishing</v>
      </c>
      <c r="T781" t="str">
        <f>RIGHT(R781,LEN(R781)-SEARCH("/",R781))</f>
        <v>fiction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>
        <f>E782/D782</f>
        <v>1.04</v>
      </c>
      <c r="O782" s="6">
        <f>IF(L782&gt;0,E782/L782,0)</f>
        <v>38.518518518518519</v>
      </c>
      <c r="P782" s="11">
        <f>(((I782/60)/60)/24)+DATE(1970,1,1)+(-5/24)</f>
        <v>40666.465567129628</v>
      </c>
      <c r="Q782" s="11">
        <f>(((J782/60)/60)/24)+DATE(1970,1,1)+(-5/24)</f>
        <v>40636.465567129628</v>
      </c>
      <c r="R782" t="s">
        <v>8276</v>
      </c>
      <c r="S782" s="13" t="str">
        <f>LEFT(R782,SEARCH("/",R782)-1)</f>
        <v>music</v>
      </c>
      <c r="T782" t="str">
        <f>RIGHT(R782,LEN(R782)-SEARCH("/",R782))</f>
        <v>rock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>
        <f>E783/D783</f>
        <v>1.3315375</v>
      </c>
      <c r="O783" s="6">
        <f>IF(L783&gt;0,E783/L783,0)</f>
        <v>42.609200000000001</v>
      </c>
      <c r="P783" s="11">
        <f>(((I783/60)/60)/24)+DATE(1970,1,1)+(-5/24)</f>
        <v>41432.792523148149</v>
      </c>
      <c r="Q783" s="11">
        <f>(((J783/60)/60)/24)+DATE(1970,1,1)+(-5/24)</f>
        <v>41402.792523148149</v>
      </c>
      <c r="R783" t="s">
        <v>8276</v>
      </c>
      <c r="S783" s="13" t="str">
        <f>LEFT(R783,SEARCH("/",R783)-1)</f>
        <v>music</v>
      </c>
      <c r="T783" t="str">
        <f>RIGHT(R783,LEN(R783)-SEARCH("/",R783))</f>
        <v>rock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>
        <f>E784/D784</f>
        <v>1</v>
      </c>
      <c r="O784" s="6">
        <f>IF(L784&gt;0,E784/L784,0)</f>
        <v>50</v>
      </c>
      <c r="P784" s="11">
        <f>(((I784/60)/60)/24)+DATE(1970,1,1)+(-5/24)</f>
        <v>41146.549791666665</v>
      </c>
      <c r="Q784" s="11">
        <f>(((J784/60)/60)/24)+DATE(1970,1,1)+(-5/24)</f>
        <v>41116.549791666665</v>
      </c>
      <c r="R784" t="s">
        <v>8276</v>
      </c>
      <c r="S784" s="13" t="str">
        <f>LEFT(R784,SEARCH("/",R784)-1)</f>
        <v>music</v>
      </c>
      <c r="T784" t="str">
        <f>RIGHT(R784,LEN(R784)-SEARCH("/",R784))</f>
        <v>rock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>
        <f>E785/D785</f>
        <v>1.4813333333333334</v>
      </c>
      <c r="O785" s="6">
        <f>IF(L785&gt;0,E785/L785,0)</f>
        <v>63.485714285714288</v>
      </c>
      <c r="P785" s="11">
        <f>(((I785/60)/60)/24)+DATE(1970,1,1)+(-5/24)</f>
        <v>41026.708333333328</v>
      </c>
      <c r="Q785" s="11">
        <f>(((J785/60)/60)/24)+DATE(1970,1,1)+(-5/24)</f>
        <v>40987.565381944441</v>
      </c>
      <c r="R785" t="s">
        <v>8276</v>
      </c>
      <c r="S785" s="13" t="str">
        <f>LEFT(R785,SEARCH("/",R785)-1)</f>
        <v>music</v>
      </c>
      <c r="T785" t="str">
        <f>RIGHT(R785,LEN(R785)-SEARCH("/",R785))</f>
        <v>rock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>
        <f>E786/D786</f>
        <v>1.0249999999999999</v>
      </c>
      <c r="O786" s="6">
        <f>IF(L786&gt;0,E786/L786,0)</f>
        <v>102.5</v>
      </c>
      <c r="P786" s="11">
        <f>(((I786/60)/60)/24)+DATE(1970,1,1)+(-5/24)</f>
        <v>41714.899525462963</v>
      </c>
      <c r="Q786" s="11">
        <f>(((J786/60)/60)/24)+DATE(1970,1,1)+(-5/24)</f>
        <v>41674.941192129627</v>
      </c>
      <c r="R786" t="s">
        <v>8276</v>
      </c>
      <c r="S786" s="13" t="str">
        <f>LEFT(R786,SEARCH("/",R786)-1)</f>
        <v>music</v>
      </c>
      <c r="T786" t="str">
        <f>RIGHT(R786,LEN(R786)-SEARCH("/",R786))</f>
        <v>rock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>
        <f>E787/D787</f>
        <v>1.8062799999999999</v>
      </c>
      <c r="O787" s="6">
        <f>IF(L787&gt;0,E787/L787,0)</f>
        <v>31.142758620689655</v>
      </c>
      <c r="P787" s="11">
        <f>(((I787/60)/60)/24)+DATE(1970,1,1)+(-5/24)</f>
        <v>41333.385590277772</v>
      </c>
      <c r="Q787" s="11">
        <f>(((J787/60)/60)/24)+DATE(1970,1,1)+(-5/24)</f>
        <v>41303.385590277772</v>
      </c>
      <c r="R787" t="s">
        <v>8276</v>
      </c>
      <c r="S787" s="13" t="str">
        <f>LEFT(R787,SEARCH("/",R787)-1)</f>
        <v>music</v>
      </c>
      <c r="T787" t="str">
        <f>RIGHT(R787,LEN(R787)-SEARCH("/",R787))</f>
        <v>rock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>
        <f>E788/D788</f>
        <v>1.4279999999999999</v>
      </c>
      <c r="O788" s="6">
        <f>IF(L788&gt;0,E788/L788,0)</f>
        <v>162.27272727272728</v>
      </c>
      <c r="P788" s="11">
        <f>(((I788/60)/60)/24)+DATE(1970,1,1)+(-5/24)</f>
        <v>41040.44930555555</v>
      </c>
      <c r="Q788" s="11">
        <f>(((J788/60)/60)/24)+DATE(1970,1,1)+(-5/24)</f>
        <v>40982.847615740735</v>
      </c>
      <c r="R788" t="s">
        <v>8276</v>
      </c>
      <c r="S788" s="13" t="str">
        <f>LEFT(R788,SEARCH("/",R788)-1)</f>
        <v>music</v>
      </c>
      <c r="T788" t="str">
        <f>RIGHT(R788,LEN(R788)-SEARCH("/",R788))</f>
        <v>rock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>
        <f>E789/D789</f>
        <v>1.1416666666666666</v>
      </c>
      <c r="O789" s="6">
        <f>IF(L789&gt;0,E789/L789,0)</f>
        <v>80.588235294117652</v>
      </c>
      <c r="P789" s="11">
        <f>(((I789/60)/60)/24)+DATE(1970,1,1)+(-5/24)</f>
        <v>41579.419282407405</v>
      </c>
      <c r="Q789" s="11">
        <f>(((J789/60)/60)/24)+DATE(1970,1,1)+(-5/24)</f>
        <v>41549.419282407405</v>
      </c>
      <c r="R789" t="s">
        <v>8276</v>
      </c>
      <c r="S789" s="13" t="str">
        <f>LEFT(R789,SEARCH("/",R789)-1)</f>
        <v>music</v>
      </c>
      <c r="T789" t="str">
        <f>RIGHT(R789,LEN(R789)-SEARCH("/",R789))</f>
        <v>rock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>
        <f>E790/D790</f>
        <v>2.03505</v>
      </c>
      <c r="O790" s="6">
        <f>IF(L790&gt;0,E790/L790,0)</f>
        <v>59.85441176470588</v>
      </c>
      <c r="P790" s="11">
        <f>(((I790/60)/60)/24)+DATE(1970,1,1)+(-5/24)</f>
        <v>41096.957638888889</v>
      </c>
      <c r="Q790" s="11">
        <f>(((J790/60)/60)/24)+DATE(1970,1,1)+(-5/24)</f>
        <v>41058.798472222217</v>
      </c>
      <c r="R790" t="s">
        <v>8276</v>
      </c>
      <c r="S790" s="13" t="str">
        <f>LEFT(R790,SEARCH("/",R790)-1)</f>
        <v>music</v>
      </c>
      <c r="T790" t="str">
        <f>RIGHT(R790,LEN(R790)-SEARCH("/",R790))</f>
        <v>rock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>
        <f>E791/D791</f>
        <v>1.0941176470588236</v>
      </c>
      <c r="O791" s="6">
        <f>IF(L791&gt;0,E791/L791,0)</f>
        <v>132.85714285714286</v>
      </c>
      <c r="P791" s="11">
        <f>(((I791/60)/60)/24)+DATE(1970,1,1)+(-5/24)</f>
        <v>41295.124305555553</v>
      </c>
      <c r="Q791" s="11">
        <f>(((J791/60)/60)/24)+DATE(1970,1,1)+(-5/24)</f>
        <v>41276.977777777778</v>
      </c>
      <c r="R791" t="s">
        <v>8276</v>
      </c>
      <c r="S791" s="13" t="str">
        <f>LEFT(R791,SEARCH("/",R791)-1)</f>
        <v>music</v>
      </c>
      <c r="T791" t="str">
        <f>RIGHT(R791,LEN(R791)-SEARCH("/",R791))</f>
        <v>rock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>
        <f>E792/D792</f>
        <v>1.443746</v>
      </c>
      <c r="O792" s="6">
        <f>IF(L792&gt;0,E792/L792,0)</f>
        <v>92.547820512820508</v>
      </c>
      <c r="P792" s="11">
        <f>(((I792/60)/60)/24)+DATE(1970,1,1)+(-5/24)</f>
        <v>41305.839571759258</v>
      </c>
      <c r="Q792" s="11">
        <f>(((J792/60)/60)/24)+DATE(1970,1,1)+(-5/24)</f>
        <v>41275.839571759258</v>
      </c>
      <c r="R792" t="s">
        <v>8276</v>
      </c>
      <c r="S792" s="13" t="str">
        <f>LEFT(R792,SEARCH("/",R792)-1)</f>
        <v>music</v>
      </c>
      <c r="T792" t="str">
        <f>RIGHT(R792,LEN(R792)-SEARCH("/",R792))</f>
        <v>rock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>
        <f>E793/D793</f>
        <v>1.0386666666666666</v>
      </c>
      <c r="O793" s="6">
        <f>IF(L793&gt;0,E793/L793,0)</f>
        <v>60.859375</v>
      </c>
      <c r="P793" s="11">
        <f>(((I793/60)/60)/24)+DATE(1970,1,1)+(-5/24)</f>
        <v>41591.040972222218</v>
      </c>
      <c r="Q793" s="11">
        <f>(((J793/60)/60)/24)+DATE(1970,1,1)+(-5/24)</f>
        <v>41557.572291666664</v>
      </c>
      <c r="R793" t="s">
        <v>8276</v>
      </c>
      <c r="S793" s="13" t="str">
        <f>LEFT(R793,SEARCH("/",R793)-1)</f>
        <v>music</v>
      </c>
      <c r="T793" t="str">
        <f>RIGHT(R793,LEN(R793)-SEARCH("/",R793))</f>
        <v>rock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>
        <f>E794/D794</f>
        <v>1.0044440000000001</v>
      </c>
      <c r="O794" s="6">
        <f>IF(L794&gt;0,E794/L794,0)</f>
        <v>41.851833333333339</v>
      </c>
      <c r="P794" s="11">
        <f>(((I794/60)/60)/24)+DATE(1970,1,1)+(-5/24)</f>
        <v>41585.706979166665</v>
      </c>
      <c r="Q794" s="11">
        <f>(((J794/60)/60)/24)+DATE(1970,1,1)+(-5/24)</f>
        <v>41555.665312500001</v>
      </c>
      <c r="R794" t="s">
        <v>8276</v>
      </c>
      <c r="S794" s="13" t="str">
        <f>LEFT(R794,SEARCH("/",R794)-1)</f>
        <v>music</v>
      </c>
      <c r="T794" t="str">
        <f>RIGHT(R794,LEN(R794)-SEARCH("/",R794))</f>
        <v>rock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>
        <f>E795/D795</f>
        <v>1.0277927272727272</v>
      </c>
      <c r="O795" s="6">
        <f>IF(L795&gt;0,E795/L795,0)</f>
        <v>88.325937499999995</v>
      </c>
      <c r="P795" s="11">
        <f>(((I795/60)/60)/24)+DATE(1970,1,1)+(-5/24)</f>
        <v>41457.999305555553</v>
      </c>
      <c r="Q795" s="11">
        <f>(((J795/60)/60)/24)+DATE(1970,1,1)+(-5/24)</f>
        <v>41442.532916666663</v>
      </c>
      <c r="R795" t="s">
        <v>8276</v>
      </c>
      <c r="S795" s="13" t="str">
        <f>LEFT(R795,SEARCH("/",R795)-1)</f>
        <v>music</v>
      </c>
      <c r="T795" t="str">
        <f>RIGHT(R795,LEN(R795)-SEARCH("/",R795))</f>
        <v>rock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>
        <f>E796/D796</f>
        <v>1.0531250000000001</v>
      </c>
      <c r="O796" s="6">
        <f>IF(L796&gt;0,E796/L796,0)</f>
        <v>158.96226415094338</v>
      </c>
      <c r="P796" s="11">
        <f>(((I796/60)/60)/24)+DATE(1970,1,1)+(-5/24)</f>
        <v>40791.504166666666</v>
      </c>
      <c r="Q796" s="11">
        <f>(((J796/60)/60)/24)+DATE(1970,1,1)+(-5/24)</f>
        <v>40735.906678240739</v>
      </c>
      <c r="R796" t="s">
        <v>8276</v>
      </c>
      <c r="S796" s="13" t="str">
        <f>LEFT(R796,SEARCH("/",R796)-1)</f>
        <v>music</v>
      </c>
      <c r="T796" t="str">
        <f>RIGHT(R796,LEN(R796)-SEARCH("/",R796))</f>
        <v>rock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>
        <f>E797/D797</f>
        <v>1.1178571428571429</v>
      </c>
      <c r="O797" s="6">
        <f>IF(L797&gt;0,E797/L797,0)</f>
        <v>85.054347826086953</v>
      </c>
      <c r="P797" s="11">
        <f>(((I797/60)/60)/24)+DATE(1970,1,1)+(-5/24)</f>
        <v>41005.999305555553</v>
      </c>
      <c r="Q797" s="11">
        <f>(((J797/60)/60)/24)+DATE(1970,1,1)+(-5/24)</f>
        <v>40963.404699074068</v>
      </c>
      <c r="R797" t="s">
        <v>8276</v>
      </c>
      <c r="S797" s="13" t="str">
        <f>LEFT(R797,SEARCH("/",R797)-1)</f>
        <v>music</v>
      </c>
      <c r="T797" t="str">
        <f>RIGHT(R797,LEN(R797)-SEARCH("/",R797))</f>
        <v>rock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>
        <f>E798/D798</f>
        <v>1.0135000000000001</v>
      </c>
      <c r="O798" s="6">
        <f>IF(L798&gt;0,E798/L798,0)</f>
        <v>112.61111111111111</v>
      </c>
      <c r="P798" s="11">
        <f>(((I798/60)/60)/24)+DATE(1970,1,1)+(-5/24)</f>
        <v>41532.673611111109</v>
      </c>
      <c r="Q798" s="11">
        <f>(((J798/60)/60)/24)+DATE(1970,1,1)+(-5/24)</f>
        <v>41502.674594907403</v>
      </c>
      <c r="R798" t="s">
        <v>8276</v>
      </c>
      <c r="S798" s="13" t="str">
        <f>LEFT(R798,SEARCH("/",R798)-1)</f>
        <v>music</v>
      </c>
      <c r="T798" t="str">
        <f>RIGHT(R798,LEN(R798)-SEARCH("/",R798))</f>
        <v>rock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>
        <f>E799/D799</f>
        <v>1.0753333333333333</v>
      </c>
      <c r="O799" s="6">
        <f>IF(L799&gt;0,E799/L799,0)</f>
        <v>45.436619718309856</v>
      </c>
      <c r="P799" s="11">
        <f>(((I799/60)/60)/24)+DATE(1970,1,1)+(-5/24)</f>
        <v>41027.958333333328</v>
      </c>
      <c r="Q799" s="11">
        <f>(((J799/60)/60)/24)+DATE(1970,1,1)+(-5/24)</f>
        <v>40996.785740740735</v>
      </c>
      <c r="R799" t="s">
        <v>8276</v>
      </c>
      <c r="S799" s="13" t="str">
        <f>LEFT(R799,SEARCH("/",R799)-1)</f>
        <v>music</v>
      </c>
      <c r="T799" t="str">
        <f>RIGHT(R799,LEN(R799)-SEARCH("/",R799))</f>
        <v>rock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>
        <f>E800/D800</f>
        <v>1.1488571428571428</v>
      </c>
      <c r="O800" s="6">
        <f>IF(L800&gt;0,E800/L800,0)</f>
        <v>46.218390804597703</v>
      </c>
      <c r="P800" s="11">
        <f>(((I800/60)/60)/24)+DATE(1970,1,1)+(-5/24)</f>
        <v>41912.381793981483</v>
      </c>
      <c r="Q800" s="11">
        <f>(((J800/60)/60)/24)+DATE(1970,1,1)+(-5/24)</f>
        <v>41882.381793981483</v>
      </c>
      <c r="R800" t="s">
        <v>8276</v>
      </c>
      <c r="S800" s="13" t="str">
        <f>LEFT(R800,SEARCH("/",R800)-1)</f>
        <v>music</v>
      </c>
      <c r="T800" t="str">
        <f>RIGHT(R800,LEN(R800)-SEARCH("/",R800))</f>
        <v>rock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>
        <f>E801/D801</f>
        <v>1.0002</v>
      </c>
      <c r="O801" s="6">
        <f>IF(L801&gt;0,E801/L801,0)</f>
        <v>178.60714285714286</v>
      </c>
      <c r="P801" s="11">
        <f>(((I801/60)/60)/24)+DATE(1970,1,1)+(-5/24)</f>
        <v>41026.458865740737</v>
      </c>
      <c r="Q801" s="11">
        <f>(((J801/60)/60)/24)+DATE(1970,1,1)+(-5/24)</f>
        <v>40996.458865740737</v>
      </c>
      <c r="R801" t="s">
        <v>8276</v>
      </c>
      <c r="S801" s="13" t="str">
        <f>LEFT(R801,SEARCH("/",R801)-1)</f>
        <v>music</v>
      </c>
      <c r="T801" t="str">
        <f>RIGHT(R801,LEN(R801)-SEARCH("/",R801))</f>
        <v>rock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>
        <f>E802/D802</f>
        <v>1.5213333333333334</v>
      </c>
      <c r="O802" s="6">
        <f>IF(L802&gt;0,E802/L802,0)</f>
        <v>40.75</v>
      </c>
      <c r="P802" s="11">
        <f>(((I802/60)/60)/24)+DATE(1970,1,1)+(-5/24)</f>
        <v>41893.225162037037</v>
      </c>
      <c r="Q802" s="11">
        <f>(((J802/60)/60)/24)+DATE(1970,1,1)+(-5/24)</f>
        <v>41863.225162037037</v>
      </c>
      <c r="R802" t="s">
        <v>8276</v>
      </c>
      <c r="S802" s="13" t="str">
        <f>LEFT(R802,SEARCH("/",R802)-1)</f>
        <v>music</v>
      </c>
      <c r="T802" t="str">
        <f>RIGHT(R802,LEN(R802)-SEARCH("/",R802))</f>
        <v>rock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>
        <f>E803/D803</f>
        <v>1.1152149999999998</v>
      </c>
      <c r="O803" s="6">
        <f>IF(L803&gt;0,E803/L803,0)</f>
        <v>43.733921568627444</v>
      </c>
      <c r="P803" s="11">
        <f>(((I803/60)/60)/24)+DATE(1970,1,1)+(-5/24)</f>
        <v>40725.587037037032</v>
      </c>
      <c r="Q803" s="11">
        <f>(((J803/60)/60)/24)+DATE(1970,1,1)+(-5/24)</f>
        <v>40695.587037037032</v>
      </c>
      <c r="R803" t="s">
        <v>8276</v>
      </c>
      <c r="S803" s="13" t="str">
        <f>LEFT(R803,SEARCH("/",R803)-1)</f>
        <v>music</v>
      </c>
      <c r="T803" t="str">
        <f>RIGHT(R803,LEN(R803)-SEARCH("/",R803))</f>
        <v>rock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>
        <f>E804/D804</f>
        <v>1.0133333333333334</v>
      </c>
      <c r="O804" s="6">
        <f>IF(L804&gt;0,E804/L804,0)</f>
        <v>81.066666666666663</v>
      </c>
      <c r="P804" s="11">
        <f>(((I804/60)/60)/24)+DATE(1970,1,1)+(-5/24)</f>
        <v>41168.961805555555</v>
      </c>
      <c r="Q804" s="11">
        <f>(((J804/60)/60)/24)+DATE(1970,1,1)+(-5/24)</f>
        <v>41122.813935185186</v>
      </c>
      <c r="R804" t="s">
        <v>8276</v>
      </c>
      <c r="S804" s="13" t="str">
        <f>LEFT(R804,SEARCH("/",R804)-1)</f>
        <v>music</v>
      </c>
      <c r="T804" t="str">
        <f>RIGHT(R804,LEN(R804)-SEARCH("/",R804))</f>
        <v>rock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>
        <f>E805/D805</f>
        <v>1.232608695652174</v>
      </c>
      <c r="O805" s="6">
        <f>IF(L805&gt;0,E805/L805,0)</f>
        <v>74.60526315789474</v>
      </c>
      <c r="P805" s="11">
        <f>(((I805/60)/60)/24)+DATE(1970,1,1)+(-5/24)</f>
        <v>40691.833333333328</v>
      </c>
      <c r="Q805" s="11">
        <f>(((J805/60)/60)/24)+DATE(1970,1,1)+(-5/24)</f>
        <v>40665.741643518515</v>
      </c>
      <c r="R805" t="s">
        <v>8276</v>
      </c>
      <c r="S805" s="13" t="str">
        <f>LEFT(R805,SEARCH("/",R805)-1)</f>
        <v>music</v>
      </c>
      <c r="T805" t="str">
        <f>RIGHT(R805,LEN(R805)-SEARCH("/",R805))</f>
        <v>rock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>
        <f>E806/D806</f>
        <v>1</v>
      </c>
      <c r="O806" s="6">
        <f>IF(L806&gt;0,E806/L806,0)</f>
        <v>305.55555555555554</v>
      </c>
      <c r="P806" s="11">
        <f>(((I806/60)/60)/24)+DATE(1970,1,1)+(-5/24)</f>
        <v>40746.957638888889</v>
      </c>
      <c r="Q806" s="11">
        <f>(((J806/60)/60)/24)+DATE(1970,1,1)+(-5/24)</f>
        <v>40729.897291666668</v>
      </c>
      <c r="R806" t="s">
        <v>8276</v>
      </c>
      <c r="S806" s="13" t="str">
        <f>LEFT(R806,SEARCH("/",R806)-1)</f>
        <v>music</v>
      </c>
      <c r="T806" t="str">
        <f>RIGHT(R806,LEN(R806)-SEARCH("/",R806))</f>
        <v>rock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>
        <f>E807/D807</f>
        <v>1.05</v>
      </c>
      <c r="O807" s="6">
        <f>IF(L807&gt;0,E807/L807,0)</f>
        <v>58.333333333333336</v>
      </c>
      <c r="P807" s="11">
        <f>(((I807/60)/60)/24)+DATE(1970,1,1)+(-5/24)</f>
        <v>40740.75</v>
      </c>
      <c r="Q807" s="11">
        <f>(((J807/60)/60)/24)+DATE(1970,1,1)+(-5/24)</f>
        <v>40690.614722222221</v>
      </c>
      <c r="R807" t="s">
        <v>8276</v>
      </c>
      <c r="S807" s="13" t="str">
        <f>LEFT(R807,SEARCH("/",R807)-1)</f>
        <v>music</v>
      </c>
      <c r="T807" t="str">
        <f>RIGHT(R807,LEN(R807)-SEARCH("/",R807))</f>
        <v>rock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>
        <f>E808/D808</f>
        <v>1.0443750000000001</v>
      </c>
      <c r="O808" s="6">
        <f>IF(L808&gt;0,E808/L808,0)</f>
        <v>117.67605633802818</v>
      </c>
      <c r="P808" s="11">
        <f>(((I808/60)/60)/24)+DATE(1970,1,1)+(-5/24)</f>
        <v>40793.483090277776</v>
      </c>
      <c r="Q808" s="11">
        <f>(((J808/60)/60)/24)+DATE(1970,1,1)+(-5/24)</f>
        <v>40763.483090277776</v>
      </c>
      <c r="R808" t="s">
        <v>8276</v>
      </c>
      <c r="S808" s="13" t="str">
        <f>LEFT(R808,SEARCH("/",R808)-1)</f>
        <v>music</v>
      </c>
      <c r="T808" t="str">
        <f>RIGHT(R808,LEN(R808)-SEARCH("/",R808))</f>
        <v>rock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>
        <f>E809/D809</f>
        <v>1.05125</v>
      </c>
      <c r="O809" s="6">
        <f>IF(L809&gt;0,E809/L809,0)</f>
        <v>73.771929824561397</v>
      </c>
      <c r="P809" s="11">
        <f>(((I809/60)/60)/24)+DATE(1970,1,1)+(-5/24)</f>
        <v>42794.874999999993</v>
      </c>
      <c r="Q809" s="11">
        <f>(((J809/60)/60)/24)+DATE(1970,1,1)+(-5/24)</f>
        <v>42759.420266203706</v>
      </c>
      <c r="R809" t="s">
        <v>8276</v>
      </c>
      <c r="S809" s="13" t="str">
        <f>LEFT(R809,SEARCH("/",R809)-1)</f>
        <v>music</v>
      </c>
      <c r="T809" t="str">
        <f>RIGHT(R809,LEN(R809)-SEARCH("/",R809))</f>
        <v>rock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>
        <f>E810/D810</f>
        <v>1</v>
      </c>
      <c r="O810" s="6">
        <f>IF(L810&gt;0,E810/L810,0)</f>
        <v>104.65116279069767</v>
      </c>
      <c r="P810" s="11">
        <f>(((I810/60)/60)/24)+DATE(1970,1,1)+(-5/24)</f>
        <v>41994.999305555553</v>
      </c>
      <c r="Q810" s="11">
        <f>(((J810/60)/60)/24)+DATE(1970,1,1)+(-5/24)</f>
        <v>41961.892199074071</v>
      </c>
      <c r="R810" t="s">
        <v>8276</v>
      </c>
      <c r="S810" s="13" t="str">
        <f>LEFT(R810,SEARCH("/",R810)-1)</f>
        <v>music</v>
      </c>
      <c r="T810" t="str">
        <f>RIGHT(R810,LEN(R810)-SEARCH("/",R810))</f>
        <v>rock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>
        <f>E811/D811</f>
        <v>1.03775</v>
      </c>
      <c r="O811" s="6">
        <f>IF(L811&gt;0,E811/L811,0)</f>
        <v>79.82692307692308</v>
      </c>
      <c r="P811" s="11">
        <f>(((I811/60)/60)/24)+DATE(1970,1,1)+(-5/24)</f>
        <v>41658.625347222223</v>
      </c>
      <c r="Q811" s="11">
        <f>(((J811/60)/60)/24)+DATE(1970,1,1)+(-5/24)</f>
        <v>41628.625347222223</v>
      </c>
      <c r="R811" t="s">
        <v>8276</v>
      </c>
      <c r="S811" s="13" t="str">
        <f>LEFT(R811,SEARCH("/",R811)-1)</f>
        <v>music</v>
      </c>
      <c r="T811" t="str">
        <f>RIGHT(R811,LEN(R811)-SEARCH("/",R811))</f>
        <v>rock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>
        <f>E812/D812</f>
        <v>1.05</v>
      </c>
      <c r="O812" s="6">
        <f>IF(L812&gt;0,E812/L812,0)</f>
        <v>58.333333333333336</v>
      </c>
      <c r="P812" s="11">
        <f>(((I812/60)/60)/24)+DATE(1970,1,1)+(-5/24)</f>
        <v>41152.847939814812</v>
      </c>
      <c r="Q812" s="11">
        <f>(((J812/60)/60)/24)+DATE(1970,1,1)+(-5/24)</f>
        <v>41122.847939814812</v>
      </c>
      <c r="R812" t="s">
        <v>8276</v>
      </c>
      <c r="S812" s="13" t="str">
        <f>LEFT(R812,SEARCH("/",R812)-1)</f>
        <v>music</v>
      </c>
      <c r="T812" t="str">
        <f>RIGHT(R812,LEN(R812)-SEARCH("/",R812))</f>
        <v>rock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>
        <f>E813/D813</f>
        <v>1.04</v>
      </c>
      <c r="O813" s="6">
        <f>IF(L813&gt;0,E813/L813,0)</f>
        <v>86.666666666666671</v>
      </c>
      <c r="P813" s="11">
        <f>(((I813/60)/60)/24)+DATE(1970,1,1)+(-5/24)</f>
        <v>41465.494444444441</v>
      </c>
      <c r="Q813" s="11">
        <f>(((J813/60)/60)/24)+DATE(1970,1,1)+(-5/24)</f>
        <v>41443.435208333329</v>
      </c>
      <c r="R813" t="s">
        <v>8276</v>
      </c>
      <c r="S813" s="13" t="str">
        <f>LEFT(R813,SEARCH("/",R813)-1)</f>
        <v>music</v>
      </c>
      <c r="T813" t="str">
        <f>RIGHT(R813,LEN(R813)-SEARCH("/",R813))</f>
        <v>rock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>
        <f>E814/D814</f>
        <v>1.5183333333333333</v>
      </c>
      <c r="O814" s="6">
        <f>IF(L814&gt;0,E814/L814,0)</f>
        <v>27.606060606060606</v>
      </c>
      <c r="P814" s="11">
        <f>(((I814/60)/60)/24)+DATE(1970,1,1)+(-5/24)</f>
        <v>41334.373611111107</v>
      </c>
      <c r="Q814" s="11">
        <f>(((J814/60)/60)/24)+DATE(1970,1,1)+(-5/24)</f>
        <v>41281.809629629628</v>
      </c>
      <c r="R814" t="s">
        <v>8276</v>
      </c>
      <c r="S814" s="13" t="str">
        <f>LEFT(R814,SEARCH("/",R814)-1)</f>
        <v>music</v>
      </c>
      <c r="T814" t="str">
        <f>RIGHT(R814,LEN(R814)-SEARCH("/",R814))</f>
        <v>rock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>
        <f>E815/D815</f>
        <v>1.59996</v>
      </c>
      <c r="O815" s="6">
        <f>IF(L815&gt;0,E815/L815,0)</f>
        <v>24.999375000000001</v>
      </c>
      <c r="P815" s="11">
        <f>(((I815/60)/60)/24)+DATE(1970,1,1)+(-5/24)</f>
        <v>41110.751909722218</v>
      </c>
      <c r="Q815" s="11">
        <f>(((J815/60)/60)/24)+DATE(1970,1,1)+(-5/24)</f>
        <v>41080.751909722218</v>
      </c>
      <c r="R815" t="s">
        <v>8276</v>
      </c>
      <c r="S815" s="13" t="str">
        <f>LEFT(R815,SEARCH("/",R815)-1)</f>
        <v>music</v>
      </c>
      <c r="T815" t="str">
        <f>RIGHT(R815,LEN(R815)-SEARCH("/",R815))</f>
        <v>rock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>
        <f>E816/D816</f>
        <v>1.2729999999999999</v>
      </c>
      <c r="O816" s="6">
        <f>IF(L816&gt;0,E816/L816,0)</f>
        <v>45.464285714285715</v>
      </c>
      <c r="P816" s="11">
        <f>(((I816/60)/60)/24)+DATE(1970,1,1)+(-5/24)</f>
        <v>40694.544444444444</v>
      </c>
      <c r="Q816" s="11">
        <f>(((J816/60)/60)/24)+DATE(1970,1,1)+(-5/24)</f>
        <v>40679.534733796296</v>
      </c>
      <c r="R816" t="s">
        <v>8276</v>
      </c>
      <c r="S816" s="13" t="str">
        <f>LEFT(R816,SEARCH("/",R816)-1)</f>
        <v>music</v>
      </c>
      <c r="T816" t="str">
        <f>RIGHT(R816,LEN(R816)-SEARCH("/",R816))</f>
        <v>rock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>
        <f>E817/D817</f>
        <v>1.07</v>
      </c>
      <c r="O817" s="6">
        <f>IF(L817&gt;0,E817/L817,0)</f>
        <v>99.534883720930239</v>
      </c>
      <c r="P817" s="11">
        <f>(((I817/60)/60)/24)+DATE(1970,1,1)+(-5/24)</f>
        <v>41944.70952546296</v>
      </c>
      <c r="Q817" s="11">
        <f>(((J817/60)/60)/24)+DATE(1970,1,1)+(-5/24)</f>
        <v>41914.70952546296</v>
      </c>
      <c r="R817" t="s">
        <v>8276</v>
      </c>
      <c r="S817" s="13" t="str">
        <f>LEFT(R817,SEARCH("/",R817)-1)</f>
        <v>music</v>
      </c>
      <c r="T817" t="str">
        <f>RIGHT(R817,LEN(R817)-SEARCH("/",R817))</f>
        <v>rock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>
        <f>E818/D818</f>
        <v>1.1512214285714286</v>
      </c>
      <c r="O818" s="6">
        <f>IF(L818&gt;0,E818/L818,0)</f>
        <v>39.31</v>
      </c>
      <c r="P818" s="11">
        <f>(((I818/60)/60)/24)+DATE(1970,1,1)+(-5/24)</f>
        <v>41373.0625</v>
      </c>
      <c r="Q818" s="11">
        <f>(((J818/60)/60)/24)+DATE(1970,1,1)+(-5/24)</f>
        <v>41341.662534722222</v>
      </c>
      <c r="R818" t="s">
        <v>8276</v>
      </c>
      <c r="S818" s="13" t="str">
        <f>LEFT(R818,SEARCH("/",R818)-1)</f>
        <v>music</v>
      </c>
      <c r="T818" t="str">
        <f>RIGHT(R818,LEN(R818)-SEARCH("/",R818))</f>
        <v>rock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>
        <f>E819/D819</f>
        <v>1.3711066666666665</v>
      </c>
      <c r="O819" s="6">
        <f>IF(L819&gt;0,E819/L819,0)</f>
        <v>89.419999999999987</v>
      </c>
      <c r="P819" s="11">
        <f>(((I819/60)/60)/24)+DATE(1970,1,1)+(-5/24)</f>
        <v>40978.999305555553</v>
      </c>
      <c r="Q819" s="11">
        <f>(((J819/60)/60)/24)+DATE(1970,1,1)+(-5/24)</f>
        <v>40925.391331018516</v>
      </c>
      <c r="R819" t="s">
        <v>8276</v>
      </c>
      <c r="S819" s="13" t="str">
        <f>LEFT(R819,SEARCH("/",R819)-1)</f>
        <v>music</v>
      </c>
      <c r="T819" t="str">
        <f>RIGHT(R819,LEN(R819)-SEARCH("/",R819))</f>
        <v>rock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>
        <f>E820/D820</f>
        <v>1.5571428571428572</v>
      </c>
      <c r="O820" s="6">
        <f>IF(L820&gt;0,E820/L820,0)</f>
        <v>28.684210526315791</v>
      </c>
      <c r="P820" s="11">
        <f>(((I820/60)/60)/24)+DATE(1970,1,1)+(-5/24)</f>
        <v>41128.500694444439</v>
      </c>
      <c r="Q820" s="11">
        <f>(((J820/60)/60)/24)+DATE(1970,1,1)+(-5/24)</f>
        <v>41120.67454861111</v>
      </c>
      <c r="R820" t="s">
        <v>8276</v>
      </c>
      <c r="S820" s="13" t="str">
        <f>LEFT(R820,SEARCH("/",R820)-1)</f>
        <v>music</v>
      </c>
      <c r="T820" t="str">
        <f>RIGHT(R820,LEN(R820)-SEARCH("/",R820))</f>
        <v>rock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>
        <f>E821/D821</f>
        <v>1.0874999999999999</v>
      </c>
      <c r="O821" s="6">
        <f>IF(L821&gt;0,E821/L821,0)</f>
        <v>31.071428571428573</v>
      </c>
      <c r="P821" s="11">
        <f>(((I821/60)/60)/24)+DATE(1970,1,1)+(-5/24)</f>
        <v>41628.988888888889</v>
      </c>
      <c r="Q821" s="11">
        <f>(((J821/60)/60)/24)+DATE(1970,1,1)+(-5/24)</f>
        <v>41619.789976851847</v>
      </c>
      <c r="R821" t="s">
        <v>8276</v>
      </c>
      <c r="S821" s="13" t="str">
        <f>LEFT(R821,SEARCH("/",R821)-1)</f>
        <v>music</v>
      </c>
      <c r="T821" t="str">
        <f>RIGHT(R821,LEN(R821)-SEARCH("/",R821))</f>
        <v>rock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>
        <f>E822/D822</f>
        <v>1.3405</v>
      </c>
      <c r="O822" s="6">
        <f>IF(L822&gt;0,E822/L822,0)</f>
        <v>70.55263157894737</v>
      </c>
      <c r="P822" s="11">
        <f>(((I822/60)/60)/24)+DATE(1970,1,1)+(-5/24)</f>
        <v>41799</v>
      </c>
      <c r="Q822" s="11">
        <f>(((J822/60)/60)/24)+DATE(1970,1,1)+(-5/24)</f>
        <v>41768.633587962962</v>
      </c>
      <c r="R822" t="s">
        <v>8276</v>
      </c>
      <c r="S822" s="13" t="str">
        <f>LEFT(R822,SEARCH("/",R822)-1)</f>
        <v>music</v>
      </c>
      <c r="T822" t="str">
        <f>RIGHT(R822,LEN(R822)-SEARCH("/",R822))</f>
        <v>rock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>
        <f>E823/D823</f>
        <v>1</v>
      </c>
      <c r="O823" s="6">
        <f>IF(L823&gt;0,E823/L823,0)</f>
        <v>224.12820512820514</v>
      </c>
      <c r="P823" s="11">
        <f>(((I823/60)/60)/24)+DATE(1970,1,1)+(-5/24)</f>
        <v>42127.959027777775</v>
      </c>
      <c r="Q823" s="11">
        <f>(((J823/60)/60)/24)+DATE(1970,1,1)+(-5/24)</f>
        <v>42093.71371527778</v>
      </c>
      <c r="R823" t="s">
        <v>8276</v>
      </c>
      <c r="S823" s="13" t="str">
        <f>LEFT(R823,SEARCH("/",R823)-1)</f>
        <v>music</v>
      </c>
      <c r="T823" t="str">
        <f>RIGHT(R823,LEN(R823)-SEARCH("/",R823))</f>
        <v>rock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>
        <f>E824/D824</f>
        <v>1.1916666666666667</v>
      </c>
      <c r="O824" s="6">
        <f>IF(L824&gt;0,E824/L824,0)</f>
        <v>51.811594202898547</v>
      </c>
      <c r="P824" s="11">
        <f>(((I824/60)/60)/24)+DATE(1970,1,1)+(-5/24)</f>
        <v>41187.739004629628</v>
      </c>
      <c r="Q824" s="11">
        <f>(((J824/60)/60)/24)+DATE(1970,1,1)+(-5/24)</f>
        <v>41157.739004629628</v>
      </c>
      <c r="R824" t="s">
        <v>8276</v>
      </c>
      <c r="S824" s="13" t="str">
        <f>LEFT(R824,SEARCH("/",R824)-1)</f>
        <v>music</v>
      </c>
      <c r="T824" t="str">
        <f>RIGHT(R824,LEN(R824)-SEARCH("/",R824))</f>
        <v>rock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>
        <f>E825/D825</f>
        <v>1.7949999999999999</v>
      </c>
      <c r="O825" s="6">
        <f>IF(L825&gt;0,E825/L825,0)</f>
        <v>43.515151515151516</v>
      </c>
      <c r="P825" s="11">
        <f>(((I825/60)/60)/24)+DATE(1970,1,1)+(-5/24)</f>
        <v>42085.722824074073</v>
      </c>
      <c r="Q825" s="11">
        <f>(((J825/60)/60)/24)+DATE(1970,1,1)+(-5/24)</f>
        <v>42055.764490740738</v>
      </c>
      <c r="R825" t="s">
        <v>8276</v>
      </c>
      <c r="S825" s="13" t="str">
        <f>LEFT(R825,SEARCH("/",R825)-1)</f>
        <v>music</v>
      </c>
      <c r="T825" t="str">
        <f>RIGHT(R825,LEN(R825)-SEARCH("/",R825))</f>
        <v>rock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>
        <f>E826/D826</f>
        <v>1.3438124999999999</v>
      </c>
      <c r="O826" s="6">
        <f>IF(L826&gt;0,E826/L826,0)</f>
        <v>39.816666666666663</v>
      </c>
      <c r="P826" s="11">
        <f>(((I826/60)/60)/24)+DATE(1970,1,1)+(-5/24)</f>
        <v>40286.082638888889</v>
      </c>
      <c r="Q826" s="11">
        <f>(((J826/60)/60)/24)+DATE(1970,1,1)+(-5/24)</f>
        <v>40250.033773148149</v>
      </c>
      <c r="R826" t="s">
        <v>8276</v>
      </c>
      <c r="S826" s="13" t="str">
        <f>LEFT(R826,SEARCH("/",R826)-1)</f>
        <v>music</v>
      </c>
      <c r="T826" t="str">
        <f>RIGHT(R826,LEN(R826)-SEARCH("/",R826))</f>
        <v>rock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>
        <f>E827/D827</f>
        <v>1.0043200000000001</v>
      </c>
      <c r="O827" s="6">
        <f>IF(L827&gt;0,E827/L827,0)</f>
        <v>126.8080808080808</v>
      </c>
      <c r="P827" s="11">
        <f>(((I827/60)/60)/24)+DATE(1970,1,1)+(-5/24)</f>
        <v>41211.098194444443</v>
      </c>
      <c r="Q827" s="11">
        <f>(((J827/60)/60)/24)+DATE(1970,1,1)+(-5/24)</f>
        <v>41186.098194444443</v>
      </c>
      <c r="R827" t="s">
        <v>8276</v>
      </c>
      <c r="S827" s="13" t="str">
        <f>LEFT(R827,SEARCH("/",R827)-1)</f>
        <v>music</v>
      </c>
      <c r="T827" t="str">
        <f>RIGHT(R827,LEN(R827)-SEARCH("/",R827))</f>
        <v>rock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>
        <f>E828/D828</f>
        <v>1.0145454545454546</v>
      </c>
      <c r="O828" s="6">
        <f>IF(L828&gt;0,E828/L828,0)</f>
        <v>113.87755102040816</v>
      </c>
      <c r="P828" s="11">
        <f>(((I828/60)/60)/24)+DATE(1970,1,1)+(-5/24)</f>
        <v>40993.788541666661</v>
      </c>
      <c r="Q828" s="11">
        <f>(((J828/60)/60)/24)+DATE(1970,1,1)+(-5/24)</f>
        <v>40972.830208333333</v>
      </c>
      <c r="R828" t="s">
        <v>8276</v>
      </c>
      <c r="S828" s="13" t="str">
        <f>LEFT(R828,SEARCH("/",R828)-1)</f>
        <v>music</v>
      </c>
      <c r="T828" t="str">
        <f>RIGHT(R828,LEN(R828)-SEARCH("/",R828))</f>
        <v>rock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>
        <f>E829/D829</f>
        <v>1.0333333333333334</v>
      </c>
      <c r="O829" s="6">
        <f>IF(L829&gt;0,E829/L829,0)</f>
        <v>28.181818181818183</v>
      </c>
      <c r="P829" s="11">
        <f>(((I829/60)/60)/24)+DATE(1970,1,1)+(-5/24)</f>
        <v>40953.617361111108</v>
      </c>
      <c r="Q829" s="11">
        <f>(((J829/60)/60)/24)+DATE(1970,1,1)+(-5/24)</f>
        <v>40927.265127314815</v>
      </c>
      <c r="R829" t="s">
        <v>8276</v>
      </c>
      <c r="S829" s="13" t="str">
        <f>LEFT(R829,SEARCH("/",R829)-1)</f>
        <v>music</v>
      </c>
      <c r="T829" t="str">
        <f>RIGHT(R829,LEN(R829)-SEARCH("/",R829))</f>
        <v>rock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>
        <f>E830/D830</f>
        <v>1.07</v>
      </c>
      <c r="O830" s="6">
        <f>IF(L830&gt;0,E830/L830,0)</f>
        <v>36.60526315789474</v>
      </c>
      <c r="P830" s="11">
        <f>(((I830/60)/60)/24)+DATE(1970,1,1)+(-5/24)</f>
        <v>41085.474999999999</v>
      </c>
      <c r="Q830" s="11">
        <f>(((J830/60)/60)/24)+DATE(1970,1,1)+(-5/24)</f>
        <v>41072.84238425926</v>
      </c>
      <c r="R830" t="s">
        <v>8276</v>
      </c>
      <c r="S830" s="13" t="str">
        <f>LEFT(R830,SEARCH("/",R830)-1)</f>
        <v>music</v>
      </c>
      <c r="T830" t="str">
        <f>RIGHT(R830,LEN(R830)-SEARCH("/",R830))</f>
        <v>rock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>
        <f>E831/D831</f>
        <v>1.04</v>
      </c>
      <c r="O831" s="6">
        <f>IF(L831&gt;0,E831/L831,0)</f>
        <v>32.5</v>
      </c>
      <c r="P831" s="11">
        <f>(((I831/60)/60)/24)+DATE(1970,1,1)+(-5/24)</f>
        <v>42564.593055555553</v>
      </c>
      <c r="Q831" s="11">
        <f>(((J831/60)/60)/24)+DATE(1970,1,1)+(-5/24)</f>
        <v>42504.593055555553</v>
      </c>
      <c r="R831" t="s">
        <v>8276</v>
      </c>
      <c r="S831" s="13" t="str">
        <f>LEFT(R831,SEARCH("/",R831)-1)</f>
        <v>music</v>
      </c>
      <c r="T831" t="str">
        <f>RIGHT(R831,LEN(R831)-SEARCH("/",R831))</f>
        <v>rock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>
        <f>E832/D832</f>
        <v>1.0783333333333334</v>
      </c>
      <c r="O832" s="6">
        <f>IF(L832&gt;0,E832/L832,0)</f>
        <v>60.65625</v>
      </c>
      <c r="P832" s="11">
        <f>(((I832/60)/60)/24)+DATE(1970,1,1)+(-5/24)</f>
        <v>41355.27575231481</v>
      </c>
      <c r="Q832" s="11">
        <f>(((J832/60)/60)/24)+DATE(1970,1,1)+(-5/24)</f>
        <v>41325.317418981482</v>
      </c>
      <c r="R832" t="s">
        <v>8276</v>
      </c>
      <c r="S832" s="13" t="str">
        <f>LEFT(R832,SEARCH("/",R832)-1)</f>
        <v>music</v>
      </c>
      <c r="T832" t="str">
        <f>RIGHT(R832,LEN(R832)-SEARCH("/",R832))</f>
        <v>rock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>
        <f>E833/D833</f>
        <v>2.3333333333333335</v>
      </c>
      <c r="O833" s="6">
        <f>IF(L833&gt;0,E833/L833,0)</f>
        <v>175</v>
      </c>
      <c r="P833" s="11">
        <f>(((I833/60)/60)/24)+DATE(1970,1,1)+(-5/24)</f>
        <v>41026.438587962963</v>
      </c>
      <c r="Q833" s="11">
        <f>(((J833/60)/60)/24)+DATE(1970,1,1)+(-5/24)</f>
        <v>40996.438587962963</v>
      </c>
      <c r="R833" t="s">
        <v>8276</v>
      </c>
      <c r="S833" s="13" t="str">
        <f>LEFT(R833,SEARCH("/",R833)-1)</f>
        <v>music</v>
      </c>
      <c r="T833" t="str">
        <f>RIGHT(R833,LEN(R833)-SEARCH("/",R833))</f>
        <v>rock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>
        <f>E834/D834</f>
        <v>1.0060706666666666</v>
      </c>
      <c r="O834" s="6">
        <f>IF(L834&gt;0,E834/L834,0)</f>
        <v>97.993896103896105</v>
      </c>
      <c r="P834" s="11">
        <f>(((I834/60)/60)/24)+DATE(1970,1,1)+(-5/24)</f>
        <v>40929.134027777778</v>
      </c>
      <c r="Q834" s="11">
        <f>(((J834/60)/60)/24)+DATE(1970,1,1)+(-5/24)</f>
        <v>40869.466840277775</v>
      </c>
      <c r="R834" t="s">
        <v>8276</v>
      </c>
      <c r="S834" s="13" t="str">
        <f>LEFT(R834,SEARCH("/",R834)-1)</f>
        <v>music</v>
      </c>
      <c r="T834" t="str">
        <f>RIGHT(R834,LEN(R834)-SEARCH("/",R834))</f>
        <v>rock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>
        <f>E835/D835</f>
        <v>1.0166666666666666</v>
      </c>
      <c r="O835" s="6">
        <f>IF(L835&gt;0,E835/L835,0)</f>
        <v>148.78048780487805</v>
      </c>
      <c r="P835" s="11">
        <f>(((I835/60)/60)/24)+DATE(1970,1,1)+(-5/24)</f>
        <v>41748.669849537036</v>
      </c>
      <c r="Q835" s="11">
        <f>(((J835/60)/60)/24)+DATE(1970,1,1)+(-5/24)</f>
        <v>41718.669849537036</v>
      </c>
      <c r="R835" t="s">
        <v>8276</v>
      </c>
      <c r="S835" s="13" t="str">
        <f>LEFT(R835,SEARCH("/",R835)-1)</f>
        <v>music</v>
      </c>
      <c r="T835" t="str">
        <f>RIGHT(R835,LEN(R835)-SEARCH("/",R835))</f>
        <v>rock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>
        <f>E836/D836</f>
        <v>1.3101818181818181</v>
      </c>
      <c r="O836" s="6">
        <f>IF(L836&gt;0,E836/L836,0)</f>
        <v>96.08</v>
      </c>
      <c r="P836" s="11">
        <f>(((I836/60)/60)/24)+DATE(1970,1,1)+(-5/24)</f>
        <v>41455.957638888889</v>
      </c>
      <c r="Q836" s="11">
        <f>(((J836/60)/60)/24)+DATE(1970,1,1)+(-5/24)</f>
        <v>41422.614490740736</v>
      </c>
      <c r="R836" t="s">
        <v>8276</v>
      </c>
      <c r="S836" s="13" t="str">
        <f>LEFT(R836,SEARCH("/",R836)-1)</f>
        <v>music</v>
      </c>
      <c r="T836" t="str">
        <f>RIGHT(R836,LEN(R836)-SEARCH("/",R836))</f>
        <v>rock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>
        <f>E837/D837</f>
        <v>1.1725000000000001</v>
      </c>
      <c r="O837" s="6">
        <f>IF(L837&gt;0,E837/L837,0)</f>
        <v>58.625</v>
      </c>
      <c r="P837" s="11">
        <f>(((I837/60)/60)/24)+DATE(1970,1,1)+(-5/24)</f>
        <v>41047.916666666664</v>
      </c>
      <c r="Q837" s="11">
        <f>(((J837/60)/60)/24)+DATE(1970,1,1)+(-5/24)</f>
        <v>41005.249513888884</v>
      </c>
      <c r="R837" t="s">
        <v>8276</v>
      </c>
      <c r="S837" s="13" t="str">
        <f>LEFT(R837,SEARCH("/",R837)-1)</f>
        <v>music</v>
      </c>
      <c r="T837" t="str">
        <f>RIGHT(R837,LEN(R837)-SEARCH("/",R837))</f>
        <v>rock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>
        <f>E838/D838</f>
        <v>1.009304</v>
      </c>
      <c r="O838" s="6">
        <f>IF(L838&gt;0,E838/L838,0)</f>
        <v>109.70695652173914</v>
      </c>
      <c r="P838" s="11">
        <f>(((I838/60)/60)/24)+DATE(1970,1,1)+(-5/24)</f>
        <v>41553.848587962959</v>
      </c>
      <c r="Q838" s="11">
        <f>(((J838/60)/60)/24)+DATE(1970,1,1)+(-5/24)</f>
        <v>41523.848587962959</v>
      </c>
      <c r="R838" t="s">
        <v>8276</v>
      </c>
      <c r="S838" s="13" t="str">
        <f>LEFT(R838,SEARCH("/",R838)-1)</f>
        <v>music</v>
      </c>
      <c r="T838" t="str">
        <f>RIGHT(R838,LEN(R838)-SEARCH("/",R838))</f>
        <v>rock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>
        <f>E839/D839</f>
        <v>1.218</v>
      </c>
      <c r="O839" s="6">
        <f>IF(L839&gt;0,E839/L839,0)</f>
        <v>49.112903225806448</v>
      </c>
      <c r="P839" s="11">
        <f>(((I839/60)/60)/24)+DATE(1970,1,1)+(-5/24)</f>
        <v>41760.79006944444</v>
      </c>
      <c r="Q839" s="11">
        <f>(((J839/60)/60)/24)+DATE(1970,1,1)+(-5/24)</f>
        <v>41730.79006944444</v>
      </c>
      <c r="R839" t="s">
        <v>8276</v>
      </c>
      <c r="S839" s="13" t="str">
        <f>LEFT(R839,SEARCH("/",R839)-1)</f>
        <v>music</v>
      </c>
      <c r="T839" t="str">
        <f>RIGHT(R839,LEN(R839)-SEARCH("/",R839))</f>
        <v>rock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>
        <f>E840/D840</f>
        <v>1.454</v>
      </c>
      <c r="O840" s="6">
        <f>IF(L840&gt;0,E840/L840,0)</f>
        <v>47.672131147540981</v>
      </c>
      <c r="P840" s="11">
        <f>(((I840/60)/60)/24)+DATE(1970,1,1)+(-5/24)</f>
        <v>40925.689641203702</v>
      </c>
      <c r="Q840" s="11">
        <f>(((J840/60)/60)/24)+DATE(1970,1,1)+(-5/24)</f>
        <v>40895.689641203702</v>
      </c>
      <c r="R840" t="s">
        <v>8276</v>
      </c>
      <c r="S840" s="13" t="str">
        <f>LEFT(R840,SEARCH("/",R840)-1)</f>
        <v>music</v>
      </c>
      <c r="T840" t="str">
        <f>RIGHT(R840,LEN(R840)-SEARCH("/",R840))</f>
        <v>rock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>
        <f>E841/D841</f>
        <v>1.166166</v>
      </c>
      <c r="O841" s="6">
        <f>IF(L841&gt;0,E841/L841,0)</f>
        <v>60.737812499999997</v>
      </c>
      <c r="P841" s="11">
        <f>(((I841/60)/60)/24)+DATE(1970,1,1)+(-5/24)</f>
        <v>41174.555046296293</v>
      </c>
      <c r="Q841" s="11">
        <f>(((J841/60)/60)/24)+DATE(1970,1,1)+(-5/24)</f>
        <v>41144.555046296293</v>
      </c>
      <c r="R841" t="s">
        <v>8276</v>
      </c>
      <c r="S841" s="13" t="str">
        <f>LEFT(R841,SEARCH("/",R841)-1)</f>
        <v>music</v>
      </c>
      <c r="T841" t="str">
        <f>RIGHT(R841,LEN(R841)-SEARCH("/",R841))</f>
        <v>rock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>
        <f>E842/D842</f>
        <v>1.2041660000000001</v>
      </c>
      <c r="O842" s="6">
        <f>IF(L842&gt;0,E842/L842,0)</f>
        <v>63.37715789473684</v>
      </c>
      <c r="P842" s="11">
        <f>(((I842/60)/60)/24)+DATE(1970,1,1)+(-5/24)</f>
        <v>42637.018368055556</v>
      </c>
      <c r="Q842" s="11">
        <f>(((J842/60)/60)/24)+DATE(1970,1,1)+(-5/24)</f>
        <v>42607.018368055556</v>
      </c>
      <c r="R842" t="s">
        <v>8277</v>
      </c>
      <c r="S842" s="13" t="str">
        <f>LEFT(R842,SEARCH("/",R842)-1)</f>
        <v>music</v>
      </c>
      <c r="T842" t="str">
        <f>RIGHT(R842,LEN(R842)-SEARCH("/",R842))</f>
        <v>metal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>
        <f>E843/D843</f>
        <v>1.0132000000000001</v>
      </c>
      <c r="O843" s="6">
        <f>IF(L843&gt;0,E843/L843,0)</f>
        <v>53.893617021276597</v>
      </c>
      <c r="P843" s="11">
        <f>(((I843/60)/60)/24)+DATE(1970,1,1)+(-5/24)</f>
        <v>41953.672025462954</v>
      </c>
      <c r="Q843" s="11">
        <f>(((J843/60)/60)/24)+DATE(1970,1,1)+(-5/24)</f>
        <v>41923.63035879629</v>
      </c>
      <c r="R843" t="s">
        <v>8277</v>
      </c>
      <c r="S843" s="13" t="str">
        <f>LEFT(R843,SEARCH("/",R843)-1)</f>
        <v>music</v>
      </c>
      <c r="T843" t="str">
        <f>RIGHT(R843,LEN(R843)-SEARCH("/",R843))</f>
        <v>metal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>
        <f>E844/D844</f>
        <v>1.0431999999999999</v>
      </c>
      <c r="O844" s="6">
        <f>IF(L844&gt;0,E844/L844,0)</f>
        <v>66.871794871794876</v>
      </c>
      <c r="P844" s="11">
        <f>(((I844/60)/60)/24)+DATE(1970,1,1)+(-5/24)</f>
        <v>41560.957638888889</v>
      </c>
      <c r="Q844" s="11">
        <f>(((J844/60)/60)/24)+DATE(1970,1,1)+(-5/24)</f>
        <v>41526.384062500001</v>
      </c>
      <c r="R844" t="s">
        <v>8277</v>
      </c>
      <c r="S844" s="13" t="str">
        <f>LEFT(R844,SEARCH("/",R844)-1)</f>
        <v>music</v>
      </c>
      <c r="T844" t="str">
        <f>RIGHT(R844,LEN(R844)-SEARCH("/",R844))</f>
        <v>metal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>
        <f>E845/D845</f>
        <v>2.6713333333333331</v>
      </c>
      <c r="O845" s="6">
        <f>IF(L845&gt;0,E845/L845,0)</f>
        <v>63.102362204724407</v>
      </c>
      <c r="P845" s="11">
        <f>(((I845/60)/60)/24)+DATE(1970,1,1)+(-5/24)</f>
        <v>42712.124999999993</v>
      </c>
      <c r="Q845" s="11">
        <f>(((J845/60)/60)/24)+DATE(1970,1,1)+(-5/24)</f>
        <v>42695.049537037034</v>
      </c>
      <c r="R845" t="s">
        <v>8277</v>
      </c>
      <c r="S845" s="13" t="str">
        <f>LEFT(R845,SEARCH("/",R845)-1)</f>
        <v>music</v>
      </c>
      <c r="T845" t="str">
        <f>RIGHT(R845,LEN(R845)-SEARCH("/",R845))</f>
        <v>metal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>
        <f>E846/D846</f>
        <v>1.9413333333333334</v>
      </c>
      <c r="O846" s="6">
        <f>IF(L846&gt;0,E846/L846,0)</f>
        <v>36.628930817610062</v>
      </c>
      <c r="P846" s="11">
        <f>(((I846/60)/60)/24)+DATE(1970,1,1)+(-5/24)</f>
        <v>41943.999305555553</v>
      </c>
      <c r="Q846" s="11">
        <f>(((J846/60)/60)/24)+DATE(1970,1,1)+(-5/24)</f>
        <v>41905.476296296292</v>
      </c>
      <c r="R846" t="s">
        <v>8277</v>
      </c>
      <c r="S846" s="13" t="str">
        <f>LEFT(R846,SEARCH("/",R846)-1)</f>
        <v>music</v>
      </c>
      <c r="T846" t="str">
        <f>RIGHT(R846,LEN(R846)-SEARCH("/",R846))</f>
        <v>metal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>
        <f>E847/D847</f>
        <v>1.203802</v>
      </c>
      <c r="O847" s="6">
        <f>IF(L847&gt;0,E847/L847,0)</f>
        <v>34.005706214689269</v>
      </c>
      <c r="P847" s="11">
        <f>(((I847/60)/60)/24)+DATE(1970,1,1)+(-5/24)</f>
        <v>42617.957638888889</v>
      </c>
      <c r="Q847" s="11">
        <f>(((J847/60)/60)/24)+DATE(1970,1,1)+(-5/24)</f>
        <v>42577.997638888883</v>
      </c>
      <c r="R847" t="s">
        <v>8277</v>
      </c>
      <c r="S847" s="13" t="str">
        <f>LEFT(R847,SEARCH("/",R847)-1)</f>
        <v>music</v>
      </c>
      <c r="T847" t="str">
        <f>RIGHT(R847,LEN(R847)-SEARCH("/",R847))</f>
        <v>metal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>
        <f>E848/D848</f>
        <v>1.2200090909090908</v>
      </c>
      <c r="O848" s="6">
        <f>IF(L848&gt;0,E848/L848,0)</f>
        <v>28.553404255319148</v>
      </c>
      <c r="P848" s="11">
        <f>(((I848/60)/60)/24)+DATE(1970,1,1)+(-5/24)</f>
        <v>41708.375</v>
      </c>
      <c r="Q848" s="11">
        <f>(((J848/60)/60)/24)+DATE(1970,1,1)+(-5/24)</f>
        <v>41694.183506944442</v>
      </c>
      <c r="R848" t="s">
        <v>8277</v>
      </c>
      <c r="S848" s="13" t="str">
        <f>LEFT(R848,SEARCH("/",R848)-1)</f>
        <v>music</v>
      </c>
      <c r="T848" t="str">
        <f>RIGHT(R848,LEN(R848)-SEARCH("/",R848))</f>
        <v>metal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>
        <f>E849/D849</f>
        <v>1</v>
      </c>
      <c r="O849" s="6">
        <f>IF(L849&gt;0,E849/L849,0)</f>
        <v>10</v>
      </c>
      <c r="P849" s="11">
        <f>(((I849/60)/60)/24)+DATE(1970,1,1)+(-5/24)</f>
        <v>42195.590000000004</v>
      </c>
      <c r="Q849" s="11">
        <f>(((J849/60)/60)/24)+DATE(1970,1,1)+(-5/24)</f>
        <v>42165.590000000004</v>
      </c>
      <c r="R849" t="s">
        <v>8277</v>
      </c>
      <c r="S849" s="13" t="str">
        <f>LEFT(R849,SEARCH("/",R849)-1)</f>
        <v>music</v>
      </c>
      <c r="T849" t="str">
        <f>RIGHT(R849,LEN(R849)-SEARCH("/",R849))</f>
        <v>metal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>
        <f>E850/D850</f>
        <v>1</v>
      </c>
      <c r="O850" s="6">
        <f>IF(L850&gt;0,E850/L850,0)</f>
        <v>18.75</v>
      </c>
      <c r="P850" s="11">
        <f>(((I850/60)/60)/24)+DATE(1970,1,1)+(-5/24)</f>
        <v>42108.583715277775</v>
      </c>
      <c r="Q850" s="11">
        <f>(((J850/60)/60)/24)+DATE(1970,1,1)+(-5/24)</f>
        <v>42078.583715277775</v>
      </c>
      <c r="R850" t="s">
        <v>8277</v>
      </c>
      <c r="S850" s="13" t="str">
        <f>LEFT(R850,SEARCH("/",R850)-1)</f>
        <v>music</v>
      </c>
      <c r="T850" t="str">
        <f>RIGHT(R850,LEN(R850)-SEARCH("/",R850))</f>
        <v>metal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>
        <f>E851/D851</f>
        <v>1.1990000000000001</v>
      </c>
      <c r="O851" s="6">
        <f>IF(L851&gt;0,E851/L851,0)</f>
        <v>41.704347826086959</v>
      </c>
      <c r="P851" s="11">
        <f>(((I851/60)/60)/24)+DATE(1970,1,1)+(-5/24)</f>
        <v>42078.898888888885</v>
      </c>
      <c r="Q851" s="11">
        <f>(((J851/60)/60)/24)+DATE(1970,1,1)+(-5/24)</f>
        <v>42050.94055555555</v>
      </c>
      <c r="R851" t="s">
        <v>8277</v>
      </c>
      <c r="S851" s="13" t="str">
        <f>LEFT(R851,SEARCH("/",R851)-1)</f>
        <v>music</v>
      </c>
      <c r="T851" t="str">
        <f>RIGHT(R851,LEN(R851)-SEARCH("/",R851))</f>
        <v>metal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>
        <f>E852/D852</f>
        <v>1.55175</v>
      </c>
      <c r="O852" s="6">
        <f>IF(L852&gt;0,E852/L852,0)</f>
        <v>46.669172932330824</v>
      </c>
      <c r="P852" s="11">
        <f>(((I852/60)/60)/24)+DATE(1970,1,1)+(-5/24)</f>
        <v>42484.999305555553</v>
      </c>
      <c r="Q852" s="11">
        <f>(((J852/60)/60)/24)+DATE(1970,1,1)+(-5/24)</f>
        <v>42452.619409722225</v>
      </c>
      <c r="R852" t="s">
        <v>8277</v>
      </c>
      <c r="S852" s="13" t="str">
        <f>LEFT(R852,SEARCH("/",R852)-1)</f>
        <v>music</v>
      </c>
      <c r="T852" t="str">
        <f>RIGHT(R852,LEN(R852)-SEARCH("/",R852))</f>
        <v>metal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>
        <f>E853/D853</f>
        <v>1.3045</v>
      </c>
      <c r="O853" s="6">
        <f>IF(L853&gt;0,E853/L853,0)</f>
        <v>37.271428571428572</v>
      </c>
      <c r="P853" s="11">
        <f>(((I853/60)/60)/24)+DATE(1970,1,1)+(-5/24)</f>
        <v>42582.614583333336</v>
      </c>
      <c r="Q853" s="11">
        <f>(((J853/60)/60)/24)+DATE(1970,1,1)+(-5/24)</f>
        <v>42522.671909722216</v>
      </c>
      <c r="R853" t="s">
        <v>8277</v>
      </c>
      <c r="S853" s="13" t="str">
        <f>LEFT(R853,SEARCH("/",R853)-1)</f>
        <v>music</v>
      </c>
      <c r="T853" t="str">
        <f>RIGHT(R853,LEN(R853)-SEARCH("/",R853))</f>
        <v>metal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>
        <f>E854/D854</f>
        <v>1.0497142857142858</v>
      </c>
      <c r="O854" s="6">
        <f>IF(L854&gt;0,E854/L854,0)</f>
        <v>59.258064516129032</v>
      </c>
      <c r="P854" s="11">
        <f>(((I854/60)/60)/24)+DATE(1970,1,1)+(-5/24)</f>
        <v>42667.666666666664</v>
      </c>
      <c r="Q854" s="11">
        <f>(((J854/60)/60)/24)+DATE(1970,1,1)+(-5/24)</f>
        <v>42656.59716435185</v>
      </c>
      <c r="R854" t="s">
        <v>8277</v>
      </c>
      <c r="S854" s="13" t="str">
        <f>LEFT(R854,SEARCH("/",R854)-1)</f>
        <v>music</v>
      </c>
      <c r="T854" t="str">
        <f>RIGHT(R854,LEN(R854)-SEARCH("/",R854))</f>
        <v>metal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>
        <f>E855/D855</f>
        <v>1</v>
      </c>
      <c r="O855" s="6">
        <f>IF(L855&gt;0,E855/L855,0)</f>
        <v>30</v>
      </c>
      <c r="P855" s="11">
        <f>(((I855/60)/60)/24)+DATE(1970,1,1)+(-5/24)</f>
        <v>42051.62394675926</v>
      </c>
      <c r="Q855" s="11">
        <f>(((J855/60)/60)/24)+DATE(1970,1,1)+(-5/24)</f>
        <v>42021.62394675926</v>
      </c>
      <c r="R855" t="s">
        <v>8277</v>
      </c>
      <c r="S855" s="13" t="str">
        <f>LEFT(R855,SEARCH("/",R855)-1)</f>
        <v>music</v>
      </c>
      <c r="T855" t="str">
        <f>RIGHT(R855,LEN(R855)-SEARCH("/",R855))</f>
        <v>metal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>
        <f>E856/D856</f>
        <v>1.1822050359712231</v>
      </c>
      <c r="O856" s="6">
        <f>IF(L856&gt;0,E856/L856,0)</f>
        <v>65.8623246492986</v>
      </c>
      <c r="P856" s="11">
        <f>(((I856/60)/60)/24)+DATE(1970,1,1)+(-5/24)</f>
        <v>42732.004004629627</v>
      </c>
      <c r="Q856" s="11">
        <f>(((J856/60)/60)/24)+DATE(1970,1,1)+(-5/24)</f>
        <v>42702.004004629627</v>
      </c>
      <c r="R856" t="s">
        <v>8277</v>
      </c>
      <c r="S856" s="13" t="str">
        <f>LEFT(R856,SEARCH("/",R856)-1)</f>
        <v>music</v>
      </c>
      <c r="T856" t="str">
        <f>RIGHT(R856,LEN(R856)-SEARCH("/",R856))</f>
        <v>metal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>
        <f>E857/D857</f>
        <v>1.0344827586206897</v>
      </c>
      <c r="O857" s="6">
        <f>IF(L857&gt;0,E857/L857,0)</f>
        <v>31.914893617021278</v>
      </c>
      <c r="P857" s="11">
        <f>(((I857/60)/60)/24)+DATE(1970,1,1)+(-5/24)</f>
        <v>42574.916863425926</v>
      </c>
      <c r="Q857" s="11">
        <f>(((J857/60)/60)/24)+DATE(1970,1,1)+(-5/24)</f>
        <v>42544.916863425926</v>
      </c>
      <c r="R857" t="s">
        <v>8277</v>
      </c>
      <c r="S857" s="13" t="str">
        <f>LEFT(R857,SEARCH("/",R857)-1)</f>
        <v>music</v>
      </c>
      <c r="T857" t="str">
        <f>RIGHT(R857,LEN(R857)-SEARCH("/",R857))</f>
        <v>metal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>
        <f>E858/D858</f>
        <v>2.1800000000000002</v>
      </c>
      <c r="O858" s="6">
        <f>IF(L858&gt;0,E858/L858,0)</f>
        <v>19.464285714285715</v>
      </c>
      <c r="P858" s="11">
        <f>(((I858/60)/60)/24)+DATE(1970,1,1)+(-5/24)</f>
        <v>42668.583333333336</v>
      </c>
      <c r="Q858" s="11">
        <f>(((J858/60)/60)/24)+DATE(1970,1,1)+(-5/24)</f>
        <v>42609.103657407402</v>
      </c>
      <c r="R858" t="s">
        <v>8277</v>
      </c>
      <c r="S858" s="13" t="str">
        <f>LEFT(R858,SEARCH("/",R858)-1)</f>
        <v>music</v>
      </c>
      <c r="T858" t="str">
        <f>RIGHT(R858,LEN(R858)-SEARCH("/",R858))</f>
        <v>metal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>
        <f>E859/D859</f>
        <v>1</v>
      </c>
      <c r="O859" s="6">
        <f>IF(L859&gt;0,E859/L859,0)</f>
        <v>50</v>
      </c>
      <c r="P859" s="11">
        <f>(((I859/60)/60)/24)+DATE(1970,1,1)+(-5/24)</f>
        <v>42333.414710648147</v>
      </c>
      <c r="Q859" s="11">
        <f>(((J859/60)/60)/24)+DATE(1970,1,1)+(-5/24)</f>
        <v>42291.373043981475</v>
      </c>
      <c r="R859" t="s">
        <v>8277</v>
      </c>
      <c r="S859" s="13" t="str">
        <f>LEFT(R859,SEARCH("/",R859)-1)</f>
        <v>music</v>
      </c>
      <c r="T859" t="str">
        <f>RIGHT(R859,LEN(R859)-SEARCH("/",R859))</f>
        <v>metal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>
        <f>E860/D860</f>
        <v>1.4400583333333332</v>
      </c>
      <c r="O860" s="6">
        <f>IF(L860&gt;0,E860/L860,0)</f>
        <v>22.737763157894737</v>
      </c>
      <c r="P860" s="11">
        <f>(((I860/60)/60)/24)+DATE(1970,1,1)+(-5/24)</f>
        <v>42109.749305555553</v>
      </c>
      <c r="Q860" s="11">
        <f>(((J860/60)/60)/24)+DATE(1970,1,1)+(-5/24)</f>
        <v>42079.537245370368</v>
      </c>
      <c r="R860" t="s">
        <v>8277</v>
      </c>
      <c r="S860" s="13" t="str">
        <f>LEFT(R860,SEARCH("/",R860)-1)</f>
        <v>music</v>
      </c>
      <c r="T860" t="str">
        <f>RIGHT(R860,LEN(R860)-SEARCH("/",R860))</f>
        <v>metal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>
        <f>E861/D861</f>
        <v>1.0467500000000001</v>
      </c>
      <c r="O861" s="6">
        <f>IF(L861&gt;0,E861/L861,0)</f>
        <v>42.724489795918366</v>
      </c>
      <c r="P861" s="11">
        <f>(((I861/60)/60)/24)+DATE(1970,1,1)+(-5/24)</f>
        <v>42158.791666666664</v>
      </c>
      <c r="Q861" s="11">
        <f>(((J861/60)/60)/24)+DATE(1970,1,1)+(-5/24)</f>
        <v>42128.611898148149</v>
      </c>
      <c r="R861" t="s">
        <v>8277</v>
      </c>
      <c r="S861" s="13" t="str">
        <f>LEFT(R861,SEARCH("/",R861)-1)</f>
        <v>music</v>
      </c>
      <c r="T861" t="str">
        <f>RIGHT(R861,LEN(R861)-SEARCH("/",R861))</f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>
        <f>E862/D862</f>
        <v>0.18142857142857144</v>
      </c>
      <c r="O862" s="6">
        <f>IF(L862&gt;0,E862/L862,0)</f>
        <v>52.916666666666664</v>
      </c>
      <c r="P862" s="11">
        <f>(((I862/60)/60)/24)+DATE(1970,1,1)+(-5/24)</f>
        <v>41600.316122685181</v>
      </c>
      <c r="Q862" s="11">
        <f>(((J862/60)/60)/24)+DATE(1970,1,1)+(-5/24)</f>
        <v>41570.274456018517</v>
      </c>
      <c r="R862" t="s">
        <v>8278</v>
      </c>
      <c r="S862" s="13" t="str">
        <f>LEFT(R862,SEARCH("/",R862)-1)</f>
        <v>music</v>
      </c>
      <c r="T862" t="str">
        <f>RIGHT(R862,LEN(R862)-SEARCH("/",R862))</f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>
        <f>E863/D863</f>
        <v>2.2444444444444444E-2</v>
      </c>
      <c r="O863" s="6">
        <f>IF(L863&gt;0,E863/L863,0)</f>
        <v>50.5</v>
      </c>
      <c r="P863" s="11">
        <f>(((I863/60)/60)/24)+DATE(1970,1,1)+(-5/24)</f>
        <v>42629.756990740738</v>
      </c>
      <c r="Q863" s="11">
        <f>(((J863/60)/60)/24)+DATE(1970,1,1)+(-5/24)</f>
        <v>42599.756990740738</v>
      </c>
      <c r="R863" t="s">
        <v>8278</v>
      </c>
      <c r="S863" s="13" t="str">
        <f>LEFT(R863,SEARCH("/",R863)-1)</f>
        <v>music</v>
      </c>
      <c r="T863" t="str">
        <f>RIGHT(R863,LEN(R863)-SEARCH("/",R863))</f>
        <v>jazz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>
        <f>E864/D864</f>
        <v>3.3999999999999998E-3</v>
      </c>
      <c r="O864" s="6">
        <f>IF(L864&gt;0,E864/L864,0)</f>
        <v>42.5</v>
      </c>
      <c r="P864" s="11">
        <f>(((I864/60)/60)/24)+DATE(1970,1,1)+(-5/24)</f>
        <v>41589.388287037036</v>
      </c>
      <c r="Q864" s="11">
        <f>(((J864/60)/60)/24)+DATE(1970,1,1)+(-5/24)</f>
        <v>41559.346620370365</v>
      </c>
      <c r="R864" t="s">
        <v>8278</v>
      </c>
      <c r="S864" s="13" t="str">
        <f>LEFT(R864,SEARCH("/",R864)-1)</f>
        <v>music</v>
      </c>
      <c r="T864" t="str">
        <f>RIGHT(R864,LEN(R864)-SEARCH("/",R864))</f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>
        <f>E865/D865</f>
        <v>4.4999999999999998E-2</v>
      </c>
      <c r="O865" s="6">
        <f>IF(L865&gt;0,E865/L865,0)</f>
        <v>18</v>
      </c>
      <c r="P865" s="11">
        <f>(((I865/60)/60)/24)+DATE(1970,1,1)+(-5/24)</f>
        <v>40950.909328703703</v>
      </c>
      <c r="Q865" s="11">
        <f>(((J865/60)/60)/24)+DATE(1970,1,1)+(-5/24)</f>
        <v>40920.909328703703</v>
      </c>
      <c r="R865" t="s">
        <v>8278</v>
      </c>
      <c r="S865" s="13" t="str">
        <f>LEFT(R865,SEARCH("/",R865)-1)</f>
        <v>music</v>
      </c>
      <c r="T865" t="str">
        <f>RIGHT(R865,LEN(R865)-SEARCH("/",R865))</f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>
        <f>E866/D866</f>
        <v>0.41538461538461541</v>
      </c>
      <c r="O866" s="6">
        <f>IF(L866&gt;0,E866/L866,0)</f>
        <v>34.177215189873415</v>
      </c>
      <c r="P866" s="11">
        <f>(((I866/60)/60)/24)+DATE(1970,1,1)+(-5/24)</f>
        <v>41563.207638888889</v>
      </c>
      <c r="Q866" s="11">
        <f>(((J866/60)/60)/24)+DATE(1970,1,1)+(-5/24)</f>
        <v>41540.898587962962</v>
      </c>
      <c r="R866" t="s">
        <v>8278</v>
      </c>
      <c r="S866" s="13" t="str">
        <f>LEFT(R866,SEARCH("/",R866)-1)</f>
        <v>music</v>
      </c>
      <c r="T866" t="str">
        <f>RIGHT(R866,LEN(R866)-SEARCH("/",R866))</f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>
        <f>E867/D867</f>
        <v>2.0454545454545454E-2</v>
      </c>
      <c r="O867" s="6">
        <f>IF(L867&gt;0,E867/L867,0)</f>
        <v>22.5</v>
      </c>
      <c r="P867" s="11">
        <f>(((I867/60)/60)/24)+DATE(1970,1,1)+(-5/24)</f>
        <v>41290.564780092594</v>
      </c>
      <c r="Q867" s="11">
        <f>(((J867/60)/60)/24)+DATE(1970,1,1)+(-5/24)</f>
        <v>41230.564780092594</v>
      </c>
      <c r="R867" t="s">
        <v>8278</v>
      </c>
      <c r="S867" s="13" t="str">
        <f>LEFT(R867,SEARCH("/",R867)-1)</f>
        <v>music</v>
      </c>
      <c r="T867" t="str">
        <f>RIGHT(R867,LEN(R867)-SEARCH("/",R867))</f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>
        <f>E868/D868</f>
        <v>0.18285714285714286</v>
      </c>
      <c r="O868" s="6">
        <f>IF(L868&gt;0,E868/L868,0)</f>
        <v>58.18181818181818</v>
      </c>
      <c r="P868" s="11">
        <f>(((I868/60)/60)/24)+DATE(1970,1,1)+(-5/24)</f>
        <v>42063.423611111109</v>
      </c>
      <c r="Q868" s="11">
        <f>(((J868/60)/60)/24)+DATE(1970,1,1)+(-5/24)</f>
        <v>42025.429606481477</v>
      </c>
      <c r="R868" t="s">
        <v>8278</v>
      </c>
      <c r="S868" s="13" t="str">
        <f>LEFT(R868,SEARCH("/",R868)-1)</f>
        <v>music</v>
      </c>
      <c r="T868" t="str">
        <f>RIGHT(R868,LEN(R868)-SEARCH("/",R868))</f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>
        <f>E869/D869</f>
        <v>0.2402</v>
      </c>
      <c r="O869" s="6">
        <f>IF(L869&gt;0,E869/L869,0)</f>
        <v>109.18181818181819</v>
      </c>
      <c r="P869" s="11">
        <f>(((I869/60)/60)/24)+DATE(1970,1,1)+(-5/24)</f>
        <v>40147.999305555553</v>
      </c>
      <c r="Q869" s="11">
        <f>(((J869/60)/60)/24)+DATE(1970,1,1)+(-5/24)</f>
        <v>40087.897060185183</v>
      </c>
      <c r="R869" t="s">
        <v>8278</v>
      </c>
      <c r="S869" s="13" t="str">
        <f>LEFT(R869,SEARCH("/",R869)-1)</f>
        <v>music</v>
      </c>
      <c r="T869" t="str">
        <f>RIGHT(R869,LEN(R869)-SEARCH("/",R869))</f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>
        <f>E870/D870</f>
        <v>1.1111111111111111E-3</v>
      </c>
      <c r="O870" s="6">
        <f>IF(L870&gt;0,E870/L870,0)</f>
        <v>50</v>
      </c>
      <c r="P870" s="11">
        <f>(((I870/60)/60)/24)+DATE(1970,1,1)+(-5/24)</f>
        <v>41645.819421296292</v>
      </c>
      <c r="Q870" s="11">
        <f>(((J870/60)/60)/24)+DATE(1970,1,1)+(-5/24)</f>
        <v>41615.819421296292</v>
      </c>
      <c r="R870" t="s">
        <v>8278</v>
      </c>
      <c r="S870" s="13" t="str">
        <f>LEFT(R870,SEARCH("/",R870)-1)</f>
        <v>music</v>
      </c>
      <c r="T870" t="str">
        <f>RIGHT(R870,LEN(R870)-SEARCH("/",R870))</f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>
        <f>E871/D871</f>
        <v>0.11818181818181818</v>
      </c>
      <c r="O871" s="6">
        <f>IF(L871&gt;0,E871/L871,0)</f>
        <v>346.66666666666669</v>
      </c>
      <c r="P871" s="11">
        <f>(((I871/60)/60)/24)+DATE(1970,1,1)+(-5/24)</f>
        <v>41372.595567129625</v>
      </c>
      <c r="Q871" s="11">
        <f>(((J871/60)/60)/24)+DATE(1970,1,1)+(-5/24)</f>
        <v>41342.637233796297</v>
      </c>
      <c r="R871" t="s">
        <v>8278</v>
      </c>
      <c r="S871" s="13" t="str">
        <f>LEFT(R871,SEARCH("/",R871)-1)</f>
        <v>music</v>
      </c>
      <c r="T871" t="str">
        <f>RIGHT(R871,LEN(R871)-SEARCH("/",R871))</f>
        <v>jazz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>
        <f>E872/D872</f>
        <v>3.0999999999999999E-3</v>
      </c>
      <c r="O872" s="6">
        <f>IF(L872&gt;0,E872/L872,0)</f>
        <v>12.4</v>
      </c>
      <c r="P872" s="11">
        <f>(((I872/60)/60)/24)+DATE(1970,1,1)+(-5/24)</f>
        <v>41517.813923611109</v>
      </c>
      <c r="Q872" s="11">
        <f>(((J872/60)/60)/24)+DATE(1970,1,1)+(-5/24)</f>
        <v>41487.813923611109</v>
      </c>
      <c r="R872" t="s">
        <v>8278</v>
      </c>
      <c r="S872" s="13" t="str">
        <f>LEFT(R872,SEARCH("/",R872)-1)</f>
        <v>music</v>
      </c>
      <c r="T872" t="str">
        <f>RIGHT(R872,LEN(R872)-SEARCH("/",R872))</f>
        <v>jazz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>
        <f>E873/D873</f>
        <v>5.4166666666666669E-2</v>
      </c>
      <c r="O873" s="6">
        <f>IF(L873&gt;0,E873/L873,0)</f>
        <v>27.083333333333332</v>
      </c>
      <c r="P873" s="11">
        <f>(((I873/60)/60)/24)+DATE(1970,1,1)+(-5/24)</f>
        <v>41607.39461805555</v>
      </c>
      <c r="Q873" s="11">
        <f>(((J873/60)/60)/24)+DATE(1970,1,1)+(-5/24)</f>
        <v>41577.352951388886</v>
      </c>
      <c r="R873" t="s">
        <v>8278</v>
      </c>
      <c r="S873" s="13" t="str">
        <f>LEFT(R873,SEARCH("/",R873)-1)</f>
        <v>music</v>
      </c>
      <c r="T873" t="str">
        <f>RIGHT(R873,LEN(R873)-SEARCH("/",R873))</f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>
        <f>E874/D874</f>
        <v>8.1250000000000003E-3</v>
      </c>
      <c r="O874" s="6">
        <f>IF(L874&gt;0,E874/L874,0)</f>
        <v>32.5</v>
      </c>
      <c r="P874" s="11">
        <f>(((I874/60)/60)/24)+DATE(1970,1,1)+(-5/24)</f>
        <v>40612.617210648146</v>
      </c>
      <c r="Q874" s="11">
        <f>(((J874/60)/60)/24)+DATE(1970,1,1)+(-5/24)</f>
        <v>40567.617210648146</v>
      </c>
      <c r="R874" t="s">
        <v>8278</v>
      </c>
      <c r="S874" s="13" t="str">
        <f>LEFT(R874,SEARCH("/",R874)-1)</f>
        <v>music</v>
      </c>
      <c r="T874" t="str">
        <f>RIGHT(R874,LEN(R874)-SEARCH("/",R874))</f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>
        <f>E875/D875</f>
        <v>1.2857142857142857E-2</v>
      </c>
      <c r="O875" s="6">
        <f>IF(L875&gt;0,E875/L875,0)</f>
        <v>9</v>
      </c>
      <c r="P875" s="11">
        <f>(((I875/60)/60)/24)+DATE(1970,1,1)+(-5/24)</f>
        <v>41224.000462962962</v>
      </c>
      <c r="Q875" s="11">
        <f>(((J875/60)/60)/24)+DATE(1970,1,1)+(-5/24)</f>
        <v>41183.958796296298</v>
      </c>
      <c r="R875" t="s">
        <v>8278</v>
      </c>
      <c r="S875" s="13" t="str">
        <f>LEFT(R875,SEARCH("/",R875)-1)</f>
        <v>music</v>
      </c>
      <c r="T875" t="str">
        <f>RIGHT(R875,LEN(R875)-SEARCH("/",R875))</f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>
        <f>E876/D876</f>
        <v>0.24333333333333335</v>
      </c>
      <c r="O876" s="6">
        <f>IF(L876&gt;0,E876/L876,0)</f>
        <v>34.761904761904759</v>
      </c>
      <c r="P876" s="11">
        <f>(((I876/60)/60)/24)+DATE(1970,1,1)+(-5/24)</f>
        <v>41398.375393518516</v>
      </c>
      <c r="Q876" s="11">
        <f>(((J876/60)/60)/24)+DATE(1970,1,1)+(-5/24)</f>
        <v>41368.375393518516</v>
      </c>
      <c r="R876" t="s">
        <v>8278</v>
      </c>
      <c r="S876" s="13" t="str">
        <f>LEFT(R876,SEARCH("/",R876)-1)</f>
        <v>music</v>
      </c>
      <c r="T876" t="str">
        <f>RIGHT(R876,LEN(R876)-SEARCH("/",R876))</f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>
        <f>E877/D877</f>
        <v>0</v>
      </c>
      <c r="O877" s="6">
        <f>IF(L877&gt;0,E877/L877,0)</f>
        <v>0</v>
      </c>
      <c r="P877" s="11">
        <f>(((I877/60)/60)/24)+DATE(1970,1,1)+(-5/24)</f>
        <v>42268.515405092585</v>
      </c>
      <c r="Q877" s="11">
        <f>(((J877/60)/60)/24)+DATE(1970,1,1)+(-5/24)</f>
        <v>42248.515405092585</v>
      </c>
      <c r="R877" t="s">
        <v>8278</v>
      </c>
      <c r="S877" s="13" t="str">
        <f>LEFT(R877,SEARCH("/",R877)-1)</f>
        <v>music</v>
      </c>
      <c r="T877" t="str">
        <f>RIGHT(R877,LEN(R877)-SEARCH("/",R877))</f>
        <v>jazz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>
        <f>E878/D878</f>
        <v>0.40799492385786801</v>
      </c>
      <c r="O878" s="6">
        <f>IF(L878&gt;0,E878/L878,0)</f>
        <v>28.577777777777779</v>
      </c>
      <c r="P878" s="11">
        <f>(((I878/60)/60)/24)+DATE(1970,1,1)+(-5/24)</f>
        <v>41309.288506944438</v>
      </c>
      <c r="Q878" s="11">
        <f>(((J878/60)/60)/24)+DATE(1970,1,1)+(-5/24)</f>
        <v>41276.288506944438</v>
      </c>
      <c r="R878" t="s">
        <v>8278</v>
      </c>
      <c r="S878" s="13" t="str">
        <f>LEFT(R878,SEARCH("/",R878)-1)</f>
        <v>music</v>
      </c>
      <c r="T878" t="str">
        <f>RIGHT(R878,LEN(R878)-SEARCH("/",R878))</f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>
        <f>E879/D879</f>
        <v>0.67549999999999999</v>
      </c>
      <c r="O879" s="6">
        <f>IF(L879&gt;0,E879/L879,0)</f>
        <v>46.586206896551722</v>
      </c>
      <c r="P879" s="11">
        <f>(((I879/60)/60)/24)+DATE(1970,1,1)+(-5/24)</f>
        <v>41627.580555555556</v>
      </c>
      <c r="Q879" s="11">
        <f>(((J879/60)/60)/24)+DATE(1970,1,1)+(-5/24)</f>
        <v>41597.580555555556</v>
      </c>
      <c r="R879" t="s">
        <v>8278</v>
      </c>
      <c r="S879" s="13" t="str">
        <f>LEFT(R879,SEARCH("/",R879)-1)</f>
        <v>music</v>
      </c>
      <c r="T879" t="str">
        <f>RIGHT(R879,LEN(R879)-SEARCH("/",R879))</f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>
        <f>E880/D880</f>
        <v>1.2999999999999999E-2</v>
      </c>
      <c r="O880" s="6">
        <f>IF(L880&gt;0,E880/L880,0)</f>
        <v>32.5</v>
      </c>
      <c r="P880" s="11">
        <f>(((I880/60)/60)/24)+DATE(1970,1,1)+(-5/24)</f>
        <v>40535.024583333332</v>
      </c>
      <c r="Q880" s="11">
        <f>(((J880/60)/60)/24)+DATE(1970,1,1)+(-5/24)</f>
        <v>40505.024583333332</v>
      </c>
      <c r="R880" t="s">
        <v>8278</v>
      </c>
      <c r="S880" s="13" t="str">
        <f>LEFT(R880,SEARCH("/",R880)-1)</f>
        <v>music</v>
      </c>
      <c r="T880" t="str">
        <f>RIGHT(R880,LEN(R880)-SEARCH("/",R880))</f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>
        <f>E881/D881</f>
        <v>0.30666666666666664</v>
      </c>
      <c r="O881" s="6">
        <f>IF(L881&gt;0,E881/L881,0)</f>
        <v>21.466666666666665</v>
      </c>
      <c r="P881" s="11">
        <f>(((I881/60)/60)/24)+DATE(1970,1,1)+(-5/24)</f>
        <v>41058.621585648143</v>
      </c>
      <c r="Q881" s="11">
        <f>(((J881/60)/60)/24)+DATE(1970,1,1)+(-5/24)</f>
        <v>41037.621585648143</v>
      </c>
      <c r="R881" t="s">
        <v>8278</v>
      </c>
      <c r="S881" s="13" t="str">
        <f>LEFT(R881,SEARCH("/",R881)-1)</f>
        <v>music</v>
      </c>
      <c r="T881" t="str">
        <f>RIGHT(R881,LEN(R881)-SEARCH("/",R881))</f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>
        <f>E882/D882</f>
        <v>2.9894179894179893E-2</v>
      </c>
      <c r="O882" s="6">
        <f>IF(L882&gt;0,E882/L882,0)</f>
        <v>14.125</v>
      </c>
      <c r="P882" s="11">
        <f>(((I882/60)/60)/24)+DATE(1970,1,1)+(-5/24)</f>
        <v>41212.112708333334</v>
      </c>
      <c r="Q882" s="11">
        <f>(((J882/60)/60)/24)+DATE(1970,1,1)+(-5/24)</f>
        <v>41179.112708333334</v>
      </c>
      <c r="R882" t="s">
        <v>8279</v>
      </c>
      <c r="S882" s="13" t="str">
        <f>LEFT(R882,SEARCH("/",R882)-1)</f>
        <v>music</v>
      </c>
      <c r="T882" t="str">
        <f>RIGHT(R882,LEN(R882)-SEARCH("/",R882))</f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>
        <f>E883/D883</f>
        <v>8.0000000000000002E-3</v>
      </c>
      <c r="O883" s="6">
        <f>IF(L883&gt;0,E883/L883,0)</f>
        <v>30</v>
      </c>
      <c r="P883" s="11">
        <f>(((I883/60)/60)/24)+DATE(1970,1,1)+(-5/24)</f>
        <v>40922.042662037034</v>
      </c>
      <c r="Q883" s="11">
        <f>(((J883/60)/60)/24)+DATE(1970,1,1)+(-5/24)</f>
        <v>40877.042662037034</v>
      </c>
      <c r="R883" t="s">
        <v>8279</v>
      </c>
      <c r="S883" s="13" t="str">
        <f>LEFT(R883,SEARCH("/",R883)-1)</f>
        <v>music</v>
      </c>
      <c r="T883" t="str">
        <f>RIGHT(R883,LEN(R883)-SEARCH("/",R883))</f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>
        <f>E884/D884</f>
        <v>0.20133333333333334</v>
      </c>
      <c r="O884" s="6">
        <f>IF(L884&gt;0,E884/L884,0)</f>
        <v>21.571428571428573</v>
      </c>
      <c r="P884" s="11">
        <f>(((I884/60)/60)/24)+DATE(1970,1,1)+(-5/24)</f>
        <v>40792.652199074073</v>
      </c>
      <c r="Q884" s="11">
        <f>(((J884/60)/60)/24)+DATE(1970,1,1)+(-5/24)</f>
        <v>40759.652199074073</v>
      </c>
      <c r="R884" t="s">
        <v>8279</v>
      </c>
      <c r="S884" s="13" t="str">
        <f>LEFT(R884,SEARCH("/",R884)-1)</f>
        <v>music</v>
      </c>
      <c r="T884" t="str">
        <f>RIGHT(R884,LEN(R884)-SEARCH("/",R884))</f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>
        <f>E885/D885</f>
        <v>0.4002</v>
      </c>
      <c r="O885" s="6">
        <f>IF(L885&gt;0,E885/L885,0)</f>
        <v>83.375</v>
      </c>
      <c r="P885" s="11">
        <f>(((I885/60)/60)/24)+DATE(1970,1,1)+(-5/24)</f>
        <v>42431.727256944439</v>
      </c>
      <c r="Q885" s="11">
        <f>(((J885/60)/60)/24)+DATE(1970,1,1)+(-5/24)</f>
        <v>42371.727256944439</v>
      </c>
      <c r="R885" t="s">
        <v>8279</v>
      </c>
      <c r="S885" s="13" t="str">
        <f>LEFT(R885,SEARCH("/",R885)-1)</f>
        <v>music</v>
      </c>
      <c r="T885" t="str">
        <f>RIGHT(R885,LEN(R885)-SEARCH("/",R885))</f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>
        <f>E886/D886</f>
        <v>0.01</v>
      </c>
      <c r="O886" s="6">
        <f>IF(L886&gt;0,E886/L886,0)</f>
        <v>10</v>
      </c>
      <c r="P886" s="11">
        <f>(((I886/60)/60)/24)+DATE(1970,1,1)+(-5/24)</f>
        <v>41040.896527777775</v>
      </c>
      <c r="Q886" s="11">
        <f>(((J886/60)/60)/24)+DATE(1970,1,1)+(-5/24)</f>
        <v>40981.594282407401</v>
      </c>
      <c r="R886" t="s">
        <v>8279</v>
      </c>
      <c r="S886" s="13" t="str">
        <f>LEFT(R886,SEARCH("/",R886)-1)</f>
        <v>music</v>
      </c>
      <c r="T886" t="str">
        <f>RIGHT(R886,LEN(R886)-SEARCH("/",R886))</f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>
        <f>E887/D887</f>
        <v>0.75</v>
      </c>
      <c r="O887" s="6">
        <f>IF(L887&gt;0,E887/L887,0)</f>
        <v>35.714285714285715</v>
      </c>
      <c r="P887" s="11">
        <f>(((I887/60)/60)/24)+DATE(1970,1,1)+(-5/24)</f>
        <v>42734.732766203706</v>
      </c>
      <c r="Q887" s="11">
        <f>(((J887/60)/60)/24)+DATE(1970,1,1)+(-5/24)</f>
        <v>42713.732766203706</v>
      </c>
      <c r="R887" t="s">
        <v>8279</v>
      </c>
      <c r="S887" s="13" t="str">
        <f>LEFT(R887,SEARCH("/",R887)-1)</f>
        <v>music</v>
      </c>
      <c r="T887" t="str">
        <f>RIGHT(R887,LEN(R887)-SEARCH("/",R887))</f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>
        <f>E888/D888</f>
        <v>0.41</v>
      </c>
      <c r="O888" s="6">
        <f>IF(L888&gt;0,E888/L888,0)</f>
        <v>29.285714285714285</v>
      </c>
      <c r="P888" s="11">
        <f>(((I888/60)/60)/24)+DATE(1970,1,1)+(-5/24)</f>
        <v>42628.662187499998</v>
      </c>
      <c r="Q888" s="11">
        <f>(((J888/60)/60)/24)+DATE(1970,1,1)+(-5/24)</f>
        <v>42603.662187499998</v>
      </c>
      <c r="R888" t="s">
        <v>8279</v>
      </c>
      <c r="S888" s="13" t="str">
        <f>LEFT(R888,SEARCH("/",R888)-1)</f>
        <v>music</v>
      </c>
      <c r="T888" t="str">
        <f>RIGHT(R888,LEN(R888)-SEARCH("/",R888))</f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>
        <f>E889/D889</f>
        <v>0</v>
      </c>
      <c r="O889" s="6">
        <f>IF(L889&gt;0,E889/L889,0)</f>
        <v>0</v>
      </c>
      <c r="P889" s="11">
        <f>(((I889/60)/60)/24)+DATE(1970,1,1)+(-5/24)</f>
        <v>41056.75063657407</v>
      </c>
      <c r="Q889" s="11">
        <f>(((J889/60)/60)/24)+DATE(1970,1,1)+(-5/24)</f>
        <v>41026.75063657407</v>
      </c>
      <c r="R889" t="s">
        <v>8279</v>
      </c>
      <c r="S889" s="13" t="str">
        <f>LEFT(R889,SEARCH("/",R889)-1)</f>
        <v>music</v>
      </c>
      <c r="T889" t="str">
        <f>RIGHT(R889,LEN(R889)-SEARCH("/",R889))</f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>
        <f>E890/D890</f>
        <v>7.1999999999999995E-2</v>
      </c>
      <c r="O890" s="6">
        <f>IF(L890&gt;0,E890/L890,0)</f>
        <v>18</v>
      </c>
      <c r="P890" s="11">
        <f>(((I890/60)/60)/24)+DATE(1970,1,1)+(-5/24)</f>
        <v>40787.041666666664</v>
      </c>
      <c r="Q890" s="11">
        <f>(((J890/60)/60)/24)+DATE(1970,1,1)+(-5/24)</f>
        <v>40751.544965277775</v>
      </c>
      <c r="R890" t="s">
        <v>8279</v>
      </c>
      <c r="S890" s="13" t="str">
        <f>LEFT(R890,SEARCH("/",R890)-1)</f>
        <v>music</v>
      </c>
      <c r="T890" t="str">
        <f>RIGHT(R890,LEN(R890)-SEARCH("/",R890))</f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>
        <f>E891/D891</f>
        <v>9.4412800000000005E-2</v>
      </c>
      <c r="O891" s="6">
        <f>IF(L891&gt;0,E891/L891,0)</f>
        <v>73.760000000000005</v>
      </c>
      <c r="P891" s="11">
        <f>(((I891/60)/60)/24)+DATE(1970,1,1)+(-5/24)</f>
        <v>41917.575729166667</v>
      </c>
      <c r="Q891" s="11">
        <f>(((J891/60)/60)/24)+DATE(1970,1,1)+(-5/24)</f>
        <v>41887.575729166667</v>
      </c>
      <c r="R891" t="s">
        <v>8279</v>
      </c>
      <c r="S891" s="13" t="str">
        <f>LEFT(R891,SEARCH("/",R891)-1)</f>
        <v>music</v>
      </c>
      <c r="T891" t="str">
        <f>RIGHT(R891,LEN(R891)-SEARCH("/",R891))</f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>
        <f>E892/D892</f>
        <v>4.1666666666666664E-2</v>
      </c>
      <c r="O892" s="6">
        <f>IF(L892&gt;0,E892/L892,0)</f>
        <v>31.25</v>
      </c>
      <c r="P892" s="11">
        <f>(((I892/60)/60)/24)+DATE(1970,1,1)+(-5/24)</f>
        <v>41599.532164351847</v>
      </c>
      <c r="Q892" s="11">
        <f>(((J892/60)/60)/24)+DATE(1970,1,1)+(-5/24)</f>
        <v>41569.490497685183</v>
      </c>
      <c r="R892" t="s">
        <v>8279</v>
      </c>
      <c r="S892" s="13" t="str">
        <f>LEFT(R892,SEARCH("/",R892)-1)</f>
        <v>music</v>
      </c>
      <c r="T892" t="str">
        <f>RIGHT(R892,LEN(R892)-SEARCH("/",R892))</f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>
        <f>E893/D893</f>
        <v>3.2500000000000001E-2</v>
      </c>
      <c r="O893" s="6">
        <f>IF(L893&gt;0,E893/L893,0)</f>
        <v>28.888888888888889</v>
      </c>
      <c r="P893" s="11">
        <f>(((I893/60)/60)/24)+DATE(1970,1,1)+(-5/24)</f>
        <v>41871.823263888888</v>
      </c>
      <c r="Q893" s="11">
        <f>(((J893/60)/60)/24)+DATE(1970,1,1)+(-5/24)</f>
        <v>41841.823263888888</v>
      </c>
      <c r="R893" t="s">
        <v>8279</v>
      </c>
      <c r="S893" s="13" t="str">
        <f>LEFT(R893,SEARCH("/",R893)-1)</f>
        <v>music</v>
      </c>
      <c r="T893" t="str">
        <f>RIGHT(R893,LEN(R893)-SEARCH("/",R893))</f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>
        <f>E894/D894</f>
        <v>0.40749999999999997</v>
      </c>
      <c r="O894" s="6">
        <f>IF(L894&gt;0,E894/L894,0)</f>
        <v>143.8235294117647</v>
      </c>
      <c r="P894" s="11">
        <f>(((I894/60)/60)/24)+DATE(1970,1,1)+(-5/24)</f>
        <v>40390.958333333328</v>
      </c>
      <c r="Q894" s="11">
        <f>(((J894/60)/60)/24)+DATE(1970,1,1)+(-5/24)</f>
        <v>40303.991701388884</v>
      </c>
      <c r="R894" t="s">
        <v>8279</v>
      </c>
      <c r="S894" s="13" t="str">
        <f>LEFT(R894,SEARCH("/",R894)-1)</f>
        <v>music</v>
      </c>
      <c r="T894" t="str">
        <f>RIGHT(R894,LEN(R894)-SEARCH("/",R894))</f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>
        <f>E895/D895</f>
        <v>0.1</v>
      </c>
      <c r="O895" s="6">
        <f>IF(L895&gt;0,E895/L895,0)</f>
        <v>40</v>
      </c>
      <c r="P895" s="11">
        <f>(((I895/60)/60)/24)+DATE(1970,1,1)+(-5/24)</f>
        <v>42095.647719907407</v>
      </c>
      <c r="Q895" s="11">
        <f>(((J895/60)/60)/24)+DATE(1970,1,1)+(-5/24)</f>
        <v>42065.689386574071</v>
      </c>
      <c r="R895" t="s">
        <v>8279</v>
      </c>
      <c r="S895" s="13" t="str">
        <f>LEFT(R895,SEARCH("/",R895)-1)</f>
        <v>music</v>
      </c>
      <c r="T895" t="str">
        <f>RIGHT(R895,LEN(R895)-SEARCH("/",R895))</f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>
        <f>E896/D896</f>
        <v>0.39169999999999999</v>
      </c>
      <c r="O896" s="6">
        <f>IF(L896&gt;0,E896/L896,0)</f>
        <v>147.81132075471697</v>
      </c>
      <c r="P896" s="11">
        <f>(((I896/60)/60)/24)+DATE(1970,1,1)+(-5/24)</f>
        <v>42526.773263888892</v>
      </c>
      <c r="Q896" s="11">
        <f>(((J896/60)/60)/24)+DATE(1970,1,1)+(-5/24)</f>
        <v>42496.773263888892</v>
      </c>
      <c r="R896" t="s">
        <v>8279</v>
      </c>
      <c r="S896" s="13" t="str">
        <f>LEFT(R896,SEARCH("/",R896)-1)</f>
        <v>music</v>
      </c>
      <c r="T896" t="str">
        <f>RIGHT(R896,LEN(R896)-SEARCH("/",R896))</f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>
        <f>E897/D897</f>
        <v>2.4375000000000001E-2</v>
      </c>
      <c r="O897" s="6">
        <f>IF(L897&gt;0,E897/L897,0)</f>
        <v>27.857142857142858</v>
      </c>
      <c r="P897" s="11">
        <f>(((I897/60)/60)/24)+DATE(1970,1,1)+(-5/24)</f>
        <v>40475.919317129628</v>
      </c>
      <c r="Q897" s="11">
        <f>(((J897/60)/60)/24)+DATE(1970,1,1)+(-5/24)</f>
        <v>40430.919317129628</v>
      </c>
      <c r="R897" t="s">
        <v>8279</v>
      </c>
      <c r="S897" s="13" t="str">
        <f>LEFT(R897,SEARCH("/",R897)-1)</f>
        <v>music</v>
      </c>
      <c r="T897" t="str">
        <f>RIGHT(R897,LEN(R897)-SEARCH("/",R897))</f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>
        <f>E898/D898</f>
        <v>0.4</v>
      </c>
      <c r="O898" s="6">
        <f>IF(L898&gt;0,E898/L898,0)</f>
        <v>44.444444444444443</v>
      </c>
      <c r="P898" s="11">
        <f>(((I898/60)/60)/24)+DATE(1970,1,1)+(-5/24)</f>
        <v>42243.958333333336</v>
      </c>
      <c r="Q898" s="11">
        <f>(((J898/60)/60)/24)+DATE(1970,1,1)+(-5/24)</f>
        <v>42218.664652777778</v>
      </c>
      <c r="R898" t="s">
        <v>8279</v>
      </c>
      <c r="S898" s="13" t="str">
        <f>LEFT(R898,SEARCH("/",R898)-1)</f>
        <v>music</v>
      </c>
      <c r="T898" t="str">
        <f>RIGHT(R898,LEN(R898)-SEARCH("/",R898))</f>
        <v>indie rock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>
        <f>E899/D899</f>
        <v>0</v>
      </c>
      <c r="O899" s="6">
        <f>IF(L899&gt;0,E899/L899,0)</f>
        <v>0</v>
      </c>
      <c r="P899" s="11">
        <f>(((I899/60)/60)/24)+DATE(1970,1,1)+(-5/24)</f>
        <v>41241.52208333333</v>
      </c>
      <c r="Q899" s="11">
        <f>(((J899/60)/60)/24)+DATE(1970,1,1)+(-5/24)</f>
        <v>41211.480416666665</v>
      </c>
      <c r="R899" t="s">
        <v>8279</v>
      </c>
      <c r="S899" s="13" t="str">
        <f>LEFT(R899,SEARCH("/",R899)-1)</f>
        <v>music</v>
      </c>
      <c r="T899" t="str">
        <f>RIGHT(R899,LEN(R899)-SEARCH("/",R899))</f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>
        <f>E900/D900</f>
        <v>2.8000000000000001E-2</v>
      </c>
      <c r="O900" s="6">
        <f>IF(L900&gt;0,E900/L900,0)</f>
        <v>35</v>
      </c>
      <c r="P900" s="11">
        <f>(((I900/60)/60)/24)+DATE(1970,1,1)+(-5/24)</f>
        <v>40923.549884259257</v>
      </c>
      <c r="Q900" s="11">
        <f>(((J900/60)/60)/24)+DATE(1970,1,1)+(-5/24)</f>
        <v>40878.549884259257</v>
      </c>
      <c r="R900" t="s">
        <v>8279</v>
      </c>
      <c r="S900" s="13" t="str">
        <f>LEFT(R900,SEARCH("/",R900)-1)</f>
        <v>music</v>
      </c>
      <c r="T900" t="str">
        <f>RIGHT(R900,LEN(R900)-SEARCH("/",R900))</f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>
        <f>E901/D901</f>
        <v>0.37333333333333335</v>
      </c>
      <c r="O901" s="6">
        <f>IF(L901&gt;0,E901/L901,0)</f>
        <v>35</v>
      </c>
      <c r="P901" s="11">
        <f>(((I901/60)/60)/24)+DATE(1970,1,1)+(-5/24)</f>
        <v>40690.890763888885</v>
      </c>
      <c r="Q901" s="11">
        <f>(((J901/60)/60)/24)+DATE(1970,1,1)+(-5/24)</f>
        <v>40645.890763888885</v>
      </c>
      <c r="R901" t="s">
        <v>8279</v>
      </c>
      <c r="S901" s="13" t="str">
        <f>LEFT(R901,SEARCH("/",R901)-1)</f>
        <v>music</v>
      </c>
      <c r="T901" t="str">
        <f>RIGHT(R901,LEN(R901)-SEARCH("/",R901))</f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>
        <f>E902/D902</f>
        <v>4.1999999999999997E-3</v>
      </c>
      <c r="O902" s="6">
        <f>IF(L902&gt;0,E902/L902,0)</f>
        <v>10.5</v>
      </c>
      <c r="P902" s="11">
        <f>(((I902/60)/60)/24)+DATE(1970,1,1)+(-5/24)</f>
        <v>42459.599560185183</v>
      </c>
      <c r="Q902" s="11">
        <f>(((J902/60)/60)/24)+DATE(1970,1,1)+(-5/24)</f>
        <v>42429.641226851854</v>
      </c>
      <c r="R902" t="s">
        <v>8278</v>
      </c>
      <c r="S902" s="13" t="str">
        <f>LEFT(R902,SEARCH("/",R902)-1)</f>
        <v>music</v>
      </c>
      <c r="T902" t="str">
        <f>RIGHT(R902,LEN(R902)-SEARCH("/",R902))</f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>
        <f>E903/D903</f>
        <v>0</v>
      </c>
      <c r="O903" s="6">
        <f>IF(L903&gt;0,E903/L903,0)</f>
        <v>0</v>
      </c>
      <c r="P903" s="11">
        <f>(((I903/60)/60)/24)+DATE(1970,1,1)+(-5/24)</f>
        <v>40337.59097222222</v>
      </c>
      <c r="Q903" s="11">
        <f>(((J903/60)/60)/24)+DATE(1970,1,1)+(-5/24)</f>
        <v>40291.603171296294</v>
      </c>
      <c r="R903" t="s">
        <v>8278</v>
      </c>
      <c r="S903" s="13" t="str">
        <f>LEFT(R903,SEARCH("/",R903)-1)</f>
        <v>music</v>
      </c>
      <c r="T903" t="str">
        <f>RIGHT(R903,LEN(R903)-SEARCH("/",R903))</f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>
        <f>E904/D904</f>
        <v>3.0000000000000001E-3</v>
      </c>
      <c r="O904" s="6">
        <f>IF(L904&gt;0,E904/L904,0)</f>
        <v>30</v>
      </c>
      <c r="P904" s="11">
        <f>(((I904/60)/60)/24)+DATE(1970,1,1)+(-5/24)</f>
        <v>41881.4375</v>
      </c>
      <c r="Q904" s="11">
        <f>(((J904/60)/60)/24)+DATE(1970,1,1)+(-5/24)</f>
        <v>41829.757199074069</v>
      </c>
      <c r="R904" t="s">
        <v>8278</v>
      </c>
      <c r="S904" s="13" t="str">
        <f>LEFT(R904,SEARCH("/",R904)-1)</f>
        <v>music</v>
      </c>
      <c r="T904" t="str">
        <f>RIGHT(R904,LEN(R904)-SEARCH("/",R904))</f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>
        <f>E905/D905</f>
        <v>3.2000000000000001E-2</v>
      </c>
      <c r="O905" s="6">
        <f>IF(L905&gt;0,E905/L905,0)</f>
        <v>40</v>
      </c>
      <c r="P905" s="11">
        <f>(((I905/60)/60)/24)+DATE(1970,1,1)+(-5/24)</f>
        <v>41174.892361111109</v>
      </c>
      <c r="Q905" s="11">
        <f>(((J905/60)/60)/24)+DATE(1970,1,1)+(-5/24)</f>
        <v>41149.587731481479</v>
      </c>
      <c r="R905" t="s">
        <v>8278</v>
      </c>
      <c r="S905" s="13" t="str">
        <f>LEFT(R905,SEARCH("/",R905)-1)</f>
        <v>music</v>
      </c>
      <c r="T905" t="str">
        <f>RIGHT(R905,LEN(R905)-SEARCH("/",R905))</f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>
        <f>E906/D906</f>
        <v>3.0200000000000001E-3</v>
      </c>
      <c r="O906" s="6">
        <f>IF(L906&gt;0,E906/L906,0)</f>
        <v>50.333333333333336</v>
      </c>
      <c r="P906" s="11">
        <f>(((I906/60)/60)/24)+DATE(1970,1,1)+(-5/24)</f>
        <v>42371.87195601852</v>
      </c>
      <c r="Q906" s="11">
        <f>(((J906/60)/60)/24)+DATE(1970,1,1)+(-5/24)</f>
        <v>42341.87195601852</v>
      </c>
      <c r="R906" t="s">
        <v>8278</v>
      </c>
      <c r="S906" s="13" t="str">
        <f>LEFT(R906,SEARCH("/",R906)-1)</f>
        <v>music</v>
      </c>
      <c r="T906" t="str">
        <f>RIGHT(R906,LEN(R906)-SEARCH("/",R906))</f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>
        <f>E907/D907</f>
        <v>3.0153846153846153E-2</v>
      </c>
      <c r="O907" s="6">
        <f>IF(L907&gt;0,E907/L907,0)</f>
        <v>32.666666666666664</v>
      </c>
      <c r="P907" s="11">
        <f>(((I907/60)/60)/24)+DATE(1970,1,1)+(-5/24)</f>
        <v>40567.031550925924</v>
      </c>
      <c r="Q907" s="11">
        <f>(((J907/60)/60)/24)+DATE(1970,1,1)+(-5/24)</f>
        <v>40507.031550925924</v>
      </c>
      <c r="R907" t="s">
        <v>8278</v>
      </c>
      <c r="S907" s="13" t="str">
        <f>LEFT(R907,SEARCH("/",R907)-1)</f>
        <v>music</v>
      </c>
      <c r="T907" t="str">
        <f>RIGHT(R907,LEN(R907)-SEARCH("/",R907))</f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>
        <f>E908/D908</f>
        <v>0</v>
      </c>
      <c r="O908" s="6">
        <f>IF(L908&gt;0,E908/L908,0)</f>
        <v>0</v>
      </c>
      <c r="P908" s="11">
        <f>(((I908/60)/60)/24)+DATE(1970,1,1)+(-5/24)</f>
        <v>41710.939699074072</v>
      </c>
      <c r="Q908" s="11">
        <f>(((J908/60)/60)/24)+DATE(1970,1,1)+(-5/24)</f>
        <v>41680.981365740736</v>
      </c>
      <c r="R908" t="s">
        <v>8278</v>
      </c>
      <c r="S908" s="13" t="str">
        <f>LEFT(R908,SEARCH("/",R908)-1)</f>
        <v>music</v>
      </c>
      <c r="T908" t="str">
        <f>RIGHT(R908,LEN(R908)-SEARCH("/",R908))</f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>
        <f>E909/D909</f>
        <v>0</v>
      </c>
      <c r="O909" s="6">
        <f>IF(L909&gt;0,E909/L909,0)</f>
        <v>0</v>
      </c>
      <c r="P909" s="11">
        <f>(((I909/60)/60)/24)+DATE(1970,1,1)+(-5/24)</f>
        <v>40796.9840625</v>
      </c>
      <c r="Q909" s="11">
        <f>(((J909/60)/60)/24)+DATE(1970,1,1)+(-5/24)</f>
        <v>40766.9840625</v>
      </c>
      <c r="R909" t="s">
        <v>8278</v>
      </c>
      <c r="S909" s="13" t="str">
        <f>LEFT(R909,SEARCH("/",R909)-1)</f>
        <v>music</v>
      </c>
      <c r="T909" t="str">
        <f>RIGHT(R909,LEN(R909)-SEARCH("/",R909))</f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>
        <f>E910/D910</f>
        <v>0</v>
      </c>
      <c r="O910" s="6">
        <f>IF(L910&gt;0,E910/L910,0)</f>
        <v>0</v>
      </c>
      <c r="P910" s="11">
        <f>(((I910/60)/60)/24)+DATE(1970,1,1)+(-5/24)</f>
        <v>40385.999305555553</v>
      </c>
      <c r="Q910" s="11">
        <f>(((J910/60)/60)/24)+DATE(1970,1,1)+(-5/24)</f>
        <v>40340.593229166661</v>
      </c>
      <c r="R910" t="s">
        <v>8278</v>
      </c>
      <c r="S910" s="13" t="str">
        <f>LEFT(R910,SEARCH("/",R910)-1)</f>
        <v>music</v>
      </c>
      <c r="T910" t="str">
        <f>RIGHT(R910,LEN(R910)-SEARCH("/",R910))</f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>
        <f>E911/D911</f>
        <v>3.2500000000000001E-2</v>
      </c>
      <c r="O911" s="6">
        <f>IF(L911&gt;0,E911/L911,0)</f>
        <v>65</v>
      </c>
      <c r="P911" s="11">
        <f>(((I911/60)/60)/24)+DATE(1970,1,1)+(-5/24)</f>
        <v>41112.958333333328</v>
      </c>
      <c r="Q911" s="11">
        <f>(((J911/60)/60)/24)+DATE(1970,1,1)+(-5/24)</f>
        <v>41081.481944444444</v>
      </c>
      <c r="R911" t="s">
        <v>8278</v>
      </c>
      <c r="S911" s="13" t="str">
        <f>LEFT(R911,SEARCH("/",R911)-1)</f>
        <v>music</v>
      </c>
      <c r="T911" t="str">
        <f>RIGHT(R911,LEN(R911)-SEARCH("/",R911))</f>
        <v>jazz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>
        <f>E912/D912</f>
        <v>0.22363636363636363</v>
      </c>
      <c r="O912" s="6">
        <f>IF(L912&gt;0,E912/L912,0)</f>
        <v>24.6</v>
      </c>
      <c r="P912" s="11">
        <f>(((I912/60)/60)/24)+DATE(1970,1,1)+(-5/24)</f>
        <v>42797.337025462963</v>
      </c>
      <c r="Q912" s="11">
        <f>(((J912/60)/60)/24)+DATE(1970,1,1)+(-5/24)</f>
        <v>42737.337025462963</v>
      </c>
      <c r="R912" t="s">
        <v>8278</v>
      </c>
      <c r="S912" s="13" t="str">
        <f>LEFT(R912,SEARCH("/",R912)-1)</f>
        <v>music</v>
      </c>
      <c r="T912" t="str">
        <f>RIGHT(R912,LEN(R912)-SEARCH("/",R912))</f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>
        <f>E913/D913</f>
        <v>0</v>
      </c>
      <c r="O913" s="6">
        <f>IF(L913&gt;0,E913/L913,0)</f>
        <v>0</v>
      </c>
      <c r="P913" s="11">
        <f>(((I913/60)/60)/24)+DATE(1970,1,1)+(-5/24)</f>
        <v>41662.796817129631</v>
      </c>
      <c r="Q913" s="11">
        <f>(((J913/60)/60)/24)+DATE(1970,1,1)+(-5/24)</f>
        <v>41641.796817129631</v>
      </c>
      <c r="R913" t="s">
        <v>8278</v>
      </c>
      <c r="S913" s="13" t="str">
        <f>LEFT(R913,SEARCH("/",R913)-1)</f>
        <v>music</v>
      </c>
      <c r="T913" t="str">
        <f>RIGHT(R913,LEN(R913)-SEARCH("/",R913))</f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>
        <f>E914/D914</f>
        <v>8.5714285714285719E-3</v>
      </c>
      <c r="O914" s="6">
        <f>IF(L914&gt;0,E914/L914,0)</f>
        <v>15</v>
      </c>
      <c r="P914" s="11">
        <f>(((I914/60)/60)/24)+DATE(1970,1,1)+(-5/24)</f>
        <v>41253.942673611105</v>
      </c>
      <c r="Q914" s="11">
        <f>(((J914/60)/60)/24)+DATE(1970,1,1)+(-5/24)</f>
        <v>41193.901006944441</v>
      </c>
      <c r="R914" t="s">
        <v>8278</v>
      </c>
      <c r="S914" s="13" t="str">
        <f>LEFT(R914,SEARCH("/",R914)-1)</f>
        <v>music</v>
      </c>
      <c r="T914" t="str">
        <f>RIGHT(R914,LEN(R914)-SEARCH("/",R914))</f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>
        <f>E915/D915</f>
        <v>6.6066666666666662E-2</v>
      </c>
      <c r="O915" s="6">
        <f>IF(L915&gt;0,E915/L915,0)</f>
        <v>82.583333333333329</v>
      </c>
      <c r="P915" s="11">
        <f>(((I915/60)/60)/24)+DATE(1970,1,1)+(-5/24)</f>
        <v>41033.930775462963</v>
      </c>
      <c r="Q915" s="11">
        <f>(((J915/60)/60)/24)+DATE(1970,1,1)+(-5/24)</f>
        <v>41003.930775462963</v>
      </c>
      <c r="R915" t="s">
        <v>8278</v>
      </c>
      <c r="S915" s="13" t="str">
        <f>LEFT(R915,SEARCH("/",R915)-1)</f>
        <v>music</v>
      </c>
      <c r="T915" t="str">
        <f>RIGHT(R915,LEN(R915)-SEARCH("/",R915))</f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>
        <f>E916/D916</f>
        <v>0</v>
      </c>
      <c r="O916" s="6">
        <f>IF(L916&gt;0,E916/L916,0)</f>
        <v>0</v>
      </c>
      <c r="P916" s="11">
        <f>(((I916/60)/60)/24)+DATE(1970,1,1)+(-5/24)</f>
        <v>41146.554942129631</v>
      </c>
      <c r="Q916" s="11">
        <f>(((J916/60)/60)/24)+DATE(1970,1,1)+(-5/24)</f>
        <v>41116.554942129631</v>
      </c>
      <c r="R916" t="s">
        <v>8278</v>
      </c>
      <c r="S916" s="13" t="str">
        <f>LEFT(R916,SEARCH("/",R916)-1)</f>
        <v>music</v>
      </c>
      <c r="T916" t="str">
        <f>RIGHT(R916,LEN(R916)-SEARCH("/",R916))</f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>
        <f>E917/D917</f>
        <v>5.7692307692307696E-2</v>
      </c>
      <c r="O917" s="6">
        <f>IF(L917&gt;0,E917/L917,0)</f>
        <v>41.666666666666664</v>
      </c>
      <c r="P917" s="11">
        <f>(((I917/60)/60)/24)+DATE(1970,1,1)+(-5/24)</f>
        <v>40968.999305555553</v>
      </c>
      <c r="Q917" s="11">
        <f>(((J917/60)/60)/24)+DATE(1970,1,1)+(-5/24)</f>
        <v>40937.471226851849</v>
      </c>
      <c r="R917" t="s">
        <v>8278</v>
      </c>
      <c r="S917" s="13" t="str">
        <f>LEFT(R917,SEARCH("/",R917)-1)</f>
        <v>music</v>
      </c>
      <c r="T917" t="str">
        <f>RIGHT(R917,LEN(R917)-SEARCH("/",R917))</f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>
        <f>E918/D918</f>
        <v>0</v>
      </c>
      <c r="O918" s="6">
        <f>IF(L918&gt;0,E918/L918,0)</f>
        <v>0</v>
      </c>
      <c r="P918" s="11">
        <f>(((I918/60)/60)/24)+DATE(1970,1,1)+(-5/24)</f>
        <v>40473</v>
      </c>
      <c r="Q918" s="11">
        <f>(((J918/60)/60)/24)+DATE(1970,1,1)+(-5/24)</f>
        <v>40434.645069444443</v>
      </c>
      <c r="R918" t="s">
        <v>8278</v>
      </c>
      <c r="S918" s="13" t="str">
        <f>LEFT(R918,SEARCH("/",R918)-1)</f>
        <v>music</v>
      </c>
      <c r="T918" t="str">
        <f>RIGHT(R918,LEN(R918)-SEARCH("/",R918))</f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>
        <f>E919/D919</f>
        <v>6.0000000000000001E-3</v>
      </c>
      <c r="O919" s="6">
        <f>IF(L919&gt;0,E919/L919,0)</f>
        <v>30</v>
      </c>
      <c r="P919" s="11">
        <f>(((I919/60)/60)/24)+DATE(1970,1,1)+(-5/24)</f>
        <v>41833.895833333328</v>
      </c>
      <c r="Q919" s="11">
        <f>(((J919/60)/60)/24)+DATE(1970,1,1)+(-5/24)</f>
        <v>41802.735300925924</v>
      </c>
      <c r="R919" t="s">
        <v>8278</v>
      </c>
      <c r="S919" s="13" t="str">
        <f>LEFT(R919,SEARCH("/",R919)-1)</f>
        <v>music</v>
      </c>
      <c r="T919" t="str">
        <f>RIGHT(R919,LEN(R919)-SEARCH("/",R919))</f>
        <v>jazz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>
        <f>E920/D920</f>
        <v>5.0256410256410255E-2</v>
      </c>
      <c r="O920" s="6">
        <f>IF(L920&gt;0,E920/L920,0)</f>
        <v>19.600000000000001</v>
      </c>
      <c r="P920" s="11">
        <f>(((I920/60)/60)/24)+DATE(1970,1,1)+(-5/24)</f>
        <v>41974.749548611107</v>
      </c>
      <c r="Q920" s="11">
        <f>(((J920/60)/60)/24)+DATE(1970,1,1)+(-5/24)</f>
        <v>41944.707881944443</v>
      </c>
      <c r="R920" t="s">
        <v>8278</v>
      </c>
      <c r="S920" s="13" t="str">
        <f>LEFT(R920,SEARCH("/",R920)-1)</f>
        <v>music</v>
      </c>
      <c r="T920" t="str">
        <f>RIGHT(R920,LEN(R920)-SEARCH("/",R920))</f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>
        <f>E921/D921</f>
        <v>5.0000000000000001E-3</v>
      </c>
      <c r="O921" s="6">
        <f>IF(L921&gt;0,E921/L921,0)</f>
        <v>100</v>
      </c>
      <c r="P921" s="11">
        <f>(((I921/60)/60)/24)+DATE(1970,1,1)+(-5/24)</f>
        <v>41262.433391203704</v>
      </c>
      <c r="Q921" s="11">
        <f>(((J921/60)/60)/24)+DATE(1970,1,1)+(-5/24)</f>
        <v>41227.433391203704</v>
      </c>
      <c r="R921" t="s">
        <v>8278</v>
      </c>
      <c r="S921" s="13" t="str">
        <f>LEFT(R921,SEARCH("/",R921)-1)</f>
        <v>music</v>
      </c>
      <c r="T921" t="str">
        <f>RIGHT(R921,LEN(R921)-SEARCH("/",R921))</f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>
        <f>E922/D922</f>
        <v>0</v>
      </c>
      <c r="O922" s="6">
        <f>IF(L922&gt;0,E922/L922,0)</f>
        <v>0</v>
      </c>
      <c r="P922" s="11">
        <f>(((I922/60)/60)/24)+DATE(1970,1,1)+(-5/24)</f>
        <v>41592.504884259259</v>
      </c>
      <c r="Q922" s="11">
        <f>(((J922/60)/60)/24)+DATE(1970,1,1)+(-5/24)</f>
        <v>41562.463217592594</v>
      </c>
      <c r="R922" t="s">
        <v>8278</v>
      </c>
      <c r="S922" s="13" t="str">
        <f>LEFT(R922,SEARCH("/",R922)-1)</f>
        <v>music</v>
      </c>
      <c r="T922" t="str">
        <f>RIGHT(R922,LEN(R922)-SEARCH("/",R922))</f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>
        <f>E923/D923</f>
        <v>0.309</v>
      </c>
      <c r="O923" s="6">
        <f>IF(L923&gt;0,E923/L923,0)</f>
        <v>231.75</v>
      </c>
      <c r="P923" s="11">
        <f>(((I923/60)/60)/24)+DATE(1970,1,1)+(-5/24)</f>
        <v>40889.004351851851</v>
      </c>
      <c r="Q923" s="11">
        <f>(((J923/60)/60)/24)+DATE(1970,1,1)+(-5/24)</f>
        <v>40846.962685185179</v>
      </c>
      <c r="R923" t="s">
        <v>8278</v>
      </c>
      <c r="S923" s="13" t="str">
        <f>LEFT(R923,SEARCH("/",R923)-1)</f>
        <v>music</v>
      </c>
      <c r="T923" t="str">
        <f>RIGHT(R923,LEN(R923)-SEARCH("/",R923))</f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>
        <f>E924/D924</f>
        <v>0.21037037037037037</v>
      </c>
      <c r="O924" s="6">
        <f>IF(L924&gt;0,E924/L924,0)</f>
        <v>189.33333333333334</v>
      </c>
      <c r="P924" s="11">
        <f>(((I924/60)/60)/24)+DATE(1970,1,1)+(-5/24)</f>
        <v>41913.32167824074</v>
      </c>
      <c r="Q924" s="11">
        <f>(((J924/60)/60)/24)+DATE(1970,1,1)+(-5/24)</f>
        <v>41878.32167824074</v>
      </c>
      <c r="R924" t="s">
        <v>8278</v>
      </c>
      <c r="S924" s="13" t="str">
        <f>LEFT(R924,SEARCH("/",R924)-1)</f>
        <v>music</v>
      </c>
      <c r="T924" t="str">
        <f>RIGHT(R924,LEN(R924)-SEARCH("/",R924))</f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>
        <f>E925/D925</f>
        <v>2.1999999999999999E-2</v>
      </c>
      <c r="O925" s="6">
        <f>IF(L925&gt;0,E925/L925,0)</f>
        <v>55</v>
      </c>
      <c r="P925" s="11">
        <f>(((I925/60)/60)/24)+DATE(1970,1,1)+(-5/24)</f>
        <v>41964.793090277781</v>
      </c>
      <c r="Q925" s="11">
        <f>(((J925/60)/60)/24)+DATE(1970,1,1)+(-5/24)</f>
        <v>41934.751423611109</v>
      </c>
      <c r="R925" t="s">
        <v>8278</v>
      </c>
      <c r="S925" s="13" t="str">
        <f>LEFT(R925,SEARCH("/",R925)-1)</f>
        <v>music</v>
      </c>
      <c r="T925" t="str">
        <f>RIGHT(R925,LEN(R925)-SEARCH("/",R925))</f>
        <v>jazz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>
        <f>E926/D926</f>
        <v>0.109</v>
      </c>
      <c r="O926" s="6">
        <f>IF(L926&gt;0,E926/L926,0)</f>
        <v>21.8</v>
      </c>
      <c r="P926" s="11">
        <f>(((I926/60)/60)/24)+DATE(1970,1,1)+(-5/24)</f>
        <v>41318.734594907408</v>
      </c>
      <c r="Q926" s="11">
        <f>(((J926/60)/60)/24)+DATE(1970,1,1)+(-5/24)</f>
        <v>41288.734594907408</v>
      </c>
      <c r="R926" t="s">
        <v>8278</v>
      </c>
      <c r="S926" s="13" t="str">
        <f>LEFT(R926,SEARCH("/",R926)-1)</f>
        <v>music</v>
      </c>
      <c r="T926" t="str">
        <f>RIGHT(R926,LEN(R926)-SEARCH("/",R926))</f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>
        <f>E927/D927</f>
        <v>2.6666666666666668E-2</v>
      </c>
      <c r="O927" s="6">
        <f>IF(L927&gt;0,E927/L927,0)</f>
        <v>32</v>
      </c>
      <c r="P927" s="11">
        <f>(((I927/60)/60)/24)+DATE(1970,1,1)+(-5/24)</f>
        <v>41605.71424768518</v>
      </c>
      <c r="Q927" s="11">
        <f>(((J927/60)/60)/24)+DATE(1970,1,1)+(-5/24)</f>
        <v>41575.672581018516</v>
      </c>
      <c r="R927" t="s">
        <v>8278</v>
      </c>
      <c r="S927" s="13" t="str">
        <f>LEFT(R927,SEARCH("/",R927)-1)</f>
        <v>music</v>
      </c>
      <c r="T927" t="str">
        <f>RIGHT(R927,LEN(R927)-SEARCH("/",R927))</f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>
        <f>E928/D928</f>
        <v>0</v>
      </c>
      <c r="O928" s="6">
        <f>IF(L928&gt;0,E928/L928,0)</f>
        <v>0</v>
      </c>
      <c r="P928" s="11">
        <f>(((I928/60)/60)/24)+DATE(1970,1,1)+(-5/24)</f>
        <v>40367.736111111109</v>
      </c>
      <c r="Q928" s="11">
        <f>(((J928/60)/60)/24)+DATE(1970,1,1)+(-5/24)</f>
        <v>40337.811689814815</v>
      </c>
      <c r="R928" t="s">
        <v>8278</v>
      </c>
      <c r="S928" s="13" t="str">
        <f>LEFT(R928,SEARCH("/",R928)-1)</f>
        <v>music</v>
      </c>
      <c r="T928" t="str">
        <f>RIGHT(R928,LEN(R928)-SEARCH("/",R928))</f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>
        <f>E929/D929</f>
        <v>0</v>
      </c>
      <c r="O929" s="6">
        <f>IF(L929&gt;0,E929/L929,0)</f>
        <v>0</v>
      </c>
      <c r="P929" s="11">
        <f>(((I929/60)/60)/24)+DATE(1970,1,1)+(-5/24)</f>
        <v>41043.614525462959</v>
      </c>
      <c r="Q929" s="11">
        <f>(((J929/60)/60)/24)+DATE(1970,1,1)+(-5/24)</f>
        <v>41013.614525462959</v>
      </c>
      <c r="R929" t="s">
        <v>8278</v>
      </c>
      <c r="S929" s="13" t="str">
        <f>LEFT(R929,SEARCH("/",R929)-1)</f>
        <v>music</v>
      </c>
      <c r="T929" t="str">
        <f>RIGHT(R929,LEN(R929)-SEARCH("/",R929))</f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>
        <f>E930/D930</f>
        <v>0.10862068965517241</v>
      </c>
      <c r="O930" s="6">
        <f>IF(L930&gt;0,E930/L930,0)</f>
        <v>56.25</v>
      </c>
      <c r="P930" s="11">
        <f>(((I930/60)/60)/24)+DATE(1970,1,1)+(-5/24)</f>
        <v>41230.791666666664</v>
      </c>
      <c r="Q930" s="11">
        <f>(((J930/60)/60)/24)+DATE(1970,1,1)+(-5/24)</f>
        <v>41180.654085648144</v>
      </c>
      <c r="R930" t="s">
        <v>8278</v>
      </c>
      <c r="S930" s="13" t="str">
        <f>LEFT(R930,SEARCH("/",R930)-1)</f>
        <v>music</v>
      </c>
      <c r="T930" t="str">
        <f>RIGHT(R930,LEN(R930)-SEARCH("/",R930))</f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>
        <f>E931/D931</f>
        <v>0</v>
      </c>
      <c r="O931" s="6">
        <f>IF(L931&gt;0,E931/L931,0)</f>
        <v>0</v>
      </c>
      <c r="P931" s="11">
        <f>(((I931/60)/60)/24)+DATE(1970,1,1)+(-5/24)</f>
        <v>41007.988067129627</v>
      </c>
      <c r="Q931" s="11">
        <f>(((J931/60)/60)/24)+DATE(1970,1,1)+(-5/24)</f>
        <v>40978.029733796291</v>
      </c>
      <c r="R931" t="s">
        <v>8278</v>
      </c>
      <c r="S931" s="13" t="str">
        <f>LEFT(R931,SEARCH("/",R931)-1)</f>
        <v>music</v>
      </c>
      <c r="T931" t="str">
        <f>RIGHT(R931,LEN(R931)-SEARCH("/",R931))</f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>
        <f>E932/D932</f>
        <v>0.38333333333333336</v>
      </c>
      <c r="O932" s="6">
        <f>IF(L932&gt;0,E932/L932,0)</f>
        <v>69</v>
      </c>
      <c r="P932" s="11">
        <f>(((I932/60)/60)/24)+DATE(1970,1,1)+(-5/24)</f>
        <v>40354.688888888886</v>
      </c>
      <c r="Q932" s="11">
        <f>(((J932/60)/60)/24)+DATE(1970,1,1)+(-5/24)</f>
        <v>40312.707245370366</v>
      </c>
      <c r="R932" t="s">
        <v>8278</v>
      </c>
      <c r="S932" s="13" t="str">
        <f>LEFT(R932,SEARCH("/",R932)-1)</f>
        <v>music</v>
      </c>
      <c r="T932" t="str">
        <f>RIGHT(R932,LEN(R932)-SEARCH("/",R932))</f>
        <v>jazz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>
        <f>E933/D933</f>
        <v>6.5500000000000003E-2</v>
      </c>
      <c r="O933" s="6">
        <f>IF(L933&gt;0,E933/L933,0)</f>
        <v>18.714285714285715</v>
      </c>
      <c r="P933" s="11">
        <f>(((I933/60)/60)/24)+DATE(1970,1,1)+(-5/24)</f>
        <v>41714.708333333328</v>
      </c>
      <c r="Q933" s="11">
        <f>(((J933/60)/60)/24)+DATE(1970,1,1)+(-5/24)</f>
        <v>41680.151643518519</v>
      </c>
      <c r="R933" t="s">
        <v>8278</v>
      </c>
      <c r="S933" s="13" t="str">
        <f>LEFT(R933,SEARCH("/",R933)-1)</f>
        <v>music</v>
      </c>
      <c r="T933" t="str">
        <f>RIGHT(R933,LEN(R933)-SEARCH("/",R933))</f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>
        <f>E934/D934</f>
        <v>0.14536842105263159</v>
      </c>
      <c r="O934" s="6">
        <f>IF(L934&gt;0,E934/L934,0)</f>
        <v>46.033333333333331</v>
      </c>
      <c r="P934" s="11">
        <f>(((I934/60)/60)/24)+DATE(1970,1,1)+(-5/24)</f>
        <v>41355.719270833331</v>
      </c>
      <c r="Q934" s="11">
        <f>(((J934/60)/60)/24)+DATE(1970,1,1)+(-5/24)</f>
        <v>41310.760937499996</v>
      </c>
      <c r="R934" t="s">
        <v>8278</v>
      </c>
      <c r="S934" s="13" t="str">
        <f>LEFT(R934,SEARCH("/",R934)-1)</f>
        <v>music</v>
      </c>
      <c r="T934" t="str">
        <f>RIGHT(R934,LEN(R934)-SEARCH("/",R934))</f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>
        <f>E935/D935</f>
        <v>0.06</v>
      </c>
      <c r="O935" s="6">
        <f>IF(L935&gt;0,E935/L935,0)</f>
        <v>60</v>
      </c>
      <c r="P935" s="11">
        <f>(((I935/60)/60)/24)+DATE(1970,1,1)+(-5/24)</f>
        <v>41770.960752314815</v>
      </c>
      <c r="Q935" s="11">
        <f>(((J935/60)/60)/24)+DATE(1970,1,1)+(-5/24)</f>
        <v>41710.960752314815</v>
      </c>
      <c r="R935" t="s">
        <v>8278</v>
      </c>
      <c r="S935" s="13" t="str">
        <f>LEFT(R935,SEARCH("/",R935)-1)</f>
        <v>music</v>
      </c>
      <c r="T935" t="str">
        <f>RIGHT(R935,LEN(R935)-SEARCH("/",R935))</f>
        <v>jazz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>
        <f>E936/D936</f>
        <v>0.30399999999999999</v>
      </c>
      <c r="O936" s="6">
        <f>IF(L936&gt;0,E936/L936,0)</f>
        <v>50.666666666666664</v>
      </c>
      <c r="P936" s="11">
        <f>(((I936/60)/60)/24)+DATE(1970,1,1)+(-5/24)</f>
        <v>41763.041666666664</v>
      </c>
      <c r="Q936" s="11">
        <f>(((J936/60)/60)/24)+DATE(1970,1,1)+(-5/24)</f>
        <v>41733.528749999998</v>
      </c>
      <c r="R936" t="s">
        <v>8278</v>
      </c>
      <c r="S936" s="13" t="str">
        <f>LEFT(R936,SEARCH("/",R936)-1)</f>
        <v>music</v>
      </c>
      <c r="T936" t="str">
        <f>RIGHT(R936,LEN(R936)-SEARCH("/",R936))</f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>
        <f>E937/D937</f>
        <v>1.4285714285714285E-2</v>
      </c>
      <c r="O937" s="6">
        <f>IF(L937&gt;0,E937/L937,0)</f>
        <v>25</v>
      </c>
      <c r="P937" s="11">
        <f>(((I937/60)/60)/24)+DATE(1970,1,1)+(-5/24)</f>
        <v>42398.125335648147</v>
      </c>
      <c r="Q937" s="11">
        <f>(((J937/60)/60)/24)+DATE(1970,1,1)+(-5/24)</f>
        <v>42368.125335648147</v>
      </c>
      <c r="R937" t="s">
        <v>8278</v>
      </c>
      <c r="S937" s="13" t="str">
        <f>LEFT(R937,SEARCH("/",R937)-1)</f>
        <v>music</v>
      </c>
      <c r="T937" t="str">
        <f>RIGHT(R937,LEN(R937)-SEARCH("/",R937))</f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>
        <f>E938/D938</f>
        <v>0</v>
      </c>
      <c r="O938" s="6">
        <f>IF(L938&gt;0,E938/L938,0)</f>
        <v>0</v>
      </c>
      <c r="P938" s="11">
        <f>(((I938/60)/60)/24)+DATE(1970,1,1)+(-5/24)</f>
        <v>40926.625</v>
      </c>
      <c r="Q938" s="11">
        <f>(((J938/60)/60)/24)+DATE(1970,1,1)+(-5/24)</f>
        <v>40882.815844907404</v>
      </c>
      <c r="R938" t="s">
        <v>8278</v>
      </c>
      <c r="S938" s="13" t="str">
        <f>LEFT(R938,SEARCH("/",R938)-1)</f>
        <v>music</v>
      </c>
      <c r="T938" t="str">
        <f>RIGHT(R938,LEN(R938)-SEARCH("/",R938))</f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>
        <f>E939/D939</f>
        <v>1.1428571428571429E-2</v>
      </c>
      <c r="O939" s="6">
        <f>IF(L939&gt;0,E939/L939,0)</f>
        <v>20</v>
      </c>
      <c r="P939" s="11">
        <f>(((I939/60)/60)/24)+DATE(1970,1,1)+(-5/24)</f>
        <v>41581.63144675926</v>
      </c>
      <c r="Q939" s="11">
        <f>(((J939/60)/60)/24)+DATE(1970,1,1)+(-5/24)</f>
        <v>41551.589780092589</v>
      </c>
      <c r="R939" t="s">
        <v>8278</v>
      </c>
      <c r="S939" s="13" t="str">
        <f>LEFT(R939,SEARCH("/",R939)-1)</f>
        <v>music</v>
      </c>
      <c r="T939" t="str">
        <f>RIGHT(R939,LEN(R939)-SEARCH("/",R939))</f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>
        <f>E940/D940</f>
        <v>3.5714285714285713E-3</v>
      </c>
      <c r="O940" s="6">
        <f>IF(L940&gt;0,E940/L940,0)</f>
        <v>25</v>
      </c>
      <c r="P940" s="11">
        <f>(((I940/60)/60)/24)+DATE(1970,1,1)+(-5/24)</f>
        <v>41154.27138888889</v>
      </c>
      <c r="Q940" s="11">
        <f>(((J940/60)/60)/24)+DATE(1970,1,1)+(-5/24)</f>
        <v>41124.27138888889</v>
      </c>
      <c r="R940" t="s">
        <v>8278</v>
      </c>
      <c r="S940" s="13" t="str">
        <f>LEFT(R940,SEARCH("/",R940)-1)</f>
        <v>music</v>
      </c>
      <c r="T940" t="str">
        <f>RIGHT(R940,LEN(R940)-SEARCH("/",R940))</f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>
        <f>E941/D941</f>
        <v>1.4545454545454545E-2</v>
      </c>
      <c r="O941" s="6">
        <f>IF(L941&gt;0,E941/L941,0)</f>
        <v>20</v>
      </c>
      <c r="P941" s="11">
        <f>(((I941/60)/60)/24)+DATE(1970,1,1)+(-5/24)</f>
        <v>41455.623611111107</v>
      </c>
      <c r="Q941" s="11">
        <f>(((J941/60)/60)/24)+DATE(1970,1,1)+(-5/24)</f>
        <v>41416.554837962962</v>
      </c>
      <c r="R941" t="s">
        <v>8278</v>
      </c>
      <c r="S941" s="13" t="str">
        <f>LEFT(R941,SEARCH("/",R941)-1)</f>
        <v>music</v>
      </c>
      <c r="T941" t="str">
        <f>RIGHT(R941,LEN(R941)-SEARCH("/",R941))</f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>
        <f>E942/D942</f>
        <v>0.17155555555555554</v>
      </c>
      <c r="O942" s="6">
        <f>IF(L942&gt;0,E942/L942,0)</f>
        <v>110.28571428571429</v>
      </c>
      <c r="P942" s="11">
        <f>(((I942/60)/60)/24)+DATE(1970,1,1)+(-5/24)</f>
        <v>42226.800069444442</v>
      </c>
      <c r="Q942" s="11">
        <f>(((J942/60)/60)/24)+DATE(1970,1,1)+(-5/24)</f>
        <v>42181.800069444442</v>
      </c>
      <c r="R942" t="s">
        <v>8273</v>
      </c>
      <c r="S942" s="13" t="str">
        <f>LEFT(R942,SEARCH("/",R942)-1)</f>
        <v>technology</v>
      </c>
      <c r="T942" t="str">
        <f>RIGHT(R942,LEN(R942)-SEARCH("/",R942))</f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>
        <f>E943/D943</f>
        <v>2.3220000000000001E-2</v>
      </c>
      <c r="O943" s="6">
        <f>IF(L943&gt;0,E943/L943,0)</f>
        <v>37.451612903225808</v>
      </c>
      <c r="P943" s="11">
        <f>(((I943/60)/60)/24)+DATE(1970,1,1)+(-5/24)</f>
        <v>42775.888252314813</v>
      </c>
      <c r="Q943" s="11">
        <f>(((J943/60)/60)/24)+DATE(1970,1,1)+(-5/24)</f>
        <v>42745.888252314813</v>
      </c>
      <c r="R943" t="s">
        <v>8273</v>
      </c>
      <c r="S943" s="13" t="str">
        <f>LEFT(R943,SEARCH("/",R943)-1)</f>
        <v>technology</v>
      </c>
      <c r="T943" t="str">
        <f>RIGHT(R943,LEN(R943)-SEARCH("/",R943))</f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>
        <f>E944/D944</f>
        <v>8.9066666666666669E-2</v>
      </c>
      <c r="O944" s="6">
        <f>IF(L944&gt;0,E944/L944,0)</f>
        <v>41.75</v>
      </c>
      <c r="P944" s="11">
        <f>(((I944/60)/60)/24)+DATE(1970,1,1)+(-5/24)</f>
        <v>42418.634953703695</v>
      </c>
      <c r="Q944" s="11">
        <f>(((J944/60)/60)/24)+DATE(1970,1,1)+(-5/24)</f>
        <v>42382.634953703695</v>
      </c>
      <c r="R944" t="s">
        <v>8273</v>
      </c>
      <c r="S944" s="13" t="str">
        <f>LEFT(R944,SEARCH("/",R944)-1)</f>
        <v>technology</v>
      </c>
      <c r="T944" t="str">
        <f>RIGHT(R944,LEN(R944)-SEARCH("/",R944))</f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>
        <f>E945/D945</f>
        <v>9.633333333333334E-2</v>
      </c>
      <c r="O945" s="6">
        <f>IF(L945&gt;0,E945/L945,0)</f>
        <v>24.083333333333332</v>
      </c>
      <c r="P945" s="11">
        <f>(((I945/60)/60)/24)+DATE(1970,1,1)+(-5/24)</f>
        <v>42703.501215277771</v>
      </c>
      <c r="Q945" s="11">
        <f>(((J945/60)/60)/24)+DATE(1970,1,1)+(-5/24)</f>
        <v>42673.459548611114</v>
      </c>
      <c r="R945" t="s">
        <v>8273</v>
      </c>
      <c r="S945" s="13" t="str">
        <f>LEFT(R945,SEARCH("/",R945)-1)</f>
        <v>technology</v>
      </c>
      <c r="T945" t="str">
        <f>RIGHT(R945,LEN(R945)-SEARCH("/",R945))</f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>
        <f>E946/D946</f>
        <v>0.13325999999999999</v>
      </c>
      <c r="O946" s="6">
        <f>IF(L946&gt;0,E946/L946,0)</f>
        <v>69.40625</v>
      </c>
      <c r="P946" s="11">
        <f>(((I946/60)/60)/24)+DATE(1970,1,1)+(-5/24)</f>
        <v>42478.374999999993</v>
      </c>
      <c r="Q946" s="11">
        <f>(((J946/60)/60)/24)+DATE(1970,1,1)+(-5/24)</f>
        <v>42444.375578703701</v>
      </c>
      <c r="R946" t="s">
        <v>8273</v>
      </c>
      <c r="S946" s="13" t="str">
        <f>LEFT(R946,SEARCH("/",R946)-1)</f>
        <v>technology</v>
      </c>
      <c r="T946" t="str">
        <f>RIGHT(R946,LEN(R946)-SEARCH("/",R946))</f>
        <v>wearables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>
        <f>E947/D947</f>
        <v>2.4840000000000001E-2</v>
      </c>
      <c r="O947" s="6">
        <f>IF(L947&gt;0,E947/L947,0)</f>
        <v>155.25</v>
      </c>
      <c r="P947" s="11">
        <f>(((I947/60)/60)/24)+DATE(1970,1,1)+(-5/24)</f>
        <v>42784.790972222218</v>
      </c>
      <c r="Q947" s="11">
        <f>(((J947/60)/60)/24)+DATE(1970,1,1)+(-5/24)</f>
        <v>42732.664652777778</v>
      </c>
      <c r="R947" t="s">
        <v>8273</v>
      </c>
      <c r="S947" s="13" t="str">
        <f>LEFT(R947,SEARCH("/",R947)-1)</f>
        <v>technology</v>
      </c>
      <c r="T947" t="str">
        <f>RIGHT(R947,LEN(R947)-SEARCH("/",R947))</f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>
        <f>E948/D948</f>
        <v>1.9066666666666666E-2</v>
      </c>
      <c r="O948" s="6">
        <f>IF(L948&gt;0,E948/L948,0)</f>
        <v>57.2</v>
      </c>
      <c r="P948" s="11">
        <f>(((I948/60)/60)/24)+DATE(1970,1,1)+(-5/24)</f>
        <v>42622.542222222219</v>
      </c>
      <c r="Q948" s="11">
        <f>(((J948/60)/60)/24)+DATE(1970,1,1)+(-5/24)</f>
        <v>42592.542222222219</v>
      </c>
      <c r="R948" t="s">
        <v>8273</v>
      </c>
      <c r="S948" s="13" t="str">
        <f>LEFT(R948,SEARCH("/",R948)-1)</f>
        <v>technology</v>
      </c>
      <c r="T948" t="str">
        <f>RIGHT(R948,LEN(R948)-SEARCH("/",R948))</f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>
        <f>E949/D949</f>
        <v>0</v>
      </c>
      <c r="O949" s="6">
        <f>IF(L949&gt;0,E949/L949,0)</f>
        <v>0</v>
      </c>
      <c r="P949" s="11">
        <f>(((I949/60)/60)/24)+DATE(1970,1,1)+(-5/24)</f>
        <v>42551.57298611111</v>
      </c>
      <c r="Q949" s="11">
        <f>(((J949/60)/60)/24)+DATE(1970,1,1)+(-5/24)</f>
        <v>42491.57298611111</v>
      </c>
      <c r="R949" t="s">
        <v>8273</v>
      </c>
      <c r="S949" s="13" t="str">
        <f>LEFT(R949,SEARCH("/",R949)-1)</f>
        <v>technology</v>
      </c>
      <c r="T949" t="str">
        <f>RIGHT(R949,LEN(R949)-SEARCH("/",R949))</f>
        <v>wearables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>
        <f>E950/D950</f>
        <v>0.12</v>
      </c>
      <c r="O950" s="6">
        <f>IF(L950&gt;0,E950/L950,0)</f>
        <v>60</v>
      </c>
      <c r="P950" s="11">
        <f>(((I950/60)/60)/24)+DATE(1970,1,1)+(-5/24)</f>
        <v>42441.619953703703</v>
      </c>
      <c r="Q950" s="11">
        <f>(((J950/60)/60)/24)+DATE(1970,1,1)+(-5/24)</f>
        <v>42411.619953703703</v>
      </c>
      <c r="R950" t="s">
        <v>8273</v>
      </c>
      <c r="S950" s="13" t="str">
        <f>LEFT(R950,SEARCH("/",R950)-1)</f>
        <v>technology</v>
      </c>
      <c r="T950" t="str">
        <f>RIGHT(R950,LEN(R950)-SEARCH("/",R950))</f>
        <v>wearables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>
        <f>E951/D951</f>
        <v>1.3650000000000001E-2</v>
      </c>
      <c r="O951" s="6">
        <f>IF(L951&gt;0,E951/L951,0)</f>
        <v>39</v>
      </c>
      <c r="P951" s="11">
        <f>(((I951/60)/60)/24)+DATE(1970,1,1)+(-5/24)</f>
        <v>42420.835370370369</v>
      </c>
      <c r="Q951" s="11">
        <f>(((J951/60)/60)/24)+DATE(1970,1,1)+(-5/24)</f>
        <v>42360.835370370369</v>
      </c>
      <c r="R951" t="s">
        <v>8273</v>
      </c>
      <c r="S951" s="13" t="str">
        <f>LEFT(R951,SEARCH("/",R951)-1)</f>
        <v>technology</v>
      </c>
      <c r="T951" t="str">
        <f>RIGHT(R951,LEN(R951)-SEARCH("/",R951))</f>
        <v>wearables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>
        <f>E952/D952</f>
        <v>0.28039999999999998</v>
      </c>
      <c r="O952" s="6">
        <f>IF(L952&gt;0,E952/L952,0)</f>
        <v>58.416666666666664</v>
      </c>
      <c r="P952" s="11">
        <f>(((I952/60)/60)/24)+DATE(1970,1,1)+(-5/24)</f>
        <v>42386.54237268518</v>
      </c>
      <c r="Q952" s="11">
        <f>(((J952/60)/60)/24)+DATE(1970,1,1)+(-5/24)</f>
        <v>42356.54237268518</v>
      </c>
      <c r="R952" t="s">
        <v>8273</v>
      </c>
      <c r="S952" s="13" t="str">
        <f>LEFT(R952,SEARCH("/",R952)-1)</f>
        <v>technology</v>
      </c>
      <c r="T952" t="str">
        <f>RIGHT(R952,LEN(R952)-SEARCH("/",R952))</f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>
        <f>E953/D953</f>
        <v>0.38390000000000002</v>
      </c>
      <c r="O953" s="6">
        <f>IF(L953&gt;0,E953/L953,0)</f>
        <v>158.63636363636363</v>
      </c>
      <c r="P953" s="11">
        <f>(((I953/60)/60)/24)+DATE(1970,1,1)+(-5/24)</f>
        <v>42525.44527777777</v>
      </c>
      <c r="Q953" s="11">
        <f>(((J953/60)/60)/24)+DATE(1970,1,1)+(-5/24)</f>
        <v>42480.44527777777</v>
      </c>
      <c r="R953" t="s">
        <v>8273</v>
      </c>
      <c r="S953" s="13" t="str">
        <f>LEFT(R953,SEARCH("/",R953)-1)</f>
        <v>technology</v>
      </c>
      <c r="T953" t="str">
        <f>RIGHT(R953,LEN(R953)-SEARCH("/",R953))</f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>
        <f>E954/D954</f>
        <v>0.39942857142857141</v>
      </c>
      <c r="O954" s="6">
        <f>IF(L954&gt;0,E954/L954,0)</f>
        <v>99.857142857142861</v>
      </c>
      <c r="P954" s="11">
        <f>(((I954/60)/60)/24)+DATE(1970,1,1)+(-5/24)</f>
        <v>42692.446898148148</v>
      </c>
      <c r="Q954" s="11">
        <f>(((J954/60)/60)/24)+DATE(1970,1,1)+(-5/24)</f>
        <v>42662.405231481483</v>
      </c>
      <c r="R954" t="s">
        <v>8273</v>
      </c>
      <c r="S954" s="13" t="str">
        <f>LEFT(R954,SEARCH("/",R954)-1)</f>
        <v>technology</v>
      </c>
      <c r="T954" t="str">
        <f>RIGHT(R954,LEN(R954)-SEARCH("/",R954))</f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>
        <f>E955/D955</f>
        <v>8.3999999999999995E-3</v>
      </c>
      <c r="O955" s="6">
        <f>IF(L955&gt;0,E955/L955,0)</f>
        <v>25.2</v>
      </c>
      <c r="P955" s="11">
        <f>(((I955/60)/60)/24)+DATE(1970,1,1)+(-5/24)</f>
        <v>42028.956006944441</v>
      </c>
      <c r="Q955" s="11">
        <f>(((J955/60)/60)/24)+DATE(1970,1,1)+(-5/24)</f>
        <v>41998.956006944441</v>
      </c>
      <c r="R955" t="s">
        <v>8273</v>
      </c>
      <c r="S955" s="13" t="str">
        <f>LEFT(R955,SEARCH("/",R955)-1)</f>
        <v>technology</v>
      </c>
      <c r="T955" t="str">
        <f>RIGHT(R955,LEN(R955)-SEARCH("/",R955))</f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>
        <f>E956/D956</f>
        <v>0.43406666666666666</v>
      </c>
      <c r="O956" s="6">
        <f>IF(L956&gt;0,E956/L956,0)</f>
        <v>89.191780821917803</v>
      </c>
      <c r="P956" s="11">
        <f>(((I956/60)/60)/24)+DATE(1970,1,1)+(-5/24)</f>
        <v>42236.625451388885</v>
      </c>
      <c r="Q956" s="11">
        <f>(((J956/60)/60)/24)+DATE(1970,1,1)+(-5/24)</f>
        <v>42194.625451388885</v>
      </c>
      <c r="R956" t="s">
        <v>8273</v>
      </c>
      <c r="S956" s="13" t="str">
        <f>LEFT(R956,SEARCH("/",R956)-1)</f>
        <v>technology</v>
      </c>
      <c r="T956" t="str">
        <f>RIGHT(R956,LEN(R956)-SEARCH("/",R956))</f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>
        <f>E957/D957</f>
        <v>5.6613333333333335E-2</v>
      </c>
      <c r="O957" s="6">
        <f>IF(L957&gt;0,E957/L957,0)</f>
        <v>182.6236559139785</v>
      </c>
      <c r="P957" s="11">
        <f>(((I957/60)/60)/24)+DATE(1970,1,1)+(-5/24)</f>
        <v>42626.086805555555</v>
      </c>
      <c r="Q957" s="11">
        <f>(((J957/60)/60)/24)+DATE(1970,1,1)+(-5/24)</f>
        <v>42586.086805555555</v>
      </c>
      <c r="R957" t="s">
        <v>8273</v>
      </c>
      <c r="S957" s="13" t="str">
        <f>LEFT(R957,SEARCH("/",R957)-1)</f>
        <v>technology</v>
      </c>
      <c r="T957" t="str">
        <f>RIGHT(R957,LEN(R957)-SEARCH("/",R957))</f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>
        <f>E958/D958</f>
        <v>1.7219999999999999E-2</v>
      </c>
      <c r="O958" s="6">
        <f>IF(L958&gt;0,E958/L958,0)</f>
        <v>50.647058823529413</v>
      </c>
      <c r="P958" s="11">
        <f>(((I958/60)/60)/24)+DATE(1970,1,1)+(-5/24)</f>
        <v>42120.663877314808</v>
      </c>
      <c r="Q958" s="11">
        <f>(((J958/60)/60)/24)+DATE(1970,1,1)+(-5/24)</f>
        <v>42060.705543981479</v>
      </c>
      <c r="R958" t="s">
        <v>8273</v>
      </c>
      <c r="S958" s="13" t="str">
        <f>LEFT(R958,SEARCH("/",R958)-1)</f>
        <v>technology</v>
      </c>
      <c r="T958" t="str">
        <f>RIGHT(R958,LEN(R958)-SEARCH("/",R958))</f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>
        <f>E959/D959</f>
        <v>1.9416666666666665E-2</v>
      </c>
      <c r="O959" s="6">
        <f>IF(L959&gt;0,E959/L959,0)</f>
        <v>33.285714285714285</v>
      </c>
      <c r="P959" s="11">
        <f>(((I959/60)/60)/24)+DATE(1970,1,1)+(-5/24)</f>
        <v>42691.385798611103</v>
      </c>
      <c r="Q959" s="11">
        <f>(((J959/60)/60)/24)+DATE(1970,1,1)+(-5/24)</f>
        <v>42660.344131944446</v>
      </c>
      <c r="R959" t="s">
        <v>8273</v>
      </c>
      <c r="S959" s="13" t="str">
        <f>LEFT(R959,SEARCH("/",R959)-1)</f>
        <v>technology</v>
      </c>
      <c r="T959" t="str">
        <f>RIGHT(R959,LEN(R959)-SEARCH("/",R959))</f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>
        <f>E960/D960</f>
        <v>0.11328275684711328</v>
      </c>
      <c r="O960" s="6">
        <f>IF(L960&gt;0,E960/L960,0)</f>
        <v>51.823529411764703</v>
      </c>
      <c r="P960" s="11">
        <f>(((I960/60)/60)/24)+DATE(1970,1,1)+(-5/24)</f>
        <v>42103.999305555553</v>
      </c>
      <c r="Q960" s="11">
        <f>(((J960/60)/60)/24)+DATE(1970,1,1)+(-5/24)</f>
        <v>42082.594479166662</v>
      </c>
      <c r="R960" t="s">
        <v>8273</v>
      </c>
      <c r="S960" s="13" t="str">
        <f>LEFT(R960,SEARCH("/",R960)-1)</f>
        <v>technology</v>
      </c>
      <c r="T960" t="str">
        <f>RIGHT(R960,LEN(R960)-SEARCH("/",R960))</f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>
        <f>E961/D961</f>
        <v>0.3886</v>
      </c>
      <c r="O961" s="6">
        <f>IF(L961&gt;0,E961/L961,0)</f>
        <v>113.62573099415205</v>
      </c>
      <c r="P961" s="11">
        <f>(((I961/60)/60)/24)+DATE(1970,1,1)+(-5/24)</f>
        <v>42022.96603009259</v>
      </c>
      <c r="Q961" s="11">
        <f>(((J961/60)/60)/24)+DATE(1970,1,1)+(-5/24)</f>
        <v>41992.96603009259</v>
      </c>
      <c r="R961" t="s">
        <v>8273</v>
      </c>
      <c r="S961" s="13" t="str">
        <f>LEFT(R961,SEARCH("/",R961)-1)</f>
        <v>technology</v>
      </c>
      <c r="T961" t="str">
        <f>RIGHT(R961,LEN(R961)-SEARCH("/",R961))</f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>
        <f>E962/D962</f>
        <v>0.46100628930817611</v>
      </c>
      <c r="O962" s="6">
        <f>IF(L962&gt;0,E962/L962,0)</f>
        <v>136.46276595744681</v>
      </c>
      <c r="P962" s="11">
        <f>(((I962/60)/60)/24)+DATE(1970,1,1)+(-5/24)</f>
        <v>42808.376793981479</v>
      </c>
      <c r="Q962" s="11">
        <f>(((J962/60)/60)/24)+DATE(1970,1,1)+(-5/24)</f>
        <v>42766.41846064815</v>
      </c>
      <c r="R962" t="s">
        <v>8273</v>
      </c>
      <c r="S962" s="13" t="str">
        <f>LEFT(R962,SEARCH("/",R962)-1)</f>
        <v>technology</v>
      </c>
      <c r="T962" t="str">
        <f>RIGHT(R962,LEN(R962)-SEARCH("/",R962))</f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>
        <f>E963/D963</f>
        <v>0.42188421052631581</v>
      </c>
      <c r="O963" s="6">
        <f>IF(L963&gt;0,E963/L963,0)</f>
        <v>364.35454545454547</v>
      </c>
      <c r="P963" s="11">
        <f>(((I963/60)/60)/24)+DATE(1970,1,1)+(-5/24)</f>
        <v>42786.583333333336</v>
      </c>
      <c r="Q963" s="11">
        <f>(((J963/60)/60)/24)+DATE(1970,1,1)+(-5/24)</f>
        <v>42740.485358796293</v>
      </c>
      <c r="R963" t="s">
        <v>8273</v>
      </c>
      <c r="S963" s="13" t="str">
        <f>LEFT(R963,SEARCH("/",R963)-1)</f>
        <v>technology</v>
      </c>
      <c r="T963" t="str">
        <f>RIGHT(R963,LEN(R963)-SEARCH("/",R963))</f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>
        <f>E964/D964</f>
        <v>0.2848</v>
      </c>
      <c r="O964" s="6">
        <f>IF(L964&gt;0,E964/L964,0)</f>
        <v>19.243243243243242</v>
      </c>
      <c r="P964" s="11">
        <f>(((I964/60)/60)/24)+DATE(1970,1,1)+(-5/24)</f>
        <v>42411.504085648143</v>
      </c>
      <c r="Q964" s="11">
        <f>(((J964/60)/60)/24)+DATE(1970,1,1)+(-5/24)</f>
        <v>42373.504085648143</v>
      </c>
      <c r="R964" t="s">
        <v>8273</v>
      </c>
      <c r="S964" s="13" t="str">
        <f>LEFT(R964,SEARCH("/",R964)-1)</f>
        <v>technology</v>
      </c>
      <c r="T964" t="str">
        <f>RIGHT(R964,LEN(R964)-SEARCH("/",R964))</f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>
        <f>E965/D965</f>
        <v>1.0771428571428571E-2</v>
      </c>
      <c r="O965" s="6">
        <f>IF(L965&gt;0,E965/L965,0)</f>
        <v>41.888888888888886</v>
      </c>
      <c r="P965" s="11">
        <f>(((I965/60)/60)/24)+DATE(1970,1,1)+(-5/24)</f>
        <v>42660.427303240744</v>
      </c>
      <c r="Q965" s="11">
        <f>(((J965/60)/60)/24)+DATE(1970,1,1)+(-5/24)</f>
        <v>42625.427303240744</v>
      </c>
      <c r="R965" t="s">
        <v>8273</v>
      </c>
      <c r="S965" s="13" t="str">
        <f>LEFT(R965,SEARCH("/",R965)-1)</f>
        <v>technology</v>
      </c>
      <c r="T965" t="str">
        <f>RIGHT(R965,LEN(R965)-SEARCH("/",R965))</f>
        <v>wearables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>
        <f>E966/D966</f>
        <v>7.9909090909090902E-3</v>
      </c>
      <c r="O966" s="6">
        <f>IF(L966&gt;0,E966/L966,0)</f>
        <v>30.310344827586206</v>
      </c>
      <c r="P966" s="11">
        <f>(((I966/60)/60)/24)+DATE(1970,1,1)+(-5/24)</f>
        <v>42248.420358796291</v>
      </c>
      <c r="Q966" s="11">
        <f>(((J966/60)/60)/24)+DATE(1970,1,1)+(-5/24)</f>
        <v>42208.420358796291</v>
      </c>
      <c r="R966" t="s">
        <v>8273</v>
      </c>
      <c r="S966" s="13" t="str">
        <f>LEFT(R966,SEARCH("/",R966)-1)</f>
        <v>technology</v>
      </c>
      <c r="T966" t="str">
        <f>RIGHT(R966,LEN(R966)-SEARCH("/",R966))</f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>
        <f>E967/D967</f>
        <v>1.192E-2</v>
      </c>
      <c r="O967" s="6">
        <f>IF(L967&gt;0,E967/L967,0)</f>
        <v>49.666666666666664</v>
      </c>
      <c r="P967" s="11">
        <f>(((I967/60)/60)/24)+DATE(1970,1,1)+(-5/24)</f>
        <v>42668.957638888889</v>
      </c>
      <c r="Q967" s="11">
        <f>(((J967/60)/60)/24)+DATE(1970,1,1)+(-5/24)</f>
        <v>42636.808402777773</v>
      </c>
      <c r="R967" t="s">
        <v>8273</v>
      </c>
      <c r="S967" s="13" t="str">
        <f>LEFT(R967,SEARCH("/",R967)-1)</f>
        <v>technology</v>
      </c>
      <c r="T967" t="str">
        <f>RIGHT(R967,LEN(R967)-SEARCH("/",R967))</f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>
        <f>E968/D968</f>
        <v>0.14799999999999999</v>
      </c>
      <c r="O968" s="6">
        <f>IF(L968&gt;0,E968/L968,0)</f>
        <v>59.2</v>
      </c>
      <c r="P968" s="11">
        <f>(((I968/60)/60)/24)+DATE(1970,1,1)+(-5/24)</f>
        <v>42649.427453703705</v>
      </c>
      <c r="Q968" s="11">
        <f>(((J968/60)/60)/24)+DATE(1970,1,1)+(-5/24)</f>
        <v>42619.427453703705</v>
      </c>
      <c r="R968" t="s">
        <v>8273</v>
      </c>
      <c r="S968" s="13" t="str">
        <f>LEFT(R968,SEARCH("/",R968)-1)</f>
        <v>technology</v>
      </c>
      <c r="T968" t="str">
        <f>RIGHT(R968,LEN(R968)-SEARCH("/",R968))</f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>
        <f>E969/D969</f>
        <v>0.17810000000000001</v>
      </c>
      <c r="O969" s="6">
        <f>IF(L969&gt;0,E969/L969,0)</f>
        <v>43.97530864197531</v>
      </c>
      <c r="P969" s="11">
        <f>(((I969/60)/60)/24)+DATE(1970,1,1)+(-5/24)</f>
        <v>42482.004328703704</v>
      </c>
      <c r="Q969" s="11">
        <f>(((J969/60)/60)/24)+DATE(1970,1,1)+(-5/24)</f>
        <v>42422.045995370368</v>
      </c>
      <c r="R969" t="s">
        <v>8273</v>
      </c>
      <c r="S969" s="13" t="str">
        <f>LEFT(R969,SEARCH("/",R969)-1)</f>
        <v>technology</v>
      </c>
      <c r="T969" t="str">
        <f>RIGHT(R969,LEN(R969)-SEARCH("/",R969))</f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>
        <f>E970/D970</f>
        <v>1.325E-2</v>
      </c>
      <c r="O970" s="6">
        <f>IF(L970&gt;0,E970/L970,0)</f>
        <v>26.5</v>
      </c>
      <c r="P970" s="11">
        <f>(((I970/60)/60)/24)+DATE(1970,1,1)+(-5/24)</f>
        <v>41866.639282407406</v>
      </c>
      <c r="Q970" s="11">
        <f>(((J970/60)/60)/24)+DATE(1970,1,1)+(-5/24)</f>
        <v>41836.639282407406</v>
      </c>
      <c r="R970" t="s">
        <v>8273</v>
      </c>
      <c r="S970" s="13" t="str">
        <f>LEFT(R970,SEARCH("/",R970)-1)</f>
        <v>technology</v>
      </c>
      <c r="T970" t="str">
        <f>RIGHT(R970,LEN(R970)-SEARCH("/",R970))</f>
        <v>wearables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>
        <f>E971/D971</f>
        <v>0.46666666666666667</v>
      </c>
      <c r="O971" s="6">
        <f>IF(L971&gt;0,E971/L971,0)</f>
        <v>1272.7272727272727</v>
      </c>
      <c r="P971" s="11">
        <f>(((I971/60)/60)/24)+DATE(1970,1,1)+(-5/24)</f>
        <v>42775.094988425924</v>
      </c>
      <c r="Q971" s="11">
        <f>(((J971/60)/60)/24)+DATE(1970,1,1)+(-5/24)</f>
        <v>42742.094988425924</v>
      </c>
      <c r="R971" t="s">
        <v>8273</v>
      </c>
      <c r="S971" s="13" t="str">
        <f>LEFT(R971,SEARCH("/",R971)-1)</f>
        <v>technology</v>
      </c>
      <c r="T971" t="str">
        <f>RIGHT(R971,LEN(R971)-SEARCH("/",R971))</f>
        <v>wearables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>
        <f>E972/D972</f>
        <v>0.4592</v>
      </c>
      <c r="O972" s="6">
        <f>IF(L972&gt;0,E972/L972,0)</f>
        <v>164</v>
      </c>
      <c r="P972" s="11">
        <f>(((I972/60)/60)/24)+DATE(1970,1,1)+(-5/24)</f>
        <v>42757.999305555553</v>
      </c>
      <c r="Q972" s="11">
        <f>(((J972/60)/60)/24)+DATE(1970,1,1)+(-5/24)</f>
        <v>42721.012187499997</v>
      </c>
      <c r="R972" t="s">
        <v>8273</v>
      </c>
      <c r="S972" s="13" t="str">
        <f>LEFT(R972,SEARCH("/",R972)-1)</f>
        <v>technology</v>
      </c>
      <c r="T972" t="str">
        <f>RIGHT(R972,LEN(R972)-SEARCH("/",R972))</f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>
        <f>E973/D973</f>
        <v>2.2599999999999999E-3</v>
      </c>
      <c r="O973" s="6">
        <f>IF(L973&gt;0,E973/L973,0)</f>
        <v>45.2</v>
      </c>
      <c r="P973" s="11">
        <f>(((I973/60)/60)/24)+DATE(1970,1,1)+(-5/24)</f>
        <v>42156.500694444439</v>
      </c>
      <c r="Q973" s="11">
        <f>(((J973/60)/60)/24)+DATE(1970,1,1)+(-5/24)</f>
        <v>42111.500694444439</v>
      </c>
      <c r="R973" t="s">
        <v>8273</v>
      </c>
      <c r="S973" s="13" t="str">
        <f>LEFT(R973,SEARCH("/",R973)-1)</f>
        <v>technology</v>
      </c>
      <c r="T973" t="str">
        <f>RIGHT(R973,LEN(R973)-SEARCH("/",R973))</f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>
        <f>E974/D974</f>
        <v>0.34625</v>
      </c>
      <c r="O974" s="6">
        <f>IF(L974&gt;0,E974/L974,0)</f>
        <v>153.88888888888889</v>
      </c>
      <c r="P974" s="11">
        <f>(((I974/60)/60)/24)+DATE(1970,1,1)+(-5/24)</f>
        <v>41886.082638888889</v>
      </c>
      <c r="Q974" s="11">
        <f>(((J974/60)/60)/24)+DATE(1970,1,1)+(-5/24)</f>
        <v>41856.657384259255</v>
      </c>
      <c r="R974" t="s">
        <v>8273</v>
      </c>
      <c r="S974" s="13" t="str">
        <f>LEFT(R974,SEARCH("/",R974)-1)</f>
        <v>technology</v>
      </c>
      <c r="T974" t="str">
        <f>RIGHT(R974,LEN(R974)-SEARCH("/",R974))</f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>
        <f>E975/D975</f>
        <v>2.0549999999999999E-2</v>
      </c>
      <c r="O975" s="6">
        <f>IF(L975&gt;0,E975/L975,0)</f>
        <v>51.375</v>
      </c>
      <c r="P975" s="11">
        <f>(((I975/60)/60)/24)+DATE(1970,1,1)+(-5/24)</f>
        <v>42316.848298611112</v>
      </c>
      <c r="Q975" s="11">
        <f>(((J975/60)/60)/24)+DATE(1970,1,1)+(-5/24)</f>
        <v>42256.806631944441</v>
      </c>
      <c r="R975" t="s">
        <v>8273</v>
      </c>
      <c r="S975" s="13" t="str">
        <f>LEFT(R975,SEARCH("/",R975)-1)</f>
        <v>technology</v>
      </c>
      <c r="T975" t="str">
        <f>RIGHT(R975,LEN(R975)-SEARCH("/",R975))</f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>
        <f>E976/D976</f>
        <v>5.5999999999999999E-3</v>
      </c>
      <c r="O976" s="6">
        <f>IF(L976&gt;0,E976/L976,0)</f>
        <v>93.333333333333329</v>
      </c>
      <c r="P976" s="11">
        <f>(((I976/60)/60)/24)+DATE(1970,1,1)+(-5/24)</f>
        <v>42454.499490740738</v>
      </c>
      <c r="Q976" s="11">
        <f>(((J976/60)/60)/24)+DATE(1970,1,1)+(-5/24)</f>
        <v>42424.541157407402</v>
      </c>
      <c r="R976" t="s">
        <v>8273</v>
      </c>
      <c r="S976" s="13" t="str">
        <f>LEFT(R976,SEARCH("/",R976)-1)</f>
        <v>technology</v>
      </c>
      <c r="T976" t="str">
        <f>RIGHT(R976,LEN(R976)-SEARCH("/",R976))</f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>
        <f>E977/D977</f>
        <v>2.6069999999999999E-2</v>
      </c>
      <c r="O977" s="6">
        <f>IF(L977&gt;0,E977/L977,0)</f>
        <v>108.625</v>
      </c>
      <c r="P977" s="11">
        <f>(((I977/60)/60)/24)+DATE(1970,1,1)+(-5/24)</f>
        <v>42549.488252314812</v>
      </c>
      <c r="Q977" s="11">
        <f>(((J977/60)/60)/24)+DATE(1970,1,1)+(-5/24)</f>
        <v>42489.488252314812</v>
      </c>
      <c r="R977" t="s">
        <v>8273</v>
      </c>
      <c r="S977" s="13" t="str">
        <f>LEFT(R977,SEARCH("/",R977)-1)</f>
        <v>technology</v>
      </c>
      <c r="T977" t="str">
        <f>RIGHT(R977,LEN(R977)-SEARCH("/",R977))</f>
        <v>wearables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>
        <f>E978/D978</f>
        <v>1.9259999999999999E-2</v>
      </c>
      <c r="O978" s="6">
        <f>IF(L978&gt;0,E978/L978,0)</f>
        <v>160.5</v>
      </c>
      <c r="P978" s="11">
        <f>(((I978/60)/60)/24)+DATE(1970,1,1)+(-5/24)</f>
        <v>42229.850659722222</v>
      </c>
      <c r="Q978" s="11">
        <f>(((J978/60)/60)/24)+DATE(1970,1,1)+(-5/24)</f>
        <v>42184.850659722222</v>
      </c>
      <c r="R978" t="s">
        <v>8273</v>
      </c>
      <c r="S978" s="13" t="str">
        <f>LEFT(R978,SEARCH("/",R978)-1)</f>
        <v>technology</v>
      </c>
      <c r="T978" t="str">
        <f>RIGHT(R978,LEN(R978)-SEARCH("/",R978))</f>
        <v>wearables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>
        <f>E979/D979</f>
        <v>0.33666666666666667</v>
      </c>
      <c r="O979" s="6">
        <f>IF(L979&gt;0,E979/L979,0)</f>
        <v>75.75</v>
      </c>
      <c r="P979" s="11">
        <f>(((I979/60)/60)/24)+DATE(1970,1,1)+(-5/24)</f>
        <v>42421.733761574076</v>
      </c>
      <c r="Q979" s="11">
        <f>(((J979/60)/60)/24)+DATE(1970,1,1)+(-5/24)</f>
        <v>42391.733761574076</v>
      </c>
      <c r="R979" t="s">
        <v>8273</v>
      </c>
      <c r="S979" s="13" t="str">
        <f>LEFT(R979,SEARCH("/",R979)-1)</f>
        <v>technology</v>
      </c>
      <c r="T979" t="str">
        <f>RIGHT(R979,LEN(R979)-SEARCH("/",R979))</f>
        <v>wearables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>
        <f>E980/D980</f>
        <v>0.5626326718299024</v>
      </c>
      <c r="O980" s="6">
        <f>IF(L980&gt;0,E980/L980,0)</f>
        <v>790.83739837398377</v>
      </c>
      <c r="P980" s="11">
        <f>(((I980/60)/60)/24)+DATE(1970,1,1)+(-5/24)</f>
        <v>42425.100706018515</v>
      </c>
      <c r="Q980" s="11">
        <f>(((J980/60)/60)/24)+DATE(1970,1,1)+(-5/24)</f>
        <v>42395.100706018515</v>
      </c>
      <c r="R980" t="s">
        <v>8273</v>
      </c>
      <c r="S980" s="13" t="str">
        <f>LEFT(R980,SEARCH("/",R980)-1)</f>
        <v>technology</v>
      </c>
      <c r="T980" t="str">
        <f>RIGHT(R980,LEN(R980)-SEARCH("/",R980))</f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>
        <f>E981/D981</f>
        <v>0.82817600000000002</v>
      </c>
      <c r="O981" s="6">
        <f>IF(L981&gt;0,E981/L981,0)</f>
        <v>301.93916666666667</v>
      </c>
      <c r="P981" s="11">
        <f>(((I981/60)/60)/24)+DATE(1970,1,1)+(-5/24)</f>
        <v>42541.582638888889</v>
      </c>
      <c r="Q981" s="11">
        <f>(((J981/60)/60)/24)+DATE(1970,1,1)+(-5/24)</f>
        <v>42506.208657407398</v>
      </c>
      <c r="R981" t="s">
        <v>8273</v>
      </c>
      <c r="S981" s="13" t="str">
        <f>LEFT(R981,SEARCH("/",R981)-1)</f>
        <v>technology</v>
      </c>
      <c r="T981" t="str">
        <f>RIGHT(R981,LEN(R981)-SEARCH("/",R981))</f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>
        <f>E982/D982</f>
        <v>0.14860000000000001</v>
      </c>
      <c r="O982" s="6">
        <f>IF(L982&gt;0,E982/L982,0)</f>
        <v>47.935483870967744</v>
      </c>
      <c r="P982" s="11">
        <f>(((I982/60)/60)/24)+DATE(1970,1,1)+(-5/24)</f>
        <v>41973.737523148149</v>
      </c>
      <c r="Q982" s="11">
        <f>(((J982/60)/60)/24)+DATE(1970,1,1)+(-5/24)</f>
        <v>41928.695856481478</v>
      </c>
      <c r="R982" t="s">
        <v>8273</v>
      </c>
      <c r="S982" s="13" t="str">
        <f>LEFT(R982,SEARCH("/",R982)-1)</f>
        <v>technology</v>
      </c>
      <c r="T982" t="str">
        <f>RIGHT(R982,LEN(R982)-SEARCH("/",R982))</f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>
        <f>E983/D983</f>
        <v>1.2375123751237513E-4</v>
      </c>
      <c r="O983" s="6">
        <f>IF(L983&gt;0,E983/L983,0)</f>
        <v>2.75</v>
      </c>
      <c r="P983" s="11">
        <f>(((I983/60)/60)/24)+DATE(1970,1,1)+(-5/24)</f>
        <v>41860.738680555551</v>
      </c>
      <c r="Q983" s="11">
        <f>(((J983/60)/60)/24)+DATE(1970,1,1)+(-5/24)</f>
        <v>41830.738680555551</v>
      </c>
      <c r="R983" t="s">
        <v>8273</v>
      </c>
      <c r="S983" s="13" t="str">
        <f>LEFT(R983,SEARCH("/",R983)-1)</f>
        <v>technology</v>
      </c>
      <c r="T983" t="str">
        <f>RIGHT(R983,LEN(R983)-SEARCH("/",R983))</f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>
        <f>E984/D984</f>
        <v>1.7142857142857143E-4</v>
      </c>
      <c r="O984" s="6">
        <f>IF(L984&gt;0,E984/L984,0)</f>
        <v>1</v>
      </c>
      <c r="P984" s="11">
        <f>(((I984/60)/60)/24)+DATE(1970,1,1)+(-5/24)</f>
        <v>42645.544976851852</v>
      </c>
      <c r="Q984" s="11">
        <f>(((J984/60)/60)/24)+DATE(1970,1,1)+(-5/24)</f>
        <v>42615.544976851852</v>
      </c>
      <c r="R984" t="s">
        <v>8273</v>
      </c>
      <c r="S984" s="13" t="str">
        <f>LEFT(R984,SEARCH("/",R984)-1)</f>
        <v>technology</v>
      </c>
      <c r="T984" t="str">
        <f>RIGHT(R984,LEN(R984)-SEARCH("/",R984))</f>
        <v>wearables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>
        <f>E985/D985</f>
        <v>0.2950613611721471</v>
      </c>
      <c r="O985" s="6">
        <f>IF(L985&gt;0,E985/L985,0)</f>
        <v>171.79329608938548</v>
      </c>
      <c r="P985" s="11">
        <f>(((I985/60)/60)/24)+DATE(1970,1,1)+(-5/24)</f>
        <v>42605.662499999999</v>
      </c>
      <c r="Q985" s="11">
        <f>(((J985/60)/60)/24)+DATE(1970,1,1)+(-5/24)</f>
        <v>42574.459317129629</v>
      </c>
      <c r="R985" t="s">
        <v>8273</v>
      </c>
      <c r="S985" s="13" t="str">
        <f>LEFT(R985,SEARCH("/",R985)-1)</f>
        <v>technology</v>
      </c>
      <c r="T985" t="str">
        <f>RIGHT(R985,LEN(R985)-SEARCH("/",R985))</f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>
        <f>E986/D986</f>
        <v>1.06E-2</v>
      </c>
      <c r="O986" s="6">
        <f>IF(L986&gt;0,E986/L986,0)</f>
        <v>35.333333333333336</v>
      </c>
      <c r="P986" s="11">
        <f>(((I986/60)/60)/24)+DATE(1970,1,1)+(-5/24)</f>
        <v>42090.865833333337</v>
      </c>
      <c r="Q986" s="11">
        <f>(((J986/60)/60)/24)+DATE(1970,1,1)+(-5/24)</f>
        <v>42060.907499999994</v>
      </c>
      <c r="R986" t="s">
        <v>8273</v>
      </c>
      <c r="S986" s="13" t="str">
        <f>LEFT(R986,SEARCH("/",R986)-1)</f>
        <v>technology</v>
      </c>
      <c r="T986" t="str">
        <f>RIGHT(R986,LEN(R986)-SEARCH("/",R986))</f>
        <v>wearables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>
        <f>E987/D987</f>
        <v>6.2933333333333327E-2</v>
      </c>
      <c r="O987" s="6">
        <f>IF(L987&gt;0,E987/L987,0)</f>
        <v>82.086956521739125</v>
      </c>
      <c r="P987" s="11">
        <f>(((I987/60)/60)/24)+DATE(1970,1,1)+(-5/24)</f>
        <v>42369.749999999993</v>
      </c>
      <c r="Q987" s="11">
        <f>(((J987/60)/60)/24)+DATE(1970,1,1)+(-5/24)</f>
        <v>42339.759375000001</v>
      </c>
      <c r="R987" t="s">
        <v>8273</v>
      </c>
      <c r="S987" s="13" t="str">
        <f>LEFT(R987,SEARCH("/",R987)-1)</f>
        <v>technology</v>
      </c>
      <c r="T987" t="str">
        <f>RIGHT(R987,LEN(R987)-SEARCH("/",R987))</f>
        <v>wearables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>
        <f>E988/D988</f>
        <v>0.1275</v>
      </c>
      <c r="O988" s="6">
        <f>IF(L988&gt;0,E988/L988,0)</f>
        <v>110.8695652173913</v>
      </c>
      <c r="P988" s="11">
        <f>(((I988/60)/60)/24)+DATE(1970,1,1)+(-5/24)</f>
        <v>42378.791666666664</v>
      </c>
      <c r="Q988" s="11">
        <f>(((J988/60)/60)/24)+DATE(1970,1,1)+(-5/24)</f>
        <v>42324.559027777774</v>
      </c>
      <c r="R988" t="s">
        <v>8273</v>
      </c>
      <c r="S988" s="13" t="str">
        <f>LEFT(R988,SEARCH("/",R988)-1)</f>
        <v>technology</v>
      </c>
      <c r="T988" t="str">
        <f>RIGHT(R988,LEN(R988)-SEARCH("/",R988))</f>
        <v>wearables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>
        <f>E989/D989</f>
        <v>0.13220000000000001</v>
      </c>
      <c r="O989" s="6">
        <f>IF(L989&gt;0,E989/L989,0)</f>
        <v>161.21951219512195</v>
      </c>
      <c r="P989" s="11">
        <f>(((I989/60)/60)/24)+DATE(1970,1,1)+(-5/24)</f>
        <v>41813.086226851847</v>
      </c>
      <c r="Q989" s="11">
        <f>(((J989/60)/60)/24)+DATE(1970,1,1)+(-5/24)</f>
        <v>41773.086226851847</v>
      </c>
      <c r="R989" t="s">
        <v>8273</v>
      </c>
      <c r="S989" s="13" t="str">
        <f>LEFT(R989,SEARCH("/",R989)-1)</f>
        <v>technology</v>
      </c>
      <c r="T989" t="str">
        <f>RIGHT(R989,LEN(R989)-SEARCH("/",R989))</f>
        <v>wearables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>
        <f>E990/D990</f>
        <v>0</v>
      </c>
      <c r="O990" s="6">
        <f>IF(L990&gt;0,E990/L990,0)</f>
        <v>0</v>
      </c>
      <c r="P990" s="11">
        <f>(((I990/60)/60)/24)+DATE(1970,1,1)+(-5/24)</f>
        <v>42644.148437499993</v>
      </c>
      <c r="Q990" s="11">
        <f>(((J990/60)/60)/24)+DATE(1970,1,1)+(-5/24)</f>
        <v>42614.148437499993</v>
      </c>
      <c r="R990" t="s">
        <v>8273</v>
      </c>
      <c r="S990" s="13" t="str">
        <f>LEFT(R990,SEARCH("/",R990)-1)</f>
        <v>technology</v>
      </c>
      <c r="T990" t="str">
        <f>RIGHT(R990,LEN(R990)-SEARCH("/",R990))</f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>
        <f>E991/D991</f>
        <v>0.16769999999999999</v>
      </c>
      <c r="O991" s="6">
        <f>IF(L991&gt;0,E991/L991,0)</f>
        <v>52.40625</v>
      </c>
      <c r="P991" s="11">
        <f>(((I991/60)/60)/24)+DATE(1970,1,1)+(-5/24)</f>
        <v>42641.725636574069</v>
      </c>
      <c r="Q991" s="11">
        <f>(((J991/60)/60)/24)+DATE(1970,1,1)+(-5/24)</f>
        <v>42611.725636574069</v>
      </c>
      <c r="R991" t="s">
        <v>8273</v>
      </c>
      <c r="S991" s="13" t="str">
        <f>LEFT(R991,SEARCH("/",R991)-1)</f>
        <v>technology</v>
      </c>
      <c r="T991" t="str">
        <f>RIGHT(R991,LEN(R991)-SEARCH("/",R991))</f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>
        <f>E992/D992</f>
        <v>1.0399999999999999E-3</v>
      </c>
      <c r="O992" s="6">
        <f>IF(L992&gt;0,E992/L992,0)</f>
        <v>13</v>
      </c>
      <c r="P992" s="11">
        <f>(((I992/60)/60)/24)+DATE(1970,1,1)+(-5/24)</f>
        <v>41885.575972222221</v>
      </c>
      <c r="Q992" s="11">
        <f>(((J992/60)/60)/24)+DATE(1970,1,1)+(-5/24)</f>
        <v>41855.575972222221</v>
      </c>
      <c r="R992" t="s">
        <v>8273</v>
      </c>
      <c r="S992" s="13" t="str">
        <f>LEFT(R992,SEARCH("/",R992)-1)</f>
        <v>technology</v>
      </c>
      <c r="T992" t="str">
        <f>RIGHT(R992,LEN(R992)-SEARCH("/",R992))</f>
        <v>wearables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>
        <f>E993/D993</f>
        <v>4.24E-2</v>
      </c>
      <c r="O993" s="6">
        <f>IF(L993&gt;0,E993/L993,0)</f>
        <v>30.285714285714285</v>
      </c>
      <c r="P993" s="11">
        <f>(((I993/60)/60)/24)+DATE(1970,1,1)+(-5/24)</f>
        <v>42563.57708333333</v>
      </c>
      <c r="Q993" s="11">
        <f>(((J993/60)/60)/24)+DATE(1970,1,1)+(-5/24)</f>
        <v>42538.548472222225</v>
      </c>
      <c r="R993" t="s">
        <v>8273</v>
      </c>
      <c r="S993" s="13" t="str">
        <f>LEFT(R993,SEARCH("/",R993)-1)</f>
        <v>technology</v>
      </c>
      <c r="T993" t="str">
        <f>RIGHT(R993,LEN(R993)-SEARCH("/",R993))</f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>
        <f>E994/D994</f>
        <v>4.6699999999999997E-3</v>
      </c>
      <c r="O994" s="6">
        <f>IF(L994&gt;0,E994/L994,0)</f>
        <v>116.75</v>
      </c>
      <c r="P994" s="11">
        <f>(((I994/60)/60)/24)+DATE(1970,1,1)+(-5/24)</f>
        <v>42497.674988425926</v>
      </c>
      <c r="Q994" s="11">
        <f>(((J994/60)/60)/24)+DATE(1970,1,1)+(-5/24)</f>
        <v>42437.71665509259</v>
      </c>
      <c r="R994" t="s">
        <v>8273</v>
      </c>
      <c r="S994" s="13" t="str">
        <f>LEFT(R994,SEARCH("/",R994)-1)</f>
        <v>technology</v>
      </c>
      <c r="T994" t="str">
        <f>RIGHT(R994,LEN(R994)-SEARCH("/",R994))</f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>
        <f>E995/D995</f>
        <v>0.25087142857142858</v>
      </c>
      <c r="O995" s="6">
        <f>IF(L995&gt;0,E995/L995,0)</f>
        <v>89.59693877551021</v>
      </c>
      <c r="P995" s="11">
        <f>(((I995/60)/60)/24)+DATE(1970,1,1)+(-5/24)</f>
        <v>42685.999999999993</v>
      </c>
      <c r="Q995" s="11">
        <f>(((J995/60)/60)/24)+DATE(1970,1,1)+(-5/24)</f>
        <v>42652.756574074076</v>
      </c>
      <c r="R995" t="s">
        <v>8273</v>
      </c>
      <c r="S995" s="13" t="str">
        <f>LEFT(R995,SEARCH("/",R995)-1)</f>
        <v>technology</v>
      </c>
      <c r="T995" t="str">
        <f>RIGHT(R995,LEN(R995)-SEARCH("/",R995))</f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>
        <f>E996/D996</f>
        <v>2.3345000000000001E-2</v>
      </c>
      <c r="O996" s="6">
        <f>IF(L996&gt;0,E996/L996,0)</f>
        <v>424.45454545454544</v>
      </c>
      <c r="P996" s="11">
        <f>(((I996/60)/60)/24)+DATE(1970,1,1)+(-5/24)</f>
        <v>41973.749305555553</v>
      </c>
      <c r="Q996" s="11">
        <f>(((J996/60)/60)/24)+DATE(1970,1,1)+(-5/24)</f>
        <v>41921.054745370369</v>
      </c>
      <c r="R996" t="s">
        <v>8273</v>
      </c>
      <c r="S996" s="13" t="str">
        <f>LEFT(R996,SEARCH("/",R996)-1)</f>
        <v>technology</v>
      </c>
      <c r="T996" t="str">
        <f>RIGHT(R996,LEN(R996)-SEARCH("/",R996))</f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>
        <f>E997/D997</f>
        <v>7.2599999999999998E-2</v>
      </c>
      <c r="O997" s="6">
        <f>IF(L997&gt;0,E997/L997,0)</f>
        <v>80.666666666666671</v>
      </c>
      <c r="P997" s="11">
        <f>(((I997/60)/60)/24)+DATE(1970,1,1)+(-5/24)</f>
        <v>41972.458333333336</v>
      </c>
      <c r="Q997" s="11">
        <f>(((J997/60)/60)/24)+DATE(1970,1,1)+(-5/24)</f>
        <v>41947.732407407406</v>
      </c>
      <c r="R997" t="s">
        <v>8273</v>
      </c>
      <c r="S997" s="13" t="str">
        <f>LEFT(R997,SEARCH("/",R997)-1)</f>
        <v>technology</v>
      </c>
      <c r="T997" t="str">
        <f>RIGHT(R997,LEN(R997)-SEARCH("/",R997))</f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>
        <f>E998/D998</f>
        <v>1.6250000000000001E-2</v>
      </c>
      <c r="O998" s="6">
        <f>IF(L998&gt;0,E998/L998,0)</f>
        <v>13</v>
      </c>
      <c r="P998" s="11">
        <f>(((I998/60)/60)/24)+DATE(1970,1,1)+(-5/24)</f>
        <v>41847.435416666667</v>
      </c>
      <c r="Q998" s="11">
        <f>(((J998/60)/60)/24)+DATE(1970,1,1)+(-5/24)</f>
        <v>41817.658101851848</v>
      </c>
      <c r="R998" t="s">
        <v>8273</v>
      </c>
      <c r="S998" s="13" t="str">
        <f>LEFT(R998,SEARCH("/",R998)-1)</f>
        <v>technology</v>
      </c>
      <c r="T998" t="str">
        <f>RIGHT(R998,LEN(R998)-SEARCH("/",R998))</f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>
        <f>E999/D999</f>
        <v>1.2999999999999999E-2</v>
      </c>
      <c r="O999" s="6">
        <f>IF(L999&gt;0,E999/L999,0)</f>
        <v>8.125</v>
      </c>
      <c r="P999" s="11">
        <f>(((I999/60)/60)/24)+DATE(1970,1,1)+(-5/24)</f>
        <v>41970.936307870368</v>
      </c>
      <c r="Q999" s="11">
        <f>(((J999/60)/60)/24)+DATE(1970,1,1)+(-5/24)</f>
        <v>41940.894641203704</v>
      </c>
      <c r="R999" t="s">
        <v>8273</v>
      </c>
      <c r="S999" s="13" t="str">
        <f>LEFT(R999,SEARCH("/",R999)-1)</f>
        <v>technology</v>
      </c>
      <c r="T999" t="str">
        <f>RIGHT(R999,LEN(R999)-SEARCH("/",R999))</f>
        <v>wearables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>
        <f>E1000/D1000</f>
        <v>0.58558333333333334</v>
      </c>
      <c r="O1000" s="6">
        <f>IF(L1000&gt;0,E1000/L1000,0)</f>
        <v>153.42794759825327</v>
      </c>
      <c r="P1000" s="11">
        <f>(((I1000/60)/60)/24)+DATE(1970,1,1)+(-5/24)</f>
        <v>42327.002326388887</v>
      </c>
      <c r="Q1000" s="11">
        <f>(((J1000/60)/60)/24)+DATE(1970,1,1)+(-5/24)</f>
        <v>42281.960659722223</v>
      </c>
      <c r="R1000" t="s">
        <v>8273</v>
      </c>
      <c r="S1000" s="13" t="str">
        <f>LEFT(R1000,SEARCH("/",R1000)-1)</f>
        <v>technology</v>
      </c>
      <c r="T1000" t="str">
        <f>RIGHT(R1000,LEN(R1000)-SEARCH("/",R1000))</f>
        <v>wearables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>
        <f>E1001/D1001</f>
        <v>7.7886666666666673E-2</v>
      </c>
      <c r="O1001" s="6">
        <f>IF(L1001&gt;0,E1001/L1001,0)</f>
        <v>292.07499999999999</v>
      </c>
      <c r="P1001" s="11">
        <f>(((I1001/60)/60)/24)+DATE(1970,1,1)+(-5/24)</f>
        <v>41956.126388888886</v>
      </c>
      <c r="Q1001" s="11">
        <f>(((J1001/60)/60)/24)+DATE(1970,1,1)+(-5/24)</f>
        <v>41926.091319444444</v>
      </c>
      <c r="R1001" t="s">
        <v>8273</v>
      </c>
      <c r="S1001" s="13" t="str">
        <f>LEFT(R1001,SEARCH("/",R1001)-1)</f>
        <v>technology</v>
      </c>
      <c r="T1001" t="str">
        <f>RIGHT(R1001,LEN(R1001)-SEARCH("/",R1001))</f>
        <v>wearables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>
        <f>E1002/D1002</f>
        <v>2.2157147647256063E-2</v>
      </c>
      <c r="O1002" s="6">
        <f>IF(L1002&gt;0,E1002/L1002,0)</f>
        <v>3304</v>
      </c>
      <c r="P1002" s="11">
        <f>(((I1002/60)/60)/24)+DATE(1970,1,1)+(-5/24)</f>
        <v>42808.80972222222</v>
      </c>
      <c r="Q1002" s="11">
        <f>(((J1002/60)/60)/24)+DATE(1970,1,1)+(-5/24)</f>
        <v>42748.851388888892</v>
      </c>
      <c r="R1002" t="s">
        <v>8273</v>
      </c>
      <c r="S1002" s="13" t="str">
        <f>LEFT(R1002,SEARCH("/",R1002)-1)</f>
        <v>technology</v>
      </c>
      <c r="T1002" t="str">
        <f>RIGHT(R1002,LEN(R1002)-SEARCH("/",R1002))</f>
        <v>wearables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>
        <f>E1003/D1003</f>
        <v>1.04</v>
      </c>
      <c r="O1003" s="6">
        <f>IF(L1003&gt;0,E1003/L1003,0)</f>
        <v>1300</v>
      </c>
      <c r="P1003" s="11">
        <f>(((I1003/60)/60)/24)+DATE(1970,1,1)+(-5/24)</f>
        <v>42765.511724537035</v>
      </c>
      <c r="Q1003" s="11">
        <f>(((J1003/60)/60)/24)+DATE(1970,1,1)+(-5/24)</f>
        <v>42720.511724537035</v>
      </c>
      <c r="R1003" t="s">
        <v>8273</v>
      </c>
      <c r="S1003" s="13" t="str">
        <f>LEFT(R1003,SEARCH("/",R1003)-1)</f>
        <v>technology</v>
      </c>
      <c r="T1003" t="str">
        <f>RIGHT(R1003,LEN(R1003)-SEARCH("/",R1003))</f>
        <v>wearables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>
        <f>E1004/D1004</f>
        <v>0.29602960296029601</v>
      </c>
      <c r="O1004" s="6">
        <f>IF(L1004&gt;0,E1004/L1004,0)</f>
        <v>134.54545454545453</v>
      </c>
      <c r="P1004" s="11">
        <f>(((I1004/60)/60)/24)+DATE(1970,1,1)+(-5/24)</f>
        <v>42355.040972222218</v>
      </c>
      <c r="Q1004" s="11">
        <f>(((J1004/60)/60)/24)+DATE(1970,1,1)+(-5/24)</f>
        <v>42325.475856481477</v>
      </c>
      <c r="R1004" t="s">
        <v>8273</v>
      </c>
      <c r="S1004" s="13" t="str">
        <f>LEFT(R1004,SEARCH("/",R1004)-1)</f>
        <v>technology</v>
      </c>
      <c r="T1004" t="str">
        <f>RIGHT(R1004,LEN(R1004)-SEARCH("/",R1004))</f>
        <v>wearables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>
        <f>E1005/D1005</f>
        <v>0.16055</v>
      </c>
      <c r="O1005" s="6">
        <f>IF(L1005&gt;0,E1005/L1005,0)</f>
        <v>214.06666666666666</v>
      </c>
      <c r="P1005" s="11">
        <f>(((I1005/60)/60)/24)+DATE(1970,1,1)+(-5/24)</f>
        <v>42810.459039351852</v>
      </c>
      <c r="Q1005" s="11">
        <f>(((J1005/60)/60)/24)+DATE(1970,1,1)+(-5/24)</f>
        <v>42780.500706018516</v>
      </c>
      <c r="R1005" t="s">
        <v>8273</v>
      </c>
      <c r="S1005" s="13" t="str">
        <f>LEFT(R1005,SEARCH("/",R1005)-1)</f>
        <v>technology</v>
      </c>
      <c r="T1005" t="str">
        <f>RIGHT(R1005,LEN(R1005)-SEARCH("/",R1005))</f>
        <v>wearables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>
        <f>E1006/D1006</f>
        <v>0.82208000000000003</v>
      </c>
      <c r="O1006" s="6">
        <f>IF(L1006&gt;0,E1006/L1006,0)</f>
        <v>216.33684210526314</v>
      </c>
      <c r="P1006" s="11">
        <f>(((I1006/60)/60)/24)+DATE(1970,1,1)+(-5/24)</f>
        <v>42418.5003125</v>
      </c>
      <c r="Q1006" s="11">
        <f>(((J1006/60)/60)/24)+DATE(1970,1,1)+(-5/24)</f>
        <v>42388.5003125</v>
      </c>
      <c r="R1006" t="s">
        <v>8273</v>
      </c>
      <c r="S1006" s="13" t="str">
        <f>LEFT(R1006,SEARCH("/",R1006)-1)</f>
        <v>technology</v>
      </c>
      <c r="T1006" t="str">
        <f>RIGHT(R1006,LEN(R1006)-SEARCH("/",R1006))</f>
        <v>wearables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>
        <f>E1007/D1007</f>
        <v>0.75051000000000001</v>
      </c>
      <c r="O1007" s="6">
        <f>IF(L1007&gt;0,E1007/L1007,0)</f>
        <v>932.31055900621118</v>
      </c>
      <c r="P1007" s="11">
        <f>(((I1007/60)/60)/24)+DATE(1970,1,1)+(-5/24)</f>
        <v>42307.416469907403</v>
      </c>
      <c r="Q1007" s="11">
        <f>(((J1007/60)/60)/24)+DATE(1970,1,1)+(-5/24)</f>
        <v>42276.416469907403</v>
      </c>
      <c r="R1007" t="s">
        <v>8273</v>
      </c>
      <c r="S1007" s="13" t="str">
        <f>LEFT(R1007,SEARCH("/",R1007)-1)</f>
        <v>technology</v>
      </c>
      <c r="T1007" t="str">
        <f>RIGHT(R1007,LEN(R1007)-SEARCH("/",R1007))</f>
        <v>wearables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>
        <f>E1008/D1008</f>
        <v>5.8500000000000003E-2</v>
      </c>
      <c r="O1008" s="6">
        <f>IF(L1008&gt;0,E1008/L1008,0)</f>
        <v>29.25</v>
      </c>
      <c r="P1008" s="11">
        <f>(((I1008/60)/60)/24)+DATE(1970,1,1)+(-5/24)</f>
        <v>41985.09097222222</v>
      </c>
      <c r="Q1008" s="11">
        <f>(((J1008/60)/60)/24)+DATE(1970,1,1)+(-5/24)</f>
        <v>41976.83185185185</v>
      </c>
      <c r="R1008" t="s">
        <v>8273</v>
      </c>
      <c r="S1008" s="13" t="str">
        <f>LEFT(R1008,SEARCH("/",R1008)-1)</f>
        <v>technology</v>
      </c>
      <c r="T1008" t="str">
        <f>RIGHT(R1008,LEN(R1008)-SEARCH("/",R1008))</f>
        <v>wearables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>
        <f>E1009/D1009</f>
        <v>0.44319999999999998</v>
      </c>
      <c r="O1009" s="6">
        <f>IF(L1009&gt;0,E1009/L1009,0)</f>
        <v>174.94736842105263</v>
      </c>
      <c r="P1009" s="11">
        <f>(((I1009/60)/60)/24)+DATE(1970,1,1)+(-5/24)</f>
        <v>42718.416932870365</v>
      </c>
      <c r="Q1009" s="11">
        <f>(((J1009/60)/60)/24)+DATE(1970,1,1)+(-5/24)</f>
        <v>42676.3752662037</v>
      </c>
      <c r="R1009" t="s">
        <v>8273</v>
      </c>
      <c r="S1009" s="13" t="str">
        <f>LEFT(R1009,SEARCH("/",R1009)-1)</f>
        <v>technology</v>
      </c>
      <c r="T1009" t="str">
        <f>RIGHT(R1009,LEN(R1009)-SEARCH("/",R1009))</f>
        <v>wearables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>
        <f>E1010/D1010</f>
        <v>2.6737967914438501E-3</v>
      </c>
      <c r="O1010" s="6">
        <f>IF(L1010&gt;0,E1010/L1010,0)</f>
        <v>250</v>
      </c>
      <c r="P1010" s="11">
        <f>(((I1010/60)/60)/24)+DATE(1970,1,1)+(-5/24)</f>
        <v>42732.600868055553</v>
      </c>
      <c r="Q1010" s="11">
        <f>(((J1010/60)/60)/24)+DATE(1970,1,1)+(-5/24)</f>
        <v>42702.600868055553</v>
      </c>
      <c r="R1010" t="s">
        <v>8273</v>
      </c>
      <c r="S1010" s="13" t="str">
        <f>LEFT(R1010,SEARCH("/",R1010)-1)</f>
        <v>technology</v>
      </c>
      <c r="T1010" t="str">
        <f>RIGHT(R1010,LEN(R1010)-SEARCH("/",R1010))</f>
        <v>wearables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>
        <f>E1011/D1011</f>
        <v>0.1313</v>
      </c>
      <c r="O1011" s="6">
        <f>IF(L1011&gt;0,E1011/L1011,0)</f>
        <v>65</v>
      </c>
      <c r="P1011" s="11">
        <f>(((I1011/60)/60)/24)+DATE(1970,1,1)+(-5/24)</f>
        <v>42540.396365740737</v>
      </c>
      <c r="Q1011" s="11">
        <f>(((J1011/60)/60)/24)+DATE(1970,1,1)+(-5/24)</f>
        <v>42510.396365740737</v>
      </c>
      <c r="R1011" t="s">
        <v>8273</v>
      </c>
      <c r="S1011" s="13" t="str">
        <f>LEFT(R1011,SEARCH("/",R1011)-1)</f>
        <v>technology</v>
      </c>
      <c r="T1011" t="str">
        <f>RIGHT(R1011,LEN(R1011)-SEARCH("/",R1011))</f>
        <v>wearables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>
        <f>E1012/D1012</f>
        <v>1.9088937093275488E-3</v>
      </c>
      <c r="O1012" s="6">
        <f>IF(L1012&gt;0,E1012/L1012,0)</f>
        <v>55</v>
      </c>
      <c r="P1012" s="11">
        <f>(((I1012/60)/60)/24)+DATE(1970,1,1)+(-5/24)</f>
        <v>42617.915972222218</v>
      </c>
      <c r="Q1012" s="11">
        <f>(((J1012/60)/60)/24)+DATE(1970,1,1)+(-5/24)</f>
        <v>42561.621087962958</v>
      </c>
      <c r="R1012" t="s">
        <v>8273</v>
      </c>
      <c r="S1012" s="13" t="str">
        <f>LEFT(R1012,SEARCH("/",R1012)-1)</f>
        <v>technology</v>
      </c>
      <c r="T1012" t="str">
        <f>RIGHT(R1012,LEN(R1012)-SEARCH("/",R1012))</f>
        <v>wearables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>
        <f>E1013/D1013</f>
        <v>3.7499999999999999E-3</v>
      </c>
      <c r="O1013" s="6">
        <f>IF(L1013&gt;0,E1013/L1013,0)</f>
        <v>75</v>
      </c>
      <c r="P1013" s="11">
        <f>(((I1013/60)/60)/24)+DATE(1970,1,1)+(-5/24)</f>
        <v>41991.689756944441</v>
      </c>
      <c r="Q1013" s="11">
        <f>(((J1013/60)/60)/24)+DATE(1970,1,1)+(-5/24)</f>
        <v>41946.689756944441</v>
      </c>
      <c r="R1013" t="s">
        <v>8273</v>
      </c>
      <c r="S1013" s="13" t="str">
        <f>LEFT(R1013,SEARCH("/",R1013)-1)</f>
        <v>technology</v>
      </c>
      <c r="T1013" t="str">
        <f>RIGHT(R1013,LEN(R1013)-SEARCH("/",R1013))</f>
        <v>wearables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>
        <f>E1014/D1014</f>
        <v>215.35021</v>
      </c>
      <c r="O1014" s="6">
        <f>IF(L1014&gt;0,E1014/L1014,0)</f>
        <v>1389.3561935483872</v>
      </c>
      <c r="P1014" s="11">
        <f>(((I1014/60)/60)/24)+DATE(1970,1,1)+(-5/24)</f>
        <v>42759.232083333329</v>
      </c>
      <c r="Q1014" s="11">
        <f>(((J1014/60)/60)/24)+DATE(1970,1,1)+(-5/24)</f>
        <v>42714.232083333329</v>
      </c>
      <c r="R1014" t="s">
        <v>8273</v>
      </c>
      <c r="S1014" s="13" t="str">
        <f>LEFT(R1014,SEARCH("/",R1014)-1)</f>
        <v>technology</v>
      </c>
      <c r="T1014" t="str">
        <f>RIGHT(R1014,LEN(R1014)-SEARCH("/",R1014))</f>
        <v>wearables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>
        <f>E1015/D1015</f>
        <v>0.34527999999999998</v>
      </c>
      <c r="O1015" s="6">
        <f>IF(L1015&gt;0,E1015/L1015,0)</f>
        <v>95.911111111111111</v>
      </c>
      <c r="P1015" s="11">
        <f>(((I1015/60)/60)/24)+DATE(1970,1,1)+(-5/24)</f>
        <v>42367.624999999993</v>
      </c>
      <c r="Q1015" s="11">
        <f>(((J1015/60)/60)/24)+DATE(1970,1,1)+(-5/24)</f>
        <v>42339.625648148147</v>
      </c>
      <c r="R1015" t="s">
        <v>8273</v>
      </c>
      <c r="S1015" s="13" t="str">
        <f>LEFT(R1015,SEARCH("/",R1015)-1)</f>
        <v>technology</v>
      </c>
      <c r="T1015" t="str">
        <f>RIGHT(R1015,LEN(R1015)-SEARCH("/",R1015))</f>
        <v>wearables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>
        <f>E1016/D1016</f>
        <v>0.30599999999999999</v>
      </c>
      <c r="O1016" s="6">
        <f>IF(L1016&gt;0,E1016/L1016,0)</f>
        <v>191.25</v>
      </c>
      <c r="P1016" s="11">
        <f>(((I1016/60)/60)/24)+DATE(1970,1,1)+(-5/24)</f>
        <v>42004.79415509259</v>
      </c>
      <c r="Q1016" s="11">
        <f>(((J1016/60)/60)/24)+DATE(1970,1,1)+(-5/24)</f>
        <v>41954.79415509259</v>
      </c>
      <c r="R1016" t="s">
        <v>8273</v>
      </c>
      <c r="S1016" s="13" t="str">
        <f>LEFT(R1016,SEARCH("/",R1016)-1)</f>
        <v>technology</v>
      </c>
      <c r="T1016" t="str">
        <f>RIGHT(R1016,LEN(R1016)-SEARCH("/",R1016))</f>
        <v>wearables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>
        <f>E1017/D1017</f>
        <v>2.6666666666666668E-2</v>
      </c>
      <c r="O1017" s="6">
        <f>IF(L1017&gt;0,E1017/L1017,0)</f>
        <v>40</v>
      </c>
      <c r="P1017" s="11">
        <f>(((I1017/60)/60)/24)+DATE(1970,1,1)+(-5/24)</f>
        <v>42333.711747685178</v>
      </c>
      <c r="Q1017" s="11">
        <f>(((J1017/60)/60)/24)+DATE(1970,1,1)+(-5/24)</f>
        <v>42303.670081018521</v>
      </c>
      <c r="R1017" t="s">
        <v>8273</v>
      </c>
      <c r="S1017" s="13" t="str">
        <f>LEFT(R1017,SEARCH("/",R1017)-1)</f>
        <v>technology</v>
      </c>
      <c r="T1017" t="str">
        <f>RIGHT(R1017,LEN(R1017)-SEARCH("/",R1017))</f>
        <v>wearables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>
        <f>E1018/D1018</f>
        <v>2.8420000000000001E-2</v>
      </c>
      <c r="O1018" s="6">
        <f>IF(L1018&gt;0,E1018/L1018,0)</f>
        <v>74.78947368421052</v>
      </c>
      <c r="P1018" s="11">
        <f>(((I1018/60)/60)/24)+DATE(1970,1,1)+(-5/24)</f>
        <v>42466.857129629621</v>
      </c>
      <c r="Q1018" s="11">
        <f>(((J1018/60)/60)/24)+DATE(1970,1,1)+(-5/24)</f>
        <v>42421.898796296293</v>
      </c>
      <c r="R1018" t="s">
        <v>8273</v>
      </c>
      <c r="S1018" s="13" t="str">
        <f>LEFT(R1018,SEARCH("/",R1018)-1)</f>
        <v>technology</v>
      </c>
      <c r="T1018" t="str">
        <f>RIGHT(R1018,LEN(R1018)-SEARCH("/",R1018))</f>
        <v>wearables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>
        <f>E1019/D1019</f>
        <v>0.22878799999999999</v>
      </c>
      <c r="O1019" s="6">
        <f>IF(L1019&gt;0,E1019/L1019,0)</f>
        <v>161.11830985915492</v>
      </c>
      <c r="P1019" s="11">
        <f>(((I1019/60)/60)/24)+DATE(1970,1,1)+(-5/24)</f>
        <v>42329.508506944439</v>
      </c>
      <c r="Q1019" s="11">
        <f>(((J1019/60)/60)/24)+DATE(1970,1,1)+(-5/24)</f>
        <v>42289.466840277775</v>
      </c>
      <c r="R1019" t="s">
        <v>8273</v>
      </c>
      <c r="S1019" s="13" t="str">
        <f>LEFT(R1019,SEARCH("/",R1019)-1)</f>
        <v>technology</v>
      </c>
      <c r="T1019" t="str">
        <f>RIGHT(R1019,LEN(R1019)-SEARCH("/",R1019))</f>
        <v>wearables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>
        <f>E1020/D1020</f>
        <v>3.1050000000000001E-2</v>
      </c>
      <c r="O1020" s="6">
        <f>IF(L1020&gt;0,E1020/L1020,0)</f>
        <v>88.714285714285708</v>
      </c>
      <c r="P1020" s="11">
        <f>(((I1020/60)/60)/24)+DATE(1970,1,1)+(-5/24)</f>
        <v>42565.283946759257</v>
      </c>
      <c r="Q1020" s="11">
        <f>(((J1020/60)/60)/24)+DATE(1970,1,1)+(-5/24)</f>
        <v>42535.283946759257</v>
      </c>
      <c r="R1020" t="s">
        <v>8273</v>
      </c>
      <c r="S1020" s="13" t="str">
        <f>LEFT(R1020,SEARCH("/",R1020)-1)</f>
        <v>technology</v>
      </c>
      <c r="T1020" t="str">
        <f>RIGHT(R1020,LEN(R1020)-SEARCH("/",R1020))</f>
        <v>wearables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>
        <f>E1021/D1021</f>
        <v>0.47333333333333333</v>
      </c>
      <c r="O1021" s="6">
        <f>IF(L1021&gt;0,E1021/L1021,0)</f>
        <v>53.25</v>
      </c>
      <c r="P1021" s="11">
        <f>(((I1021/60)/60)/24)+DATE(1970,1,1)+(-5/24)</f>
        <v>42039.765613425923</v>
      </c>
      <c r="Q1021" s="11">
        <f>(((J1021/60)/60)/24)+DATE(1970,1,1)+(-5/24)</f>
        <v>42009.765613425923</v>
      </c>
      <c r="R1021" t="s">
        <v>8273</v>
      </c>
      <c r="S1021" s="13" t="str">
        <f>LEFT(R1021,SEARCH("/",R1021)-1)</f>
        <v>technology</v>
      </c>
      <c r="T1021" t="str">
        <f>RIGHT(R1021,LEN(R1021)-SEARCH("/",R1021))</f>
        <v>wearables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>
        <f>E1022/D1022</f>
        <v>2.0554838709677421</v>
      </c>
      <c r="O1022" s="6">
        <f>IF(L1022&gt;0,E1022/L1022,0)</f>
        <v>106.2</v>
      </c>
      <c r="P1022" s="11">
        <f>(((I1022/60)/60)/24)+DATE(1970,1,1)+(-5/24)</f>
        <v>42156.824305555558</v>
      </c>
      <c r="Q1022" s="11">
        <f>(((J1022/60)/60)/24)+DATE(1970,1,1)+(-5/24)</f>
        <v>42126.861215277771</v>
      </c>
      <c r="R1022" t="s">
        <v>8280</v>
      </c>
      <c r="S1022" s="13" t="str">
        <f>LEFT(R1022,SEARCH("/",R1022)-1)</f>
        <v>music</v>
      </c>
      <c r="T1022" t="str">
        <f>RIGHT(R1022,LEN(R1022)-SEARCH("/",R1022))</f>
        <v>electronic music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>
        <f>E1023/D1023</f>
        <v>3.5180366666666667</v>
      </c>
      <c r="O1023" s="6">
        <f>IF(L1023&gt;0,E1023/L1023,0)</f>
        <v>22.079728033472804</v>
      </c>
      <c r="P1023" s="11">
        <f>(((I1023/60)/60)/24)+DATE(1970,1,1)+(-5/24)</f>
        <v>42293.958333333336</v>
      </c>
      <c r="Q1023" s="11">
        <f>(((J1023/60)/60)/24)+DATE(1970,1,1)+(-5/24)</f>
        <v>42271.043645833335</v>
      </c>
      <c r="R1023" t="s">
        <v>8280</v>
      </c>
      <c r="S1023" s="13" t="str">
        <f>LEFT(R1023,SEARCH("/",R1023)-1)</f>
        <v>music</v>
      </c>
      <c r="T1023" t="str">
        <f>RIGHT(R1023,LEN(R1023)-SEARCH("/",R1023))</f>
        <v>electronic music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>
        <f>E1024/D1024</f>
        <v>1.149</v>
      </c>
      <c r="O1024" s="6">
        <f>IF(L1024&gt;0,E1024/L1024,0)</f>
        <v>31.054054054054053</v>
      </c>
      <c r="P1024" s="11">
        <f>(((I1024/60)/60)/24)+DATE(1970,1,1)+(-5/24)</f>
        <v>42141.438391203708</v>
      </c>
      <c r="Q1024" s="11">
        <f>(((J1024/60)/60)/24)+DATE(1970,1,1)+(-5/24)</f>
        <v>42111.438391203708</v>
      </c>
      <c r="R1024" t="s">
        <v>8280</v>
      </c>
      <c r="S1024" s="13" t="str">
        <f>LEFT(R1024,SEARCH("/",R1024)-1)</f>
        <v>music</v>
      </c>
      <c r="T1024" t="str">
        <f>RIGHT(R1024,LEN(R1024)-SEARCH("/",R1024))</f>
        <v>electronic music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>
        <f>E1025/D1025</f>
        <v>2.3715000000000002</v>
      </c>
      <c r="O1025" s="6">
        <f>IF(L1025&gt;0,E1025/L1025,0)</f>
        <v>36.206106870229007</v>
      </c>
      <c r="P1025" s="11">
        <f>(((I1025/60)/60)/24)+DATE(1970,1,1)+(-5/24)</f>
        <v>42175.711354166669</v>
      </c>
      <c r="Q1025" s="11">
        <f>(((J1025/60)/60)/24)+DATE(1970,1,1)+(-5/24)</f>
        <v>42145.711354166669</v>
      </c>
      <c r="R1025" t="s">
        <v>8280</v>
      </c>
      <c r="S1025" s="13" t="str">
        <f>LEFT(R1025,SEARCH("/",R1025)-1)</f>
        <v>music</v>
      </c>
      <c r="T1025" t="str">
        <f>RIGHT(R1025,LEN(R1025)-SEARCH("/",R1025))</f>
        <v>electronic music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>
        <f>E1026/D1026</f>
        <v>1.1863774999999999</v>
      </c>
      <c r="O1026" s="6">
        <f>IF(L1026&gt;0,E1026/L1026,0)</f>
        <v>388.9762295081967</v>
      </c>
      <c r="P1026" s="11">
        <f>(((I1026/60)/60)/24)+DATE(1970,1,1)+(-5/24)</f>
        <v>42400.372256944444</v>
      </c>
      <c r="Q1026" s="11">
        <f>(((J1026/60)/60)/24)+DATE(1970,1,1)+(-5/24)</f>
        <v>42370.372256944444</v>
      </c>
      <c r="R1026" t="s">
        <v>8280</v>
      </c>
      <c r="S1026" s="13" t="str">
        <f>LEFT(R1026,SEARCH("/",R1026)-1)</f>
        <v>music</v>
      </c>
      <c r="T1026" t="str">
        <f>RIGHT(R1026,LEN(R1026)-SEARCH("/",R1026))</f>
        <v>electronic music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>
        <f>E1027/D1027</f>
        <v>1.099283142857143</v>
      </c>
      <c r="O1027" s="6">
        <f>IF(L1027&gt;0,E1027/L1027,0)</f>
        <v>71.848571428571432</v>
      </c>
      <c r="P1027" s="11">
        <f>(((I1027/60)/60)/24)+DATE(1970,1,1)+(-5/24)</f>
        <v>42079.583761574067</v>
      </c>
      <c r="Q1027" s="11">
        <f>(((J1027/60)/60)/24)+DATE(1970,1,1)+(-5/24)</f>
        <v>42049.625428240739</v>
      </c>
      <c r="R1027" t="s">
        <v>8280</v>
      </c>
      <c r="S1027" s="13" t="str">
        <f>LEFT(R1027,SEARCH("/",R1027)-1)</f>
        <v>music</v>
      </c>
      <c r="T1027" t="str">
        <f>RIGHT(R1027,LEN(R1027)-SEARCH("/",R1027))</f>
        <v>electronic music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>
        <f>E1028/D1028</f>
        <v>1.0000828571428571</v>
      </c>
      <c r="O1028" s="6">
        <f>IF(L1028&gt;0,E1028/L1028,0)</f>
        <v>57.381803278688523</v>
      </c>
      <c r="P1028" s="11">
        <f>(((I1028/60)/60)/24)+DATE(1970,1,1)+(-5/24)</f>
        <v>42460.157592592594</v>
      </c>
      <c r="Q1028" s="11">
        <f>(((J1028/60)/60)/24)+DATE(1970,1,1)+(-5/24)</f>
        <v>42426.199259259258</v>
      </c>
      <c r="R1028" t="s">
        <v>8280</v>
      </c>
      <c r="S1028" s="13" t="str">
        <f>LEFT(R1028,SEARCH("/",R1028)-1)</f>
        <v>music</v>
      </c>
      <c r="T1028" t="str">
        <f>RIGHT(R1028,LEN(R1028)-SEARCH("/",R1028))</f>
        <v>electronic music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>
        <f>E1029/D1029</f>
        <v>1.0309292094387414</v>
      </c>
      <c r="O1029" s="6">
        <f>IF(L1029&gt;0,E1029/L1029,0)</f>
        <v>69.666666666666671</v>
      </c>
      <c r="P1029" s="11">
        <f>(((I1029/60)/60)/24)+DATE(1970,1,1)+(-5/24)</f>
        <v>41934.825775462959</v>
      </c>
      <c r="Q1029" s="11">
        <f>(((J1029/60)/60)/24)+DATE(1970,1,1)+(-5/24)</f>
        <v>41904.825775462959</v>
      </c>
      <c r="R1029" t="s">
        <v>8280</v>
      </c>
      <c r="S1029" s="13" t="str">
        <f>LEFT(R1029,SEARCH("/",R1029)-1)</f>
        <v>music</v>
      </c>
      <c r="T1029" t="str">
        <f>RIGHT(R1029,LEN(R1029)-SEARCH("/",R1029))</f>
        <v>electronic music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>
        <f>E1030/D1030</f>
        <v>1.1727000000000001</v>
      </c>
      <c r="O1030" s="6">
        <f>IF(L1030&gt;0,E1030/L1030,0)</f>
        <v>45.988235294117644</v>
      </c>
      <c r="P1030" s="11">
        <f>(((I1030/60)/60)/24)+DATE(1970,1,1)+(-5/24)</f>
        <v>42800.624999999993</v>
      </c>
      <c r="Q1030" s="11">
        <f>(((J1030/60)/60)/24)+DATE(1970,1,1)+(-5/24)</f>
        <v>42755.419039351851</v>
      </c>
      <c r="R1030" t="s">
        <v>8280</v>
      </c>
      <c r="S1030" s="13" t="str">
        <f>LEFT(R1030,SEARCH("/",R1030)-1)</f>
        <v>music</v>
      </c>
      <c r="T1030" t="str">
        <f>RIGHT(R1030,LEN(R1030)-SEARCH("/",R1030))</f>
        <v>electronic music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>
        <f>E1031/D1031</f>
        <v>1.1175999999999999</v>
      </c>
      <c r="O1031" s="6">
        <f>IF(L1031&gt;0,E1031/L1031,0)</f>
        <v>79.262411347517727</v>
      </c>
      <c r="P1031" s="11">
        <f>(((I1031/60)/60)/24)+DATE(1970,1,1)+(-5/24)</f>
        <v>42098.707638888889</v>
      </c>
      <c r="Q1031" s="11">
        <f>(((J1031/60)/60)/24)+DATE(1970,1,1)+(-5/24)</f>
        <v>42044.503553240742</v>
      </c>
      <c r="R1031" t="s">
        <v>8280</v>
      </c>
      <c r="S1031" s="13" t="str">
        <f>LEFT(R1031,SEARCH("/",R1031)-1)</f>
        <v>music</v>
      </c>
      <c r="T1031" t="str">
        <f>RIGHT(R1031,LEN(R1031)-SEARCH("/",R1031))</f>
        <v>electronic music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>
        <f>E1032/D1032</f>
        <v>3.4209999999999998</v>
      </c>
      <c r="O1032" s="6">
        <f>IF(L1032&gt;0,E1032/L1032,0)</f>
        <v>43.031446540880502</v>
      </c>
      <c r="P1032" s="11">
        <f>(((I1032/60)/60)/24)+DATE(1970,1,1)+(-5/24)</f>
        <v>42625.274872685179</v>
      </c>
      <c r="Q1032" s="11">
        <f>(((J1032/60)/60)/24)+DATE(1970,1,1)+(-5/24)</f>
        <v>42611.274872685179</v>
      </c>
      <c r="R1032" t="s">
        <v>8280</v>
      </c>
      <c r="S1032" s="13" t="str">
        <f>LEFT(R1032,SEARCH("/",R1032)-1)</f>
        <v>music</v>
      </c>
      <c r="T1032" t="str">
        <f>RIGHT(R1032,LEN(R1032)-SEARCH("/",R1032))</f>
        <v>electronic music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>
        <f>E1033/D1033</f>
        <v>1.0740000000000001</v>
      </c>
      <c r="O1033" s="6">
        <f>IF(L1033&gt;0,E1033/L1033,0)</f>
        <v>108.48484848484848</v>
      </c>
      <c r="P1033" s="11">
        <f>(((I1033/60)/60)/24)+DATE(1970,1,1)+(-5/24)</f>
        <v>42354.555671296293</v>
      </c>
      <c r="Q1033" s="11">
        <f>(((J1033/60)/60)/24)+DATE(1970,1,1)+(-5/24)</f>
        <v>42324.555671296293</v>
      </c>
      <c r="R1033" t="s">
        <v>8280</v>
      </c>
      <c r="S1033" s="13" t="str">
        <f>LEFT(R1033,SEARCH("/",R1033)-1)</f>
        <v>music</v>
      </c>
      <c r="T1033" t="str">
        <f>RIGHT(R1033,LEN(R1033)-SEARCH("/",R1033))</f>
        <v>electronic music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>
        <f>E1034/D1034</f>
        <v>1.0849703703703704</v>
      </c>
      <c r="O1034" s="6">
        <f>IF(L1034&gt;0,E1034/L1034,0)</f>
        <v>61.029583333333335</v>
      </c>
      <c r="P1034" s="11">
        <f>(((I1034/60)/60)/24)+DATE(1970,1,1)+(-5/24)</f>
        <v>42544.458622685182</v>
      </c>
      <c r="Q1034" s="11">
        <f>(((J1034/60)/60)/24)+DATE(1970,1,1)+(-5/24)</f>
        <v>42514.458622685182</v>
      </c>
      <c r="R1034" t="s">
        <v>8280</v>
      </c>
      <c r="S1034" s="13" t="str">
        <f>LEFT(R1034,SEARCH("/",R1034)-1)</f>
        <v>music</v>
      </c>
      <c r="T1034" t="str">
        <f>RIGHT(R1034,LEN(R1034)-SEARCH("/",R1034))</f>
        <v>electronic music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>
        <f>E1035/D1035</f>
        <v>1.0286144578313252</v>
      </c>
      <c r="O1035" s="6">
        <f>IF(L1035&gt;0,E1035/L1035,0)</f>
        <v>50.592592592592595</v>
      </c>
      <c r="P1035" s="11">
        <f>(((I1035/60)/60)/24)+DATE(1970,1,1)+(-5/24)</f>
        <v>42716.524074074077</v>
      </c>
      <c r="Q1035" s="11">
        <f>(((J1035/60)/60)/24)+DATE(1970,1,1)+(-5/24)</f>
        <v>42688.524074074077</v>
      </c>
      <c r="R1035" t="s">
        <v>8280</v>
      </c>
      <c r="S1035" s="13" t="str">
        <f>LEFT(R1035,SEARCH("/",R1035)-1)</f>
        <v>music</v>
      </c>
      <c r="T1035" t="str">
        <f>RIGHT(R1035,LEN(R1035)-SEARCH("/",R1035))</f>
        <v>electronic music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>
        <f>E1036/D1036</f>
        <v>1.3000180000000001</v>
      </c>
      <c r="O1036" s="6">
        <f>IF(L1036&gt;0,E1036/L1036,0)</f>
        <v>39.157168674698795</v>
      </c>
      <c r="P1036" s="11">
        <f>(((I1036/60)/60)/24)+DATE(1970,1,1)+(-5/24)</f>
        <v>42586.957638888889</v>
      </c>
      <c r="Q1036" s="11">
        <f>(((J1036/60)/60)/24)+DATE(1970,1,1)+(-5/24)</f>
        <v>42554.958379629628</v>
      </c>
      <c r="R1036" t="s">
        <v>8280</v>
      </c>
      <c r="S1036" s="13" t="str">
        <f>LEFT(R1036,SEARCH("/",R1036)-1)</f>
        <v>music</v>
      </c>
      <c r="T1036" t="str">
        <f>RIGHT(R1036,LEN(R1036)-SEARCH("/",R1036))</f>
        <v>electronic music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>
        <f>E1037/D1037</f>
        <v>1.0765217391304347</v>
      </c>
      <c r="O1037" s="6">
        <f>IF(L1037&gt;0,E1037/L1037,0)</f>
        <v>65.15789473684211</v>
      </c>
      <c r="P1037" s="11">
        <f>(((I1037/60)/60)/24)+DATE(1970,1,1)+(-5/24)</f>
        <v>42046.43310185185</v>
      </c>
      <c r="Q1037" s="11">
        <f>(((J1037/60)/60)/24)+DATE(1970,1,1)+(-5/24)</f>
        <v>42016.43310185185</v>
      </c>
      <c r="R1037" t="s">
        <v>8280</v>
      </c>
      <c r="S1037" s="13" t="str">
        <f>LEFT(R1037,SEARCH("/",R1037)-1)</f>
        <v>music</v>
      </c>
      <c r="T1037" t="str">
        <f>RIGHT(R1037,LEN(R1037)-SEARCH("/",R1037))</f>
        <v>electronic music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>
        <f>E1038/D1038</f>
        <v>1.1236044444444444</v>
      </c>
      <c r="O1038" s="6">
        <f>IF(L1038&gt;0,E1038/L1038,0)</f>
        <v>23.963127962085309</v>
      </c>
      <c r="P1038" s="11">
        <f>(((I1038/60)/60)/24)+DATE(1970,1,1)+(-5/24)</f>
        <v>41281.125</v>
      </c>
      <c r="Q1038" s="11">
        <f>(((J1038/60)/60)/24)+DATE(1970,1,1)+(-5/24)</f>
        <v>41249.240624999999</v>
      </c>
      <c r="R1038" t="s">
        <v>8280</v>
      </c>
      <c r="S1038" s="13" t="str">
        <f>LEFT(R1038,SEARCH("/",R1038)-1)</f>
        <v>music</v>
      </c>
      <c r="T1038" t="str">
        <f>RIGHT(R1038,LEN(R1038)-SEARCH("/",R1038))</f>
        <v>electronic music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>
        <f>E1039/D1039</f>
        <v>1.0209999999999999</v>
      </c>
      <c r="O1039" s="6">
        <f>IF(L1039&gt;0,E1039/L1039,0)</f>
        <v>48.61904761904762</v>
      </c>
      <c r="P1039" s="11">
        <f>(((I1039/60)/60)/24)+DATE(1970,1,1)+(-5/24)</f>
        <v>42141.999999999993</v>
      </c>
      <c r="Q1039" s="11">
        <f>(((J1039/60)/60)/24)+DATE(1970,1,1)+(-5/24)</f>
        <v>42119.61414351852</v>
      </c>
      <c r="R1039" t="s">
        <v>8280</v>
      </c>
      <c r="S1039" s="13" t="str">
        <f>LEFT(R1039,SEARCH("/",R1039)-1)</f>
        <v>music</v>
      </c>
      <c r="T1039" t="str">
        <f>RIGHT(R1039,LEN(R1039)-SEARCH("/",R1039))</f>
        <v>electronic music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>
        <f>E1040/D1040</f>
        <v>1.4533333333333334</v>
      </c>
      <c r="O1040" s="6">
        <f>IF(L1040&gt;0,E1040/L1040,0)</f>
        <v>35.73770491803279</v>
      </c>
      <c r="P1040" s="11">
        <f>(((I1040/60)/60)/24)+DATE(1970,1,1)+(-5/24)</f>
        <v>42447.981747685182</v>
      </c>
      <c r="Q1040" s="11">
        <f>(((J1040/60)/60)/24)+DATE(1970,1,1)+(-5/24)</f>
        <v>42418.023414351854</v>
      </c>
      <c r="R1040" t="s">
        <v>8280</v>
      </c>
      <c r="S1040" s="13" t="str">
        <f>LEFT(R1040,SEARCH("/",R1040)-1)</f>
        <v>music</v>
      </c>
      <c r="T1040" t="str">
        <f>RIGHT(R1040,LEN(R1040)-SEARCH("/",R1040))</f>
        <v>electronic music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>
        <f>E1041/D1041</f>
        <v>1.282</v>
      </c>
      <c r="O1041" s="6">
        <f>IF(L1041&gt;0,E1041/L1041,0)</f>
        <v>21.366666666666667</v>
      </c>
      <c r="P1041" s="11">
        <f>(((I1041/60)/60)/24)+DATE(1970,1,1)+(-5/24)</f>
        <v>42717.124305555553</v>
      </c>
      <c r="Q1041" s="11">
        <f>(((J1041/60)/60)/24)+DATE(1970,1,1)+(-5/24)</f>
        <v>42691.900995370372</v>
      </c>
      <c r="R1041" t="s">
        <v>8280</v>
      </c>
      <c r="S1041" s="13" t="str">
        <f>LEFT(R1041,SEARCH("/",R1041)-1)</f>
        <v>music</v>
      </c>
      <c r="T1041" t="str">
        <f>RIGHT(R1041,LEN(R1041)-SEARCH("/",R1041))</f>
        <v>electronic music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>
        <f>E1042/D1042</f>
        <v>2.9411764705882353E-3</v>
      </c>
      <c r="O1042" s="6">
        <f>IF(L1042&gt;0,E1042/L1042,0)</f>
        <v>250</v>
      </c>
      <c r="P1042" s="11">
        <f>(((I1042/60)/60)/24)+DATE(1970,1,1)+(-5/24)</f>
        <v>42609.500104166662</v>
      </c>
      <c r="Q1042" s="11">
        <f>(((J1042/60)/60)/24)+DATE(1970,1,1)+(-5/24)</f>
        <v>42579.500104166662</v>
      </c>
      <c r="R1042" t="s">
        <v>8281</v>
      </c>
      <c r="S1042" s="13" t="str">
        <f>LEFT(R1042,SEARCH("/",R1042)-1)</f>
        <v>journalism</v>
      </c>
      <c r="T1042" t="str">
        <f>RIGHT(R1042,LEN(R1042)-SEARCH("/",R1042))</f>
        <v>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>
        <f>E1043/D1043</f>
        <v>0</v>
      </c>
      <c r="O1043" s="6">
        <f>IF(L1043&gt;0,E1043/L1043,0)</f>
        <v>0</v>
      </c>
      <c r="P1043" s="11">
        <f>(((I1043/60)/60)/24)+DATE(1970,1,1)+(-5/24)</f>
        <v>41850.851759259262</v>
      </c>
      <c r="Q1043" s="11">
        <f>(((J1043/60)/60)/24)+DATE(1970,1,1)+(-5/24)</f>
        <v>41830.851759259262</v>
      </c>
      <c r="R1043" t="s">
        <v>8281</v>
      </c>
      <c r="S1043" s="13" t="str">
        <f>LEFT(R1043,SEARCH("/",R1043)-1)</f>
        <v>journalism</v>
      </c>
      <c r="T1043" t="str">
        <f>RIGHT(R1043,LEN(R1043)-SEARCH("/",R1043))</f>
        <v>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>
        <f>E1044/D1044</f>
        <v>1.5384615384615385E-2</v>
      </c>
      <c r="O1044" s="6">
        <f>IF(L1044&gt;0,E1044/L1044,0)</f>
        <v>10</v>
      </c>
      <c r="P1044" s="11">
        <f>(((I1044/60)/60)/24)+DATE(1970,1,1)+(-5/24)</f>
        <v>41894.208333333328</v>
      </c>
      <c r="Q1044" s="11">
        <f>(((J1044/60)/60)/24)+DATE(1970,1,1)+(-5/24)</f>
        <v>41851.487824074073</v>
      </c>
      <c r="R1044" t="s">
        <v>8281</v>
      </c>
      <c r="S1044" s="13" t="str">
        <f>LEFT(R1044,SEARCH("/",R1044)-1)</f>
        <v>journalism</v>
      </c>
      <c r="T1044" t="str">
        <f>RIGHT(R1044,LEN(R1044)-SEARCH("/",R1044))</f>
        <v>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>
        <f>E1045/D1045</f>
        <v>8.5370000000000001E-2</v>
      </c>
      <c r="O1045" s="6">
        <f>IF(L1045&gt;0,E1045/L1045,0)</f>
        <v>29.236301369863014</v>
      </c>
      <c r="P1045" s="11">
        <f>(((I1045/60)/60)/24)+DATE(1970,1,1)+(-5/24)</f>
        <v>42144.044618055552</v>
      </c>
      <c r="Q1045" s="11">
        <f>(((J1045/60)/60)/24)+DATE(1970,1,1)+(-5/24)</f>
        <v>42114.044618055552</v>
      </c>
      <c r="R1045" t="s">
        <v>8281</v>
      </c>
      <c r="S1045" s="13" t="str">
        <f>LEFT(R1045,SEARCH("/",R1045)-1)</f>
        <v>journalism</v>
      </c>
      <c r="T1045" t="str">
        <f>RIGHT(R1045,LEN(R1045)-SEARCH("/",R1045))</f>
        <v>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>
        <f>E1046/D1046</f>
        <v>8.571428571428571E-4</v>
      </c>
      <c r="O1046" s="6">
        <f>IF(L1046&gt;0,E1046/L1046,0)</f>
        <v>3</v>
      </c>
      <c r="P1046" s="11">
        <f>(((I1046/60)/60)/24)+DATE(1970,1,1)+(-5/24)</f>
        <v>42068.643749999996</v>
      </c>
      <c r="Q1046" s="11">
        <f>(((J1046/60)/60)/24)+DATE(1970,1,1)+(-5/24)</f>
        <v>42011.717604166661</v>
      </c>
      <c r="R1046" t="s">
        <v>8281</v>
      </c>
      <c r="S1046" s="13" t="str">
        <f>LEFT(R1046,SEARCH("/",R1046)-1)</f>
        <v>journalism</v>
      </c>
      <c r="T1046" t="str">
        <f>RIGHT(R1046,LEN(R1046)-SEARCH("/",R1046))</f>
        <v>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>
        <f>E1047/D1047</f>
        <v>2.6599999999999999E-2</v>
      </c>
      <c r="O1047" s="6">
        <f>IF(L1047&gt;0,E1047/L1047,0)</f>
        <v>33.25</v>
      </c>
      <c r="P1047" s="11">
        <f>(((I1047/60)/60)/24)+DATE(1970,1,1)+(-5/24)</f>
        <v>41874.666087962964</v>
      </c>
      <c r="Q1047" s="11">
        <f>(((J1047/60)/60)/24)+DATE(1970,1,1)+(-5/24)</f>
        <v>41844.666087962964</v>
      </c>
      <c r="R1047" t="s">
        <v>8281</v>
      </c>
      <c r="S1047" s="13" t="str">
        <f>LEFT(R1047,SEARCH("/",R1047)-1)</f>
        <v>journalism</v>
      </c>
      <c r="T1047" t="str">
        <f>RIGHT(R1047,LEN(R1047)-SEARCH("/",R1047))</f>
        <v>audio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>
        <f>E1048/D1048</f>
        <v>0</v>
      </c>
      <c r="O1048" s="6">
        <f>IF(L1048&gt;0,E1048/L1048,0)</f>
        <v>0</v>
      </c>
      <c r="P1048" s="11">
        <f>(((I1048/60)/60)/24)+DATE(1970,1,1)+(-5/24)</f>
        <v>42364.643055555549</v>
      </c>
      <c r="Q1048" s="11">
        <f>(((J1048/60)/60)/24)+DATE(1970,1,1)+(-5/24)</f>
        <v>42319.643055555549</v>
      </c>
      <c r="R1048" t="s">
        <v>8281</v>
      </c>
      <c r="S1048" s="13" t="str">
        <f>LEFT(R1048,SEARCH("/",R1048)-1)</f>
        <v>journalism</v>
      </c>
      <c r="T1048" t="str">
        <f>RIGHT(R1048,LEN(R1048)-SEARCH("/",R1048))</f>
        <v>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>
        <f>E1049/D1049</f>
        <v>5.0000000000000001E-4</v>
      </c>
      <c r="O1049" s="6">
        <f>IF(L1049&gt;0,E1049/L1049,0)</f>
        <v>1</v>
      </c>
      <c r="P1049" s="11">
        <f>(((I1049/60)/60)/24)+DATE(1970,1,1)+(-5/24)</f>
        <v>41948.65179398148</v>
      </c>
      <c r="Q1049" s="11">
        <f>(((J1049/60)/60)/24)+DATE(1970,1,1)+(-5/24)</f>
        <v>41918.610127314809</v>
      </c>
      <c r="R1049" t="s">
        <v>8281</v>
      </c>
      <c r="S1049" s="13" t="str">
        <f>LEFT(R1049,SEARCH("/",R1049)-1)</f>
        <v>journalism</v>
      </c>
      <c r="T1049" t="str">
        <f>RIGHT(R1049,LEN(R1049)-SEARCH("/",R1049))</f>
        <v>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>
        <f>E1050/D1050</f>
        <v>1.4133333333333333E-2</v>
      </c>
      <c r="O1050" s="6">
        <f>IF(L1050&gt;0,E1050/L1050,0)</f>
        <v>53</v>
      </c>
      <c r="P1050" s="11">
        <f>(((I1050/60)/60)/24)+DATE(1970,1,1)+(-5/24)</f>
        <v>42637.844780092586</v>
      </c>
      <c r="Q1050" s="11">
        <f>(((J1050/60)/60)/24)+DATE(1970,1,1)+(-5/24)</f>
        <v>42597.844780092586</v>
      </c>
      <c r="R1050" t="s">
        <v>8281</v>
      </c>
      <c r="S1050" s="13" t="str">
        <f>LEFT(R1050,SEARCH("/",R1050)-1)</f>
        <v>journalism</v>
      </c>
      <c r="T1050" t="str">
        <f>RIGHT(R1050,LEN(R1050)-SEARCH("/",R1050))</f>
        <v>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>
        <f>E1051/D1051</f>
        <v>0</v>
      </c>
      <c r="O1051" s="6">
        <f>IF(L1051&gt;0,E1051/L1051,0)</f>
        <v>0</v>
      </c>
      <c r="P1051" s="11">
        <f>(((I1051/60)/60)/24)+DATE(1970,1,1)+(-5/24)</f>
        <v>42412.222743055558</v>
      </c>
      <c r="Q1051" s="11">
        <f>(((J1051/60)/60)/24)+DATE(1970,1,1)+(-5/24)</f>
        <v>42382.222743055558</v>
      </c>
      <c r="R1051" t="s">
        <v>8281</v>
      </c>
      <c r="S1051" s="13" t="str">
        <f>LEFT(R1051,SEARCH("/",R1051)-1)</f>
        <v>journalism</v>
      </c>
      <c r="T1051" t="str">
        <f>RIGHT(R1051,LEN(R1051)-SEARCH("/",R1051))</f>
        <v>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>
        <f>E1052/D1052</f>
        <v>0</v>
      </c>
      <c r="O1052" s="6">
        <f>IF(L1052&gt;0,E1052/L1052,0)</f>
        <v>0</v>
      </c>
      <c r="P1052" s="11">
        <f>(((I1052/60)/60)/24)+DATE(1970,1,1)+(-5/24)</f>
        <v>42261.588854166665</v>
      </c>
      <c r="Q1052" s="11">
        <f>(((J1052/60)/60)/24)+DATE(1970,1,1)+(-5/24)</f>
        <v>42231.588854166665</v>
      </c>
      <c r="R1052" t="s">
        <v>8281</v>
      </c>
      <c r="S1052" s="13" t="str">
        <f>LEFT(R1052,SEARCH("/",R1052)-1)</f>
        <v>journalism</v>
      </c>
      <c r="T1052" t="str">
        <f>RIGHT(R1052,LEN(R1052)-SEARCH("/",R1052))</f>
        <v>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>
        <f>E1053/D1053</f>
        <v>0</v>
      </c>
      <c r="O1053" s="6">
        <f>IF(L1053&gt;0,E1053/L1053,0)</f>
        <v>0</v>
      </c>
      <c r="P1053" s="11">
        <f>(((I1053/60)/60)/24)+DATE(1970,1,1)+(-5/24)</f>
        <v>41877.805844907409</v>
      </c>
      <c r="Q1053" s="11">
        <f>(((J1053/60)/60)/24)+DATE(1970,1,1)+(-5/24)</f>
        <v>41849.805844907409</v>
      </c>
      <c r="R1053" t="s">
        <v>8281</v>
      </c>
      <c r="S1053" s="13" t="str">
        <f>LEFT(R1053,SEARCH("/",R1053)-1)</f>
        <v>journalism</v>
      </c>
      <c r="T1053" t="str">
        <f>RIGHT(R1053,LEN(R1053)-SEARCH("/",R1053))</f>
        <v>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>
        <f>E1054/D1054</f>
        <v>0</v>
      </c>
      <c r="O1054" s="6">
        <f>IF(L1054&gt;0,E1054/L1054,0)</f>
        <v>0</v>
      </c>
      <c r="P1054" s="11">
        <f>(((I1054/60)/60)/24)+DATE(1970,1,1)+(-5/24)</f>
        <v>42527.631249999999</v>
      </c>
      <c r="Q1054" s="11">
        <f>(((J1054/60)/60)/24)+DATE(1970,1,1)+(-5/24)</f>
        <v>42483.589062499996</v>
      </c>
      <c r="R1054" t="s">
        <v>8281</v>
      </c>
      <c r="S1054" s="13" t="str">
        <f>LEFT(R1054,SEARCH("/",R1054)-1)</f>
        <v>journalism</v>
      </c>
      <c r="T1054" t="str">
        <f>RIGHT(R1054,LEN(R1054)-SEARCH("/",R1054))</f>
        <v>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>
        <f>E1055/D1055</f>
        <v>0.01</v>
      </c>
      <c r="O1055" s="6">
        <f>IF(L1055&gt;0,E1055/L1055,0)</f>
        <v>15</v>
      </c>
      <c r="P1055" s="11">
        <f>(((I1055/60)/60)/24)+DATE(1970,1,1)+(-5/24)</f>
        <v>42799.964490740742</v>
      </c>
      <c r="Q1055" s="11">
        <f>(((J1055/60)/60)/24)+DATE(1970,1,1)+(-5/24)</f>
        <v>42774.964490740742</v>
      </c>
      <c r="R1055" t="s">
        <v>8281</v>
      </c>
      <c r="S1055" s="13" t="str">
        <f>LEFT(R1055,SEARCH("/",R1055)-1)</f>
        <v>journalism</v>
      </c>
      <c r="T1055" t="str">
        <f>RIGHT(R1055,LEN(R1055)-SEARCH("/",R1055))</f>
        <v>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>
        <f>E1056/D1056</f>
        <v>0</v>
      </c>
      <c r="O1056" s="6">
        <f>IF(L1056&gt;0,E1056/L1056,0)</f>
        <v>0</v>
      </c>
      <c r="P1056" s="11">
        <f>(((I1056/60)/60)/24)+DATE(1970,1,1)+(-5/24)</f>
        <v>41861.708333333328</v>
      </c>
      <c r="Q1056" s="11">
        <f>(((J1056/60)/60)/24)+DATE(1970,1,1)+(-5/24)</f>
        <v>41831.643506944441</v>
      </c>
      <c r="R1056" t="s">
        <v>8281</v>
      </c>
      <c r="S1056" s="13" t="str">
        <f>LEFT(R1056,SEARCH("/",R1056)-1)</f>
        <v>journalism</v>
      </c>
      <c r="T1056" t="str">
        <f>RIGHT(R1056,LEN(R1056)-SEARCH("/",R1056))</f>
        <v>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>
        <f>E1057/D1057</f>
        <v>0</v>
      </c>
      <c r="O1057" s="6">
        <f>IF(L1057&gt;0,E1057/L1057,0)</f>
        <v>0</v>
      </c>
      <c r="P1057" s="11">
        <f>(((I1057/60)/60)/24)+DATE(1970,1,1)+(-5/24)</f>
        <v>42436.784085648142</v>
      </c>
      <c r="Q1057" s="11">
        <f>(((J1057/60)/60)/24)+DATE(1970,1,1)+(-5/24)</f>
        <v>42406.784085648142</v>
      </c>
      <c r="R1057" t="s">
        <v>8281</v>
      </c>
      <c r="S1057" s="13" t="str">
        <f>LEFT(R1057,SEARCH("/",R1057)-1)</f>
        <v>journalism</v>
      </c>
      <c r="T1057" t="str">
        <f>RIGHT(R1057,LEN(R1057)-SEARCH("/",R1057))</f>
        <v>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>
        <f>E1058/D1058</f>
        <v>0</v>
      </c>
      <c r="O1058" s="6">
        <f>IF(L1058&gt;0,E1058/L1058,0)</f>
        <v>0</v>
      </c>
      <c r="P1058" s="11">
        <f>(((I1058/60)/60)/24)+DATE(1970,1,1)+(-5/24)</f>
        <v>42118.469641203708</v>
      </c>
      <c r="Q1058" s="11">
        <f>(((J1058/60)/60)/24)+DATE(1970,1,1)+(-5/24)</f>
        <v>42058.511307870365</v>
      </c>
      <c r="R1058" t="s">
        <v>8281</v>
      </c>
      <c r="S1058" s="13" t="str">
        <f>LEFT(R1058,SEARCH("/",R1058)-1)</f>
        <v>journalism</v>
      </c>
      <c r="T1058" t="str">
        <f>RIGHT(R1058,LEN(R1058)-SEARCH("/",R1058))</f>
        <v>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>
        <f>E1059/D1059</f>
        <v>0</v>
      </c>
      <c r="O1059" s="6">
        <f>IF(L1059&gt;0,E1059/L1059,0)</f>
        <v>0</v>
      </c>
      <c r="P1059" s="11">
        <f>(((I1059/60)/60)/24)+DATE(1970,1,1)+(-5/24)</f>
        <v>42708.704664351848</v>
      </c>
      <c r="Q1059" s="11">
        <f>(((J1059/60)/60)/24)+DATE(1970,1,1)+(-5/24)</f>
        <v>42678.662997685176</v>
      </c>
      <c r="R1059" t="s">
        <v>8281</v>
      </c>
      <c r="S1059" s="13" t="str">
        <f>LEFT(R1059,SEARCH("/",R1059)-1)</f>
        <v>journalism</v>
      </c>
      <c r="T1059" t="str">
        <f>RIGHT(R1059,LEN(R1059)-SEARCH("/",R1059))</f>
        <v>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>
        <f>E1060/D1060</f>
        <v>0</v>
      </c>
      <c r="O1060" s="6">
        <f>IF(L1060&gt;0,E1060/L1060,0)</f>
        <v>0</v>
      </c>
      <c r="P1060" s="11">
        <f>(((I1060/60)/60)/24)+DATE(1970,1,1)+(-5/24)</f>
        <v>42088.791666666664</v>
      </c>
      <c r="Q1060" s="11">
        <f>(((J1060/60)/60)/24)+DATE(1970,1,1)+(-5/24)</f>
        <v>42047.692627314813</v>
      </c>
      <c r="R1060" t="s">
        <v>8281</v>
      </c>
      <c r="S1060" s="13" t="str">
        <f>LEFT(R1060,SEARCH("/",R1060)-1)</f>
        <v>journalism</v>
      </c>
      <c r="T1060" t="str">
        <f>RIGHT(R1060,LEN(R1060)-SEARCH("/",R1060))</f>
        <v>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>
        <f>E1061/D1061</f>
        <v>0</v>
      </c>
      <c r="O1061" s="6">
        <f>IF(L1061&gt;0,E1061/L1061,0)</f>
        <v>0</v>
      </c>
      <c r="P1061" s="11">
        <f>(((I1061/60)/60)/24)+DATE(1970,1,1)+(-5/24)</f>
        <v>42076.54</v>
      </c>
      <c r="Q1061" s="11">
        <f>(((J1061/60)/60)/24)+DATE(1970,1,1)+(-5/24)</f>
        <v>42046.581666666665</v>
      </c>
      <c r="R1061" t="s">
        <v>8281</v>
      </c>
      <c r="S1061" s="13" t="str">
        <f>LEFT(R1061,SEARCH("/",R1061)-1)</f>
        <v>journalism</v>
      </c>
      <c r="T1061" t="str">
        <f>RIGHT(R1061,LEN(R1061)-SEARCH("/",R1061))</f>
        <v>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>
        <f>E1062/D1062</f>
        <v>0.01</v>
      </c>
      <c r="O1062" s="6">
        <f>IF(L1062&gt;0,E1062/L1062,0)</f>
        <v>50</v>
      </c>
      <c r="P1062" s="11">
        <f>(((I1062/60)/60)/24)+DATE(1970,1,1)+(-5/24)</f>
        <v>42109.704780092587</v>
      </c>
      <c r="Q1062" s="11">
        <f>(((J1062/60)/60)/24)+DATE(1970,1,1)+(-5/24)</f>
        <v>42079.704780092587</v>
      </c>
      <c r="R1062" t="s">
        <v>8281</v>
      </c>
      <c r="S1062" s="13" t="str">
        <f>LEFT(R1062,SEARCH("/",R1062)-1)</f>
        <v>journalism</v>
      </c>
      <c r="T1062" t="str">
        <f>RIGHT(R1062,LEN(R1062)-SEARCH("/",R1062))</f>
        <v>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>
        <f>E1063/D1063</f>
        <v>0</v>
      </c>
      <c r="O1063" s="6">
        <f>IF(L1063&gt;0,E1063/L1063,0)</f>
        <v>0</v>
      </c>
      <c r="P1063" s="11">
        <f>(((I1063/60)/60)/24)+DATE(1970,1,1)+(-5/24)</f>
        <v>42491.833333333336</v>
      </c>
      <c r="Q1063" s="11">
        <f>(((J1063/60)/60)/24)+DATE(1970,1,1)+(-5/24)</f>
        <v>42432.068379629629</v>
      </c>
      <c r="R1063" t="s">
        <v>8281</v>
      </c>
      <c r="S1063" s="13" t="str">
        <f>LEFT(R1063,SEARCH("/",R1063)-1)</f>
        <v>journalism</v>
      </c>
      <c r="T1063" t="str">
        <f>RIGHT(R1063,LEN(R1063)-SEARCH("/",R1063))</f>
        <v>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>
        <f>E1064/D1064</f>
        <v>0.95477386934673369</v>
      </c>
      <c r="O1064" s="6">
        <f>IF(L1064&gt;0,E1064/L1064,0)</f>
        <v>47.5</v>
      </c>
      <c r="P1064" s="11">
        <f>(((I1064/60)/60)/24)+DATE(1970,1,1)+(-5/24)</f>
        <v>42563.598854166667</v>
      </c>
      <c r="Q1064" s="11">
        <f>(((J1064/60)/60)/24)+DATE(1970,1,1)+(-5/24)</f>
        <v>42556.598854166667</v>
      </c>
      <c r="R1064" t="s">
        <v>8281</v>
      </c>
      <c r="S1064" s="13" t="str">
        <f>LEFT(R1064,SEARCH("/",R1064)-1)</f>
        <v>journalism</v>
      </c>
      <c r="T1064" t="str">
        <f>RIGHT(R1064,LEN(R1064)-SEARCH("/",R1064))</f>
        <v>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>
        <f>E1065/D1065</f>
        <v>0</v>
      </c>
      <c r="O1065" s="6">
        <f>IF(L1065&gt;0,E1065/L1065,0)</f>
        <v>0</v>
      </c>
      <c r="P1065" s="11">
        <f>(((I1065/60)/60)/24)+DATE(1970,1,1)+(-5/24)</f>
        <v>42612.822476851848</v>
      </c>
      <c r="Q1065" s="11">
        <f>(((J1065/60)/60)/24)+DATE(1970,1,1)+(-5/24)</f>
        <v>42582.822476851848</v>
      </c>
      <c r="R1065" t="s">
        <v>8281</v>
      </c>
      <c r="S1065" s="13" t="str">
        <f>LEFT(R1065,SEARCH("/",R1065)-1)</f>
        <v>journalism</v>
      </c>
      <c r="T1065" t="str">
        <f>RIGHT(R1065,LEN(R1065)-SEARCH("/",R1065))</f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>
        <f>E1066/D1066</f>
        <v>8.9744444444444446E-2</v>
      </c>
      <c r="O1066" s="6">
        <f>IF(L1066&gt;0,E1066/L1066,0)</f>
        <v>65.666666666666671</v>
      </c>
      <c r="P1066" s="11">
        <f>(((I1066/60)/60)/24)+DATE(1970,1,1)+(-5/24)</f>
        <v>41462.019710648143</v>
      </c>
      <c r="Q1066" s="11">
        <f>(((J1066/60)/60)/24)+DATE(1970,1,1)+(-5/24)</f>
        <v>41417.019710648143</v>
      </c>
      <c r="R1066" t="s">
        <v>8282</v>
      </c>
      <c r="S1066" s="13" t="str">
        <f>LEFT(R1066,SEARCH("/",R1066)-1)</f>
        <v>games</v>
      </c>
      <c r="T1066" t="str">
        <f>RIGHT(R1066,LEN(R1066)-SEARCH("/",R1066))</f>
        <v>video games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>
        <f>E1067/D1067</f>
        <v>2.7E-2</v>
      </c>
      <c r="O1067" s="6">
        <f>IF(L1067&gt;0,E1067/L1067,0)</f>
        <v>16.2</v>
      </c>
      <c r="P1067" s="11">
        <f>(((I1067/60)/60)/24)+DATE(1970,1,1)+(-5/24)</f>
        <v>41689.172708333332</v>
      </c>
      <c r="Q1067" s="11">
        <f>(((J1067/60)/60)/24)+DATE(1970,1,1)+(-5/24)</f>
        <v>41661.172708333332</v>
      </c>
      <c r="R1067" t="s">
        <v>8282</v>
      </c>
      <c r="S1067" s="13" t="str">
        <f>LEFT(R1067,SEARCH("/",R1067)-1)</f>
        <v>games</v>
      </c>
      <c r="T1067" t="str">
        <f>RIGHT(R1067,LEN(R1067)-SEARCH("/",R1067))</f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>
        <f>E1068/D1068</f>
        <v>3.3673333333333333E-2</v>
      </c>
      <c r="O1068" s="6">
        <f>IF(L1068&gt;0,E1068/L1068,0)</f>
        <v>34.128378378378379</v>
      </c>
      <c r="P1068" s="11">
        <f>(((I1068/60)/60)/24)+DATE(1970,1,1)+(-5/24)</f>
        <v>41490.754421296297</v>
      </c>
      <c r="Q1068" s="11">
        <f>(((J1068/60)/60)/24)+DATE(1970,1,1)+(-5/24)</f>
        <v>41445.754421296297</v>
      </c>
      <c r="R1068" t="s">
        <v>8282</v>
      </c>
      <c r="S1068" s="13" t="str">
        <f>LEFT(R1068,SEARCH("/",R1068)-1)</f>
        <v>games</v>
      </c>
      <c r="T1068" t="str">
        <f>RIGHT(R1068,LEN(R1068)-SEARCH("/",R1068))</f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>
        <f>E1069/D1069</f>
        <v>0.26</v>
      </c>
      <c r="O1069" s="6">
        <f>IF(L1069&gt;0,E1069/L1069,0)</f>
        <v>13</v>
      </c>
      <c r="P1069" s="11">
        <f>(((I1069/60)/60)/24)+DATE(1970,1,1)+(-5/24)</f>
        <v>41629.647349537037</v>
      </c>
      <c r="Q1069" s="11">
        <f>(((J1069/60)/60)/24)+DATE(1970,1,1)+(-5/24)</f>
        <v>41599.647349537037</v>
      </c>
      <c r="R1069" t="s">
        <v>8282</v>
      </c>
      <c r="S1069" s="13" t="str">
        <f>LEFT(R1069,SEARCH("/",R1069)-1)</f>
        <v>games</v>
      </c>
      <c r="T1069" t="str">
        <f>RIGHT(R1069,LEN(R1069)-SEARCH("/",R1069))</f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>
        <f>E1070/D1070</f>
        <v>1.5E-3</v>
      </c>
      <c r="O1070" s="6">
        <f>IF(L1070&gt;0,E1070/L1070,0)</f>
        <v>11.25</v>
      </c>
      <c r="P1070" s="11">
        <f>(((I1070/60)/60)/24)+DATE(1970,1,1)+(-5/24)</f>
        <v>42470.121111111112</v>
      </c>
      <c r="Q1070" s="11">
        <f>(((J1070/60)/60)/24)+DATE(1970,1,1)+(-5/24)</f>
        <v>42440.162777777768</v>
      </c>
      <c r="R1070" t="s">
        <v>8282</v>
      </c>
      <c r="S1070" s="13" t="str">
        <f>LEFT(R1070,SEARCH("/",R1070)-1)</f>
        <v>games</v>
      </c>
      <c r="T1070" t="str">
        <f>RIGHT(R1070,LEN(R1070)-SEARCH("/",R1070))</f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>
        <f>E1071/D1071</f>
        <v>0.38636363636363635</v>
      </c>
      <c r="O1071" s="6">
        <f>IF(L1071&gt;0,E1071/L1071,0)</f>
        <v>40.476190476190474</v>
      </c>
      <c r="P1071" s="11">
        <f>(((I1071/60)/60)/24)+DATE(1970,1,1)+(-5/24)</f>
        <v>41604.06318287037</v>
      </c>
      <c r="Q1071" s="11">
        <f>(((J1071/60)/60)/24)+DATE(1970,1,1)+(-5/24)</f>
        <v>41572.021516203698</v>
      </c>
      <c r="R1071" t="s">
        <v>8282</v>
      </c>
      <c r="S1071" s="13" t="str">
        <f>LEFT(R1071,SEARCH("/",R1071)-1)</f>
        <v>games</v>
      </c>
      <c r="T1071" t="str">
        <f>RIGHT(R1071,LEN(R1071)-SEARCH("/",R1071))</f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>
        <f>E1072/D1072</f>
        <v>7.0000000000000001E-3</v>
      </c>
      <c r="O1072" s="6">
        <f>IF(L1072&gt;0,E1072/L1072,0)</f>
        <v>35</v>
      </c>
      <c r="P1072" s="11">
        <f>(((I1072/60)/60)/24)+DATE(1970,1,1)+(-5/24)</f>
        <v>41182.803495370368</v>
      </c>
      <c r="Q1072" s="11">
        <f>(((J1072/60)/60)/24)+DATE(1970,1,1)+(-5/24)</f>
        <v>41162.803495370368</v>
      </c>
      <c r="R1072" t="s">
        <v>8282</v>
      </c>
      <c r="S1072" s="13" t="str">
        <f>LEFT(R1072,SEARCH("/",R1072)-1)</f>
        <v>games</v>
      </c>
      <c r="T1072" t="str">
        <f>RIGHT(R1072,LEN(R1072)-SEARCH("/",R1072))</f>
        <v>video games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>
        <f>E1073/D1073</f>
        <v>0</v>
      </c>
      <c r="O1073" s="6">
        <f>IF(L1073&gt;0,E1073/L1073,0)</f>
        <v>0</v>
      </c>
      <c r="P1073" s="11">
        <f>(((I1073/60)/60)/24)+DATE(1970,1,1)+(-5/24)</f>
        <v>42325.586724537039</v>
      </c>
      <c r="Q1073" s="11">
        <f>(((J1073/60)/60)/24)+DATE(1970,1,1)+(-5/24)</f>
        <v>42295.545057870368</v>
      </c>
      <c r="R1073" t="s">
        <v>8282</v>
      </c>
      <c r="S1073" s="13" t="str">
        <f>LEFT(R1073,SEARCH("/",R1073)-1)</f>
        <v>games</v>
      </c>
      <c r="T1073" t="str">
        <f>RIGHT(R1073,LEN(R1073)-SEARCH("/",R1073))</f>
        <v>video games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>
        <f>E1074/D1074</f>
        <v>6.8000000000000005E-4</v>
      </c>
      <c r="O1074" s="6">
        <f>IF(L1074&gt;0,E1074/L1074,0)</f>
        <v>12.75</v>
      </c>
      <c r="P1074" s="11">
        <f>(((I1074/60)/60)/24)+DATE(1970,1,1)+(-5/24)</f>
        <v>41675.623807870368</v>
      </c>
      <c r="Q1074" s="11">
        <f>(((J1074/60)/60)/24)+DATE(1970,1,1)+(-5/24)</f>
        <v>41645.623807870368</v>
      </c>
      <c r="R1074" t="s">
        <v>8282</v>
      </c>
      <c r="S1074" s="13" t="str">
        <f>LEFT(R1074,SEARCH("/",R1074)-1)</f>
        <v>games</v>
      </c>
      <c r="T1074" t="str">
        <f>RIGHT(R1074,LEN(R1074)-SEARCH("/",R1074))</f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>
        <f>E1075/D1075</f>
        <v>1.3333333333333334E-2</v>
      </c>
      <c r="O1075" s="6">
        <f>IF(L1075&gt;0,E1075/L1075,0)</f>
        <v>10</v>
      </c>
      <c r="P1075" s="11">
        <f>(((I1075/60)/60)/24)+DATE(1970,1,1)+(-5/24)</f>
        <v>40832.756261574068</v>
      </c>
      <c r="Q1075" s="11">
        <f>(((J1075/60)/60)/24)+DATE(1970,1,1)+(-5/24)</f>
        <v>40802.756261574068</v>
      </c>
      <c r="R1075" t="s">
        <v>8282</v>
      </c>
      <c r="S1075" s="13" t="str">
        <f>LEFT(R1075,SEARCH("/",R1075)-1)</f>
        <v>games</v>
      </c>
      <c r="T1075" t="str">
        <f>RIGHT(R1075,LEN(R1075)-SEARCH("/",R1075))</f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>
        <f>E1076/D1076</f>
        <v>6.3092592592592589E-2</v>
      </c>
      <c r="O1076" s="6">
        <f>IF(L1076&gt;0,E1076/L1076,0)</f>
        <v>113.56666666666666</v>
      </c>
      <c r="P1076" s="11">
        <f>(((I1076/60)/60)/24)+DATE(1970,1,1)+(-5/24)</f>
        <v>41642.964641203704</v>
      </c>
      <c r="Q1076" s="11">
        <f>(((J1076/60)/60)/24)+DATE(1970,1,1)+(-5/24)</f>
        <v>41612.964641203704</v>
      </c>
      <c r="R1076" t="s">
        <v>8282</v>
      </c>
      <c r="S1076" s="13" t="str">
        <f>LEFT(R1076,SEARCH("/",R1076)-1)</f>
        <v>games</v>
      </c>
      <c r="T1076" t="str">
        <f>RIGHT(R1076,LEN(R1076)-SEARCH("/",R1076))</f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>
        <f>E1077/D1077</f>
        <v>4.4999999999999998E-2</v>
      </c>
      <c r="O1077" s="6">
        <f>IF(L1077&gt;0,E1077/L1077,0)</f>
        <v>15</v>
      </c>
      <c r="P1077" s="11">
        <f>(((I1077/60)/60)/24)+DATE(1970,1,1)+(-5/24)</f>
        <v>41035.695787037032</v>
      </c>
      <c r="Q1077" s="11">
        <f>(((J1077/60)/60)/24)+DATE(1970,1,1)+(-5/24)</f>
        <v>41005.695787037032</v>
      </c>
      <c r="R1077" t="s">
        <v>8282</v>
      </c>
      <c r="S1077" s="13" t="str">
        <f>LEFT(R1077,SEARCH("/",R1077)-1)</f>
        <v>games</v>
      </c>
      <c r="T1077" t="str">
        <f>RIGHT(R1077,LEN(R1077)-SEARCH("/",R1077))</f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>
        <f>E1078/D1078</f>
        <v>0.62765333333333329</v>
      </c>
      <c r="O1078" s="6">
        <f>IF(L1078&gt;0,E1078/L1078,0)</f>
        <v>48.281025641025643</v>
      </c>
      <c r="P1078" s="11">
        <f>(((I1078/60)/60)/24)+DATE(1970,1,1)+(-5/24)</f>
        <v>41893.169560185182</v>
      </c>
      <c r="Q1078" s="11">
        <f>(((J1078/60)/60)/24)+DATE(1970,1,1)+(-5/24)</f>
        <v>41838.169560185182</v>
      </c>
      <c r="R1078" t="s">
        <v>8282</v>
      </c>
      <c r="S1078" s="13" t="str">
        <f>LEFT(R1078,SEARCH("/",R1078)-1)</f>
        <v>games</v>
      </c>
      <c r="T1078" t="str">
        <f>RIGHT(R1078,LEN(R1078)-SEARCH("/",R1078))</f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>
        <f>E1079/D1079</f>
        <v>0.29376000000000002</v>
      </c>
      <c r="O1079" s="6">
        <f>IF(L1079&gt;0,E1079/L1079,0)</f>
        <v>43.976047904191617</v>
      </c>
      <c r="P1079" s="11">
        <f>(((I1079/60)/60)/24)+DATE(1970,1,1)+(-5/24)</f>
        <v>42382.958460648144</v>
      </c>
      <c r="Q1079" s="11">
        <f>(((J1079/60)/60)/24)+DATE(1970,1,1)+(-5/24)</f>
        <v>42352.958460648144</v>
      </c>
      <c r="R1079" t="s">
        <v>8282</v>
      </c>
      <c r="S1079" s="13" t="str">
        <f>LEFT(R1079,SEARCH("/",R1079)-1)</f>
        <v>games</v>
      </c>
      <c r="T1079" t="str">
        <f>RIGHT(R1079,LEN(R1079)-SEARCH("/",R1079))</f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>
        <f>E1080/D1080</f>
        <v>7.4999999999999997E-2</v>
      </c>
      <c r="O1080" s="6">
        <f>IF(L1080&gt;0,E1080/L1080,0)</f>
        <v>9</v>
      </c>
      <c r="P1080" s="11">
        <f>(((I1080/60)/60)/24)+DATE(1970,1,1)+(-5/24)</f>
        <v>40745.987511574072</v>
      </c>
      <c r="Q1080" s="11">
        <f>(((J1080/60)/60)/24)+DATE(1970,1,1)+(-5/24)</f>
        <v>40700.987511574072</v>
      </c>
      <c r="R1080" t="s">
        <v>8282</v>
      </c>
      <c r="S1080" s="13" t="str">
        <f>LEFT(R1080,SEARCH("/",R1080)-1)</f>
        <v>games</v>
      </c>
      <c r="T1080" t="str">
        <f>RIGHT(R1080,LEN(R1080)-SEARCH("/",R1080))</f>
        <v>video games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>
        <f>E1081/D1081</f>
        <v>2.6076923076923077E-2</v>
      </c>
      <c r="O1081" s="6">
        <f>IF(L1081&gt;0,E1081/L1081,0)</f>
        <v>37.666666666666664</v>
      </c>
      <c r="P1081" s="11">
        <f>(((I1081/60)/60)/24)+DATE(1970,1,1)+(-5/24)</f>
        <v>42504.35805555556</v>
      </c>
      <c r="Q1081" s="11">
        <f>(((J1081/60)/60)/24)+DATE(1970,1,1)+(-5/24)</f>
        <v>42479.35805555556</v>
      </c>
      <c r="R1081" t="s">
        <v>8282</v>
      </c>
      <c r="S1081" s="13" t="str">
        <f>LEFT(R1081,SEARCH("/",R1081)-1)</f>
        <v>games</v>
      </c>
      <c r="T1081" t="str">
        <f>RIGHT(R1081,LEN(R1081)-SEARCH("/",R1081))</f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>
        <f>E1082/D1082</f>
        <v>9.1050000000000006E-2</v>
      </c>
      <c r="O1082" s="6">
        <f>IF(L1082&gt;0,E1082/L1082,0)</f>
        <v>18.581632653061224</v>
      </c>
      <c r="P1082" s="11">
        <f>(((I1082/60)/60)/24)+DATE(1970,1,1)+(-5/24)</f>
        <v>41769.929780092592</v>
      </c>
      <c r="Q1082" s="11">
        <f>(((J1082/60)/60)/24)+DATE(1970,1,1)+(-5/24)</f>
        <v>41739.929780092592</v>
      </c>
      <c r="R1082" t="s">
        <v>8282</v>
      </c>
      <c r="S1082" s="13" t="str">
        <f>LEFT(R1082,SEARCH("/",R1082)-1)</f>
        <v>games</v>
      </c>
      <c r="T1082" t="str">
        <f>RIGHT(R1082,LEN(R1082)-SEARCH("/",R1082))</f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>
        <f>E1083/D1083</f>
        <v>1.7647058823529413E-4</v>
      </c>
      <c r="O1083" s="6">
        <f>IF(L1083&gt;0,E1083/L1083,0)</f>
        <v>3</v>
      </c>
      <c r="P1083" s="11">
        <f>(((I1083/60)/60)/24)+DATE(1970,1,1)+(-5/24)</f>
        <v>42032.718657407408</v>
      </c>
      <c r="Q1083" s="11">
        <f>(((J1083/60)/60)/24)+DATE(1970,1,1)+(-5/24)</f>
        <v>42002.718657407408</v>
      </c>
      <c r="R1083" t="s">
        <v>8282</v>
      </c>
      <c r="S1083" s="13" t="str">
        <f>LEFT(R1083,SEARCH("/",R1083)-1)</f>
        <v>games</v>
      </c>
      <c r="T1083" t="str">
        <f>RIGHT(R1083,LEN(R1083)-SEARCH("/",R1083))</f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>
        <f>E1084/D1084</f>
        <v>5.5999999999999999E-3</v>
      </c>
      <c r="O1084" s="6">
        <f>IF(L1084&gt;0,E1084/L1084,0)</f>
        <v>18.666666666666668</v>
      </c>
      <c r="P1084" s="11">
        <f>(((I1084/60)/60)/24)+DATE(1970,1,1)+(-5/24)</f>
        <v>41131.697777777779</v>
      </c>
      <c r="Q1084" s="11">
        <f>(((J1084/60)/60)/24)+DATE(1970,1,1)+(-5/24)</f>
        <v>41101.697777777779</v>
      </c>
      <c r="R1084" t="s">
        <v>8282</v>
      </c>
      <c r="S1084" s="13" t="str">
        <f>LEFT(R1084,SEARCH("/",R1084)-1)</f>
        <v>games</v>
      </c>
      <c r="T1084" t="str">
        <f>RIGHT(R1084,LEN(R1084)-SEARCH("/",R1084))</f>
        <v>video games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>
        <f>E1085/D1085</f>
        <v>8.2000000000000007E-3</v>
      </c>
      <c r="O1085" s="6">
        <f>IF(L1085&gt;0,E1085/L1085,0)</f>
        <v>410</v>
      </c>
      <c r="P1085" s="11">
        <f>(((I1085/60)/60)/24)+DATE(1970,1,1)+(-5/24)</f>
        <v>41853.451192129629</v>
      </c>
      <c r="Q1085" s="11">
        <f>(((J1085/60)/60)/24)+DATE(1970,1,1)+(-5/24)</f>
        <v>41793.451192129629</v>
      </c>
      <c r="R1085" t="s">
        <v>8282</v>
      </c>
      <c r="S1085" s="13" t="str">
        <f>LEFT(R1085,SEARCH("/",R1085)-1)</f>
        <v>games</v>
      </c>
      <c r="T1085" t="str">
        <f>RIGHT(R1085,LEN(R1085)-SEARCH("/",R1085))</f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>
        <f>E1086/D1086</f>
        <v>0</v>
      </c>
      <c r="O1086" s="6">
        <f>IF(L1086&gt;0,E1086/L1086,0)</f>
        <v>0</v>
      </c>
      <c r="P1086" s="11">
        <f>(((I1086/60)/60)/24)+DATE(1970,1,1)+(-5/24)</f>
        <v>41859.703749999993</v>
      </c>
      <c r="Q1086" s="11">
        <f>(((J1086/60)/60)/24)+DATE(1970,1,1)+(-5/24)</f>
        <v>41829.703749999993</v>
      </c>
      <c r="R1086" t="s">
        <v>8282</v>
      </c>
      <c r="S1086" s="13" t="str">
        <f>LEFT(R1086,SEARCH("/",R1086)-1)</f>
        <v>games</v>
      </c>
      <c r="T1086" t="str">
        <f>RIGHT(R1086,LEN(R1086)-SEARCH("/",R1086))</f>
        <v>video games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>
        <f>E1087/D1087</f>
        <v>3.4200000000000001E-2</v>
      </c>
      <c r="O1087" s="6">
        <f>IF(L1087&gt;0,E1087/L1087,0)</f>
        <v>114</v>
      </c>
      <c r="P1087" s="11">
        <f>(((I1087/60)/60)/24)+DATE(1970,1,1)+(-5/24)</f>
        <v>42443.421006944445</v>
      </c>
      <c r="Q1087" s="11">
        <f>(((J1087/60)/60)/24)+DATE(1970,1,1)+(-5/24)</f>
        <v>42413.462673611109</v>
      </c>
      <c r="R1087" t="s">
        <v>8282</v>
      </c>
      <c r="S1087" s="13" t="str">
        <f>LEFT(R1087,SEARCH("/",R1087)-1)</f>
        <v>games</v>
      </c>
      <c r="T1087" t="str">
        <f>RIGHT(R1087,LEN(R1087)-SEARCH("/",R1087))</f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>
        <f>E1088/D1088</f>
        <v>8.3333333333333339E-4</v>
      </c>
      <c r="O1088" s="6">
        <f>IF(L1088&gt;0,E1088/L1088,0)</f>
        <v>7.5</v>
      </c>
      <c r="P1088" s="11">
        <f>(((I1088/60)/60)/24)+DATE(1970,1,1)+(-5/24)</f>
        <v>41875.658460648148</v>
      </c>
      <c r="Q1088" s="11">
        <f>(((J1088/60)/60)/24)+DATE(1970,1,1)+(-5/24)</f>
        <v>41845.658460648148</v>
      </c>
      <c r="R1088" t="s">
        <v>8282</v>
      </c>
      <c r="S1088" s="13" t="str">
        <f>LEFT(R1088,SEARCH("/",R1088)-1)</f>
        <v>games</v>
      </c>
      <c r="T1088" t="str">
        <f>RIGHT(R1088,LEN(R1088)-SEARCH("/",R1088))</f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>
        <f>E1089/D1089</f>
        <v>0</v>
      </c>
      <c r="O1089" s="6">
        <f>IF(L1089&gt;0,E1089/L1089,0)</f>
        <v>0</v>
      </c>
      <c r="P1089" s="11">
        <f>(((I1089/60)/60)/24)+DATE(1970,1,1)+(-5/24)</f>
        <v>41805.505636574075</v>
      </c>
      <c r="Q1089" s="11">
        <f>(((J1089/60)/60)/24)+DATE(1970,1,1)+(-5/24)</f>
        <v>41775.505636574075</v>
      </c>
      <c r="R1089" t="s">
        <v>8282</v>
      </c>
      <c r="S1089" s="13" t="str">
        <f>LEFT(R1089,SEARCH("/",R1089)-1)</f>
        <v>games</v>
      </c>
      <c r="T1089" t="str">
        <f>RIGHT(R1089,LEN(R1089)-SEARCH("/",R1089))</f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>
        <f>E1090/D1090</f>
        <v>0.14182977777777778</v>
      </c>
      <c r="O1090" s="6">
        <f>IF(L1090&gt;0,E1090/L1090,0)</f>
        <v>43.41727891156463</v>
      </c>
      <c r="P1090" s="11">
        <f>(((I1090/60)/60)/24)+DATE(1970,1,1)+(-5/24)</f>
        <v>41753.591053240736</v>
      </c>
      <c r="Q1090" s="11">
        <f>(((J1090/60)/60)/24)+DATE(1970,1,1)+(-5/24)</f>
        <v>41723.591053240736</v>
      </c>
      <c r="R1090" t="s">
        <v>8282</v>
      </c>
      <c r="S1090" s="13" t="str">
        <f>LEFT(R1090,SEARCH("/",R1090)-1)</f>
        <v>games</v>
      </c>
      <c r="T1090" t="str">
        <f>RIGHT(R1090,LEN(R1090)-SEARCH("/",R1090))</f>
        <v>video games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>
        <f>E1091/D1091</f>
        <v>7.8266666666666665E-2</v>
      </c>
      <c r="O1091" s="6">
        <f>IF(L1091&gt;0,E1091/L1091,0)</f>
        <v>23.959183673469386</v>
      </c>
      <c r="P1091" s="11">
        <f>(((I1091/60)/60)/24)+DATE(1970,1,1)+(-5/24)</f>
        <v>42180.981192129628</v>
      </c>
      <c r="Q1091" s="11">
        <f>(((J1091/60)/60)/24)+DATE(1970,1,1)+(-5/24)</f>
        <v>42150.981192129628</v>
      </c>
      <c r="R1091" t="s">
        <v>8282</v>
      </c>
      <c r="S1091" s="13" t="str">
        <f>LEFT(R1091,SEARCH("/",R1091)-1)</f>
        <v>games</v>
      </c>
      <c r="T1091" t="str">
        <f>RIGHT(R1091,LEN(R1091)-SEARCH("/",R1091))</f>
        <v>video games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>
        <f>E1092/D1092</f>
        <v>3.8464497269020693E-4</v>
      </c>
      <c r="O1092" s="6">
        <f>IF(L1092&gt;0,E1092/L1092,0)</f>
        <v>5</v>
      </c>
      <c r="P1092" s="11">
        <f>(((I1092/60)/60)/24)+DATE(1970,1,1)+(-5/24)</f>
        <v>42152.977465277778</v>
      </c>
      <c r="Q1092" s="11">
        <f>(((J1092/60)/60)/24)+DATE(1970,1,1)+(-5/24)</f>
        <v>42122.977465277778</v>
      </c>
      <c r="R1092" t="s">
        <v>8282</v>
      </c>
      <c r="S1092" s="13" t="str">
        <f>LEFT(R1092,SEARCH("/",R1092)-1)</f>
        <v>games</v>
      </c>
      <c r="T1092" t="str">
        <f>RIGHT(R1092,LEN(R1092)-SEARCH("/",R1092))</f>
        <v>video games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>
        <f>E1093/D1093</f>
        <v>0.125</v>
      </c>
      <c r="O1093" s="6">
        <f>IF(L1093&gt;0,E1093/L1093,0)</f>
        <v>12.5</v>
      </c>
      <c r="P1093" s="11">
        <f>(((I1093/60)/60)/24)+DATE(1970,1,1)+(-5/24)</f>
        <v>42470.57027777777</v>
      </c>
      <c r="Q1093" s="11">
        <f>(((J1093/60)/60)/24)+DATE(1970,1,1)+(-5/24)</f>
        <v>42440.611944444441</v>
      </c>
      <c r="R1093" t="s">
        <v>8282</v>
      </c>
      <c r="S1093" s="13" t="str">
        <f>LEFT(R1093,SEARCH("/",R1093)-1)</f>
        <v>games</v>
      </c>
      <c r="T1093" t="str">
        <f>RIGHT(R1093,LEN(R1093)-SEARCH("/",R1093))</f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>
        <f>E1094/D1094</f>
        <v>1.0500000000000001E-2</v>
      </c>
      <c r="O1094" s="6">
        <f>IF(L1094&gt;0,E1094/L1094,0)</f>
        <v>3</v>
      </c>
      <c r="P1094" s="11">
        <f>(((I1094/60)/60)/24)+DATE(1970,1,1)+(-5/24)</f>
        <v>41279.817569444444</v>
      </c>
      <c r="Q1094" s="11">
        <f>(((J1094/60)/60)/24)+DATE(1970,1,1)+(-5/24)</f>
        <v>41249.817569444444</v>
      </c>
      <c r="R1094" t="s">
        <v>8282</v>
      </c>
      <c r="S1094" s="13" t="str">
        <f>LEFT(R1094,SEARCH("/",R1094)-1)</f>
        <v>games</v>
      </c>
      <c r="T1094" t="str">
        <f>RIGHT(R1094,LEN(R1094)-SEARCH("/",R1094))</f>
        <v>video games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>
        <f>E1095/D1095</f>
        <v>0.14083333333333334</v>
      </c>
      <c r="O1095" s="6">
        <f>IF(L1095&gt;0,E1095/L1095,0)</f>
        <v>10.5625</v>
      </c>
      <c r="P1095" s="11">
        <f>(((I1095/60)/60)/24)+DATE(1970,1,1)+(-5/24)</f>
        <v>42411.765474537031</v>
      </c>
      <c r="Q1095" s="11">
        <f>(((J1095/60)/60)/24)+DATE(1970,1,1)+(-5/24)</f>
        <v>42396.765474537031</v>
      </c>
      <c r="R1095" t="s">
        <v>8282</v>
      </c>
      <c r="S1095" s="13" t="str">
        <f>LEFT(R1095,SEARCH("/",R1095)-1)</f>
        <v>games</v>
      </c>
      <c r="T1095" t="str">
        <f>RIGHT(R1095,LEN(R1095)-SEARCH("/",R1095))</f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>
        <f>E1096/D1096</f>
        <v>0.18300055555555556</v>
      </c>
      <c r="O1096" s="6">
        <f>IF(L1096&gt;0,E1096/L1096,0)</f>
        <v>122.00037037037038</v>
      </c>
      <c r="P1096" s="11">
        <f>(((I1096/60)/60)/24)+DATE(1970,1,1)+(-5/24)</f>
        <v>40825.505011574067</v>
      </c>
      <c r="Q1096" s="11">
        <f>(((J1096/60)/60)/24)+DATE(1970,1,1)+(-5/24)</f>
        <v>40795.505011574067</v>
      </c>
      <c r="R1096" t="s">
        <v>8282</v>
      </c>
      <c r="S1096" s="13" t="str">
        <f>LEFT(R1096,SEARCH("/",R1096)-1)</f>
        <v>games</v>
      </c>
      <c r="T1096" t="str">
        <f>RIGHT(R1096,LEN(R1096)-SEARCH("/",R1096))</f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>
        <f>E1097/D1097</f>
        <v>5.0347999999999997E-2</v>
      </c>
      <c r="O1097" s="6">
        <f>IF(L1097&gt;0,E1097/L1097,0)</f>
        <v>267.80851063829789</v>
      </c>
      <c r="P1097" s="11">
        <f>(((I1097/60)/60)/24)+DATE(1970,1,1)+(-5/24)</f>
        <v>41516.328935185185</v>
      </c>
      <c r="Q1097" s="11">
        <f>(((J1097/60)/60)/24)+DATE(1970,1,1)+(-5/24)</f>
        <v>41486.328935185185</v>
      </c>
      <c r="R1097" t="s">
        <v>8282</v>
      </c>
      <c r="S1097" s="13" t="str">
        <f>LEFT(R1097,SEARCH("/",R1097)-1)</f>
        <v>games</v>
      </c>
      <c r="T1097" t="str">
        <f>RIGHT(R1097,LEN(R1097)-SEARCH("/",R1097))</f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>
        <f>E1098/D1098</f>
        <v>0.17933333333333334</v>
      </c>
      <c r="O1098" s="6">
        <f>IF(L1098&gt;0,E1098/L1098,0)</f>
        <v>74.206896551724142</v>
      </c>
      <c r="P1098" s="11">
        <f>(((I1098/60)/60)/24)+DATE(1970,1,1)+(-5/24)</f>
        <v>41915.9375</v>
      </c>
      <c r="Q1098" s="11">
        <f>(((J1098/60)/60)/24)+DATE(1970,1,1)+(-5/24)</f>
        <v>41885.309652777774</v>
      </c>
      <c r="R1098" t="s">
        <v>8282</v>
      </c>
      <c r="S1098" s="13" t="str">
        <f>LEFT(R1098,SEARCH("/",R1098)-1)</f>
        <v>games</v>
      </c>
      <c r="T1098" t="str">
        <f>RIGHT(R1098,LEN(R1098)-SEARCH("/",R1098))</f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>
        <f>E1099/D1099</f>
        <v>4.6999999999999999E-4</v>
      </c>
      <c r="O1099" s="6">
        <f>IF(L1099&gt;0,E1099/L1099,0)</f>
        <v>6.7142857142857144</v>
      </c>
      <c r="P1099" s="11">
        <f>(((I1099/60)/60)/24)+DATE(1970,1,1)+(-5/24)</f>
        <v>41700.584224537037</v>
      </c>
      <c r="Q1099" s="11">
        <f>(((J1099/60)/60)/24)+DATE(1970,1,1)+(-5/24)</f>
        <v>41660.584224537037</v>
      </c>
      <c r="R1099" t="s">
        <v>8282</v>
      </c>
      <c r="S1099" s="13" t="str">
        <f>LEFT(R1099,SEARCH("/",R1099)-1)</f>
        <v>games</v>
      </c>
      <c r="T1099" t="str">
        <f>RIGHT(R1099,LEN(R1099)-SEARCH("/",R1099))</f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>
        <f>E1100/D1100</f>
        <v>7.2120000000000004E-2</v>
      </c>
      <c r="O1100" s="6">
        <f>IF(L1100&gt;0,E1100/L1100,0)</f>
        <v>81.954545454545453</v>
      </c>
      <c r="P1100" s="11">
        <f>(((I1100/60)/60)/24)+DATE(1970,1,1)+(-5/24)</f>
        <v>41742.554340277777</v>
      </c>
      <c r="Q1100" s="11">
        <f>(((J1100/60)/60)/24)+DATE(1970,1,1)+(-5/24)</f>
        <v>41712.554340277777</v>
      </c>
      <c r="R1100" t="s">
        <v>8282</v>
      </c>
      <c r="S1100" s="13" t="str">
        <f>LEFT(R1100,SEARCH("/",R1100)-1)</f>
        <v>games</v>
      </c>
      <c r="T1100" t="str">
        <f>RIGHT(R1100,LEN(R1100)-SEARCH("/",R1100))</f>
        <v>video games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>
        <f>E1101/D1101</f>
        <v>5.0000000000000001E-3</v>
      </c>
      <c r="O1101" s="6">
        <f>IF(L1101&gt;0,E1101/L1101,0)</f>
        <v>25</v>
      </c>
      <c r="P1101" s="11">
        <f>(((I1101/60)/60)/24)+DATE(1970,1,1)+(-5/24)</f>
        <v>42137.628101851849</v>
      </c>
      <c r="Q1101" s="11">
        <f>(((J1101/60)/60)/24)+DATE(1970,1,1)+(-5/24)</f>
        <v>42107.628101851849</v>
      </c>
      <c r="R1101" t="s">
        <v>8282</v>
      </c>
      <c r="S1101" s="13" t="str">
        <f>LEFT(R1101,SEARCH("/",R1101)-1)</f>
        <v>games</v>
      </c>
      <c r="T1101" t="str">
        <f>RIGHT(R1101,LEN(R1101)-SEARCH("/",R1101))</f>
        <v>video games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>
        <f>E1102/D1102</f>
        <v>2.5000000000000001E-2</v>
      </c>
      <c r="O1102" s="6">
        <f>IF(L1102&gt;0,E1102/L1102,0)</f>
        <v>10</v>
      </c>
      <c r="P1102" s="11">
        <f>(((I1102/60)/60)/24)+DATE(1970,1,1)+(-5/24)</f>
        <v>42413.902442129627</v>
      </c>
      <c r="Q1102" s="11">
        <f>(((J1102/60)/60)/24)+DATE(1970,1,1)+(-5/24)</f>
        <v>42383.902442129627</v>
      </c>
      <c r="R1102" t="s">
        <v>8282</v>
      </c>
      <c r="S1102" s="13" t="str">
        <f>LEFT(R1102,SEARCH("/",R1102)-1)</f>
        <v>games</v>
      </c>
      <c r="T1102" t="str">
        <f>RIGHT(R1102,LEN(R1102)-SEARCH("/",R1102))</f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>
        <f>E1103/D1103</f>
        <v>4.0999999999999999E-4</v>
      </c>
      <c r="O1103" s="6">
        <f>IF(L1103&gt;0,E1103/L1103,0)</f>
        <v>6.833333333333333</v>
      </c>
      <c r="P1103" s="11">
        <f>(((I1103/60)/60)/24)+DATE(1970,1,1)+(-5/24)</f>
        <v>42565.549999999996</v>
      </c>
      <c r="Q1103" s="11">
        <f>(((J1103/60)/60)/24)+DATE(1970,1,1)+(-5/24)</f>
        <v>42538.564097222225</v>
      </c>
      <c r="R1103" t="s">
        <v>8282</v>
      </c>
      <c r="S1103" s="13" t="str">
        <f>LEFT(R1103,SEARCH("/",R1103)-1)</f>
        <v>games</v>
      </c>
      <c r="T1103" t="str">
        <f>RIGHT(R1103,LEN(R1103)-SEARCH("/",R1103))</f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>
        <f>E1104/D1104</f>
        <v>5.3124999999999999E-2</v>
      </c>
      <c r="O1104" s="6">
        <f>IF(L1104&gt;0,E1104/L1104,0)</f>
        <v>17.708333333333332</v>
      </c>
      <c r="P1104" s="11">
        <f>(((I1104/60)/60)/24)+DATE(1970,1,1)+(-5/24)</f>
        <v>41617.040972222218</v>
      </c>
      <c r="Q1104" s="11">
        <f>(((J1104/60)/60)/24)+DATE(1970,1,1)+(-5/24)</f>
        <v>41576.837094907409</v>
      </c>
      <c r="R1104" t="s">
        <v>8282</v>
      </c>
      <c r="S1104" s="13" t="str">
        <f>LEFT(R1104,SEARCH("/",R1104)-1)</f>
        <v>games</v>
      </c>
      <c r="T1104" t="str">
        <f>RIGHT(R1104,LEN(R1104)-SEARCH("/",R1104))</f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>
        <f>E1105/D1105</f>
        <v>1.6199999999999999E-2</v>
      </c>
      <c r="O1105" s="6">
        <f>IF(L1105&gt;0,E1105/L1105,0)</f>
        <v>16.2</v>
      </c>
      <c r="P1105" s="11">
        <f>(((I1105/60)/60)/24)+DATE(1970,1,1)+(-5/24)</f>
        <v>42539.013773148145</v>
      </c>
      <c r="Q1105" s="11">
        <f>(((J1105/60)/60)/24)+DATE(1970,1,1)+(-5/24)</f>
        <v>42479.013773148145</v>
      </c>
      <c r="R1105" t="s">
        <v>8282</v>
      </c>
      <c r="S1105" s="13" t="str">
        <f>LEFT(R1105,SEARCH("/",R1105)-1)</f>
        <v>games</v>
      </c>
      <c r="T1105" t="str">
        <f>RIGHT(R1105,LEN(R1105)-SEARCH("/",R1105))</f>
        <v>video games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>
        <f>E1106/D1106</f>
        <v>4.9516666666666667E-2</v>
      </c>
      <c r="O1106" s="6">
        <f>IF(L1106&gt;0,E1106/L1106,0)</f>
        <v>80.297297297297291</v>
      </c>
      <c r="P1106" s="11">
        <f>(((I1106/60)/60)/24)+DATE(1970,1,1)+(-5/24)</f>
        <v>41801.201631944445</v>
      </c>
      <c r="Q1106" s="11">
        <f>(((J1106/60)/60)/24)+DATE(1970,1,1)+(-5/24)</f>
        <v>41771.201631944445</v>
      </c>
      <c r="R1106" t="s">
        <v>8282</v>
      </c>
      <c r="S1106" s="13" t="str">
        <f>LEFT(R1106,SEARCH("/",R1106)-1)</f>
        <v>games</v>
      </c>
      <c r="T1106" t="str">
        <f>RIGHT(R1106,LEN(R1106)-SEARCH("/",R1106))</f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>
        <f>E1107/D1107</f>
        <v>1.5900000000000001E-3</v>
      </c>
      <c r="O1107" s="6">
        <f>IF(L1107&gt;0,E1107/L1107,0)</f>
        <v>71.55</v>
      </c>
      <c r="P1107" s="11">
        <f>(((I1107/60)/60)/24)+DATE(1970,1,1)+(-5/24)</f>
        <v>41721.885729166665</v>
      </c>
      <c r="Q1107" s="11">
        <f>(((J1107/60)/60)/24)+DATE(1970,1,1)+(-5/24)</f>
        <v>41691.927395833329</v>
      </c>
      <c r="R1107" t="s">
        <v>8282</v>
      </c>
      <c r="S1107" s="13" t="str">
        <f>LEFT(R1107,SEARCH("/",R1107)-1)</f>
        <v>games</v>
      </c>
      <c r="T1107" t="str">
        <f>RIGHT(R1107,LEN(R1107)-SEARCH("/",R1107))</f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>
        <f>E1108/D1108</f>
        <v>0.41249999999999998</v>
      </c>
      <c r="O1108" s="6">
        <f>IF(L1108&gt;0,E1108/L1108,0)</f>
        <v>23.571428571428573</v>
      </c>
      <c r="P1108" s="11">
        <f>(((I1108/60)/60)/24)+DATE(1970,1,1)+(-5/24)</f>
        <v>41003.490451388883</v>
      </c>
      <c r="Q1108" s="11">
        <f>(((J1108/60)/60)/24)+DATE(1970,1,1)+(-5/24)</f>
        <v>40973.532118055555</v>
      </c>
      <c r="R1108" t="s">
        <v>8282</v>
      </c>
      <c r="S1108" s="13" t="str">
        <f>LEFT(R1108,SEARCH("/",R1108)-1)</f>
        <v>games</v>
      </c>
      <c r="T1108" t="str">
        <f>RIGHT(R1108,LEN(R1108)-SEARCH("/",R1108))</f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>
        <f>E1109/D1109</f>
        <v>0</v>
      </c>
      <c r="O1109" s="6">
        <f>IF(L1109&gt;0,E1109/L1109,0)</f>
        <v>0</v>
      </c>
      <c r="P1109" s="11">
        <f>(((I1109/60)/60)/24)+DATE(1970,1,1)+(-5/24)</f>
        <v>41843.653055555551</v>
      </c>
      <c r="Q1109" s="11">
        <f>(((J1109/60)/60)/24)+DATE(1970,1,1)+(-5/24)</f>
        <v>41813.653055555551</v>
      </c>
      <c r="R1109" t="s">
        <v>8282</v>
      </c>
      <c r="S1109" s="13" t="str">
        <f>LEFT(R1109,SEARCH("/",R1109)-1)</f>
        <v>games</v>
      </c>
      <c r="T1109" t="str">
        <f>RIGHT(R1109,LEN(R1109)-SEARCH("/",R1109))</f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>
        <f>E1110/D1110</f>
        <v>2.93E-2</v>
      </c>
      <c r="O1110" s="6">
        <f>IF(L1110&gt;0,E1110/L1110,0)</f>
        <v>34.88095238095238</v>
      </c>
      <c r="P1110" s="11">
        <f>(((I1110/60)/60)/24)+DATE(1970,1,1)+(-5/24)</f>
        <v>41012.386979166666</v>
      </c>
      <c r="Q1110" s="11">
        <f>(((J1110/60)/60)/24)+DATE(1970,1,1)+(-5/24)</f>
        <v>40952.42864583333</v>
      </c>
      <c r="R1110" t="s">
        <v>8282</v>
      </c>
      <c r="S1110" s="13" t="str">
        <f>LEFT(R1110,SEARCH("/",R1110)-1)</f>
        <v>games</v>
      </c>
      <c r="T1110" t="str">
        <f>RIGHT(R1110,LEN(R1110)-SEARCH("/",R1110))</f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>
        <f>E1111/D1111</f>
        <v>4.4999999999999997E-3</v>
      </c>
      <c r="O1111" s="6">
        <f>IF(L1111&gt;0,E1111/L1111,0)</f>
        <v>15</v>
      </c>
      <c r="P1111" s="11">
        <f>(((I1111/60)/60)/24)+DATE(1970,1,1)+(-5/24)</f>
        <v>42692.5855324074</v>
      </c>
      <c r="Q1111" s="11">
        <f>(((J1111/60)/60)/24)+DATE(1970,1,1)+(-5/24)</f>
        <v>42662.543865740743</v>
      </c>
      <c r="R1111" t="s">
        <v>8282</v>
      </c>
      <c r="S1111" s="13" t="str">
        <f>LEFT(R1111,SEARCH("/",R1111)-1)</f>
        <v>games</v>
      </c>
      <c r="T1111" t="str">
        <f>RIGHT(R1111,LEN(R1111)-SEARCH("/",R1111))</f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>
        <f>E1112/D1112</f>
        <v>5.1000000000000004E-3</v>
      </c>
      <c r="O1112" s="6">
        <f>IF(L1112&gt;0,E1112/L1112,0)</f>
        <v>23.181818181818183</v>
      </c>
      <c r="P1112" s="11">
        <f>(((I1112/60)/60)/24)+DATE(1970,1,1)+(-5/24)</f>
        <v>41250.72479166666</v>
      </c>
      <c r="Q1112" s="11">
        <f>(((J1112/60)/60)/24)+DATE(1970,1,1)+(-5/24)</f>
        <v>41220.72479166666</v>
      </c>
      <c r="R1112" t="s">
        <v>8282</v>
      </c>
      <c r="S1112" s="13" t="str">
        <f>LEFT(R1112,SEARCH("/",R1112)-1)</f>
        <v>games</v>
      </c>
      <c r="T1112" t="str">
        <f>RIGHT(R1112,LEN(R1112)-SEARCH("/",R1112))</f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>
        <f>E1113/D1113</f>
        <v>4.0000000000000002E-4</v>
      </c>
      <c r="O1113" s="6">
        <f>IF(L1113&gt;0,E1113/L1113,0)</f>
        <v>1</v>
      </c>
      <c r="P1113" s="11">
        <f>(((I1113/60)/60)/24)+DATE(1970,1,1)+(-5/24)</f>
        <v>42376.995254629634</v>
      </c>
      <c r="Q1113" s="11">
        <f>(((J1113/60)/60)/24)+DATE(1970,1,1)+(-5/24)</f>
        <v>42346.995254629634</v>
      </c>
      <c r="R1113" t="s">
        <v>8282</v>
      </c>
      <c r="S1113" s="13" t="str">
        <f>LEFT(R1113,SEARCH("/",R1113)-1)</f>
        <v>games</v>
      </c>
      <c r="T1113" t="str">
        <f>RIGHT(R1113,LEN(R1113)-SEARCH("/",R1113))</f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>
        <f>E1114/D1114</f>
        <v>0.35537409090909089</v>
      </c>
      <c r="O1114" s="6">
        <f>IF(L1114&gt;0,E1114/L1114,0)</f>
        <v>100.23371794871794</v>
      </c>
      <c r="P1114" s="11">
        <f>(((I1114/60)/60)/24)+DATE(1970,1,1)+(-5/24)</f>
        <v>42023.145833333336</v>
      </c>
      <c r="Q1114" s="11">
        <f>(((J1114/60)/60)/24)+DATE(1970,1,1)+(-5/24)</f>
        <v>41963.551053240742</v>
      </c>
      <c r="R1114" t="s">
        <v>8282</v>
      </c>
      <c r="S1114" s="13" t="str">
        <f>LEFT(R1114,SEARCH("/",R1114)-1)</f>
        <v>games</v>
      </c>
      <c r="T1114" t="str">
        <f>RIGHT(R1114,LEN(R1114)-SEARCH("/",R1114))</f>
        <v>video games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>
        <f>E1115/D1115</f>
        <v>5.0000000000000001E-3</v>
      </c>
      <c r="O1115" s="6">
        <f>IF(L1115&gt;0,E1115/L1115,0)</f>
        <v>5</v>
      </c>
      <c r="P1115" s="11">
        <f>(((I1115/60)/60)/24)+DATE(1970,1,1)+(-5/24)</f>
        <v>41865.768749999996</v>
      </c>
      <c r="Q1115" s="11">
        <f>(((J1115/60)/60)/24)+DATE(1970,1,1)+(-5/24)</f>
        <v>41835.768749999996</v>
      </c>
      <c r="R1115" t="s">
        <v>8282</v>
      </c>
      <c r="S1115" s="13" t="str">
        <f>LEFT(R1115,SEARCH("/",R1115)-1)</f>
        <v>games</v>
      </c>
      <c r="T1115" t="str">
        <f>RIGHT(R1115,LEN(R1115)-SEARCH("/",R1115))</f>
        <v>video games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>
        <f>E1116/D1116</f>
        <v>1.6666666666666668E-3</v>
      </c>
      <c r="O1116" s="6">
        <f>IF(L1116&gt;0,E1116/L1116,0)</f>
        <v>3.3333333333333335</v>
      </c>
      <c r="P1116" s="11">
        <f>(((I1116/60)/60)/24)+DATE(1970,1,1)+(-5/24)</f>
        <v>41556.13758101852</v>
      </c>
      <c r="Q1116" s="11">
        <f>(((J1116/60)/60)/24)+DATE(1970,1,1)+(-5/24)</f>
        <v>41526.13758101852</v>
      </c>
      <c r="R1116" t="s">
        <v>8282</v>
      </c>
      <c r="S1116" s="13" t="str">
        <f>LEFT(R1116,SEARCH("/",R1116)-1)</f>
        <v>games</v>
      </c>
      <c r="T1116" t="str">
        <f>RIGHT(R1116,LEN(R1116)-SEARCH("/",R1116))</f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>
        <f>E1117/D1117</f>
        <v>1.325E-3</v>
      </c>
      <c r="O1117" s="6">
        <f>IF(L1117&gt;0,E1117/L1117,0)</f>
        <v>13.25</v>
      </c>
      <c r="P1117" s="11">
        <f>(((I1117/60)/60)/24)+DATE(1970,1,1)+(-5/24)</f>
        <v>42459.445543981477</v>
      </c>
      <c r="Q1117" s="11">
        <f>(((J1117/60)/60)/24)+DATE(1970,1,1)+(-5/24)</f>
        <v>42429.487210648142</v>
      </c>
      <c r="R1117" t="s">
        <v>8282</v>
      </c>
      <c r="S1117" s="13" t="str">
        <f>LEFT(R1117,SEARCH("/",R1117)-1)</f>
        <v>games</v>
      </c>
      <c r="T1117" t="str">
        <f>RIGHT(R1117,LEN(R1117)-SEARCH("/",R1117))</f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>
        <f>E1118/D1118</f>
        <v>3.5704000000000004E-4</v>
      </c>
      <c r="O1118" s="6">
        <f>IF(L1118&gt;0,E1118/L1118,0)</f>
        <v>17.852</v>
      </c>
      <c r="P1118" s="11">
        <f>(((I1118/60)/60)/24)+DATE(1970,1,1)+(-5/24)</f>
        <v>41069.638981481476</v>
      </c>
      <c r="Q1118" s="11">
        <f>(((J1118/60)/60)/24)+DATE(1970,1,1)+(-5/24)</f>
        <v>41009.638981481476</v>
      </c>
      <c r="R1118" t="s">
        <v>8282</v>
      </c>
      <c r="S1118" s="13" t="str">
        <f>LEFT(R1118,SEARCH("/",R1118)-1)</f>
        <v>games</v>
      </c>
      <c r="T1118" t="str">
        <f>RIGHT(R1118,LEN(R1118)-SEARCH("/",R1118))</f>
        <v>video games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>
        <f>E1119/D1119</f>
        <v>8.3000000000000004E-2</v>
      </c>
      <c r="O1119" s="6">
        <f>IF(L1119&gt;0,E1119/L1119,0)</f>
        <v>10.375</v>
      </c>
      <c r="P1119" s="11">
        <f>(((I1119/60)/60)/24)+DATE(1970,1,1)+(-5/24)</f>
        <v>42363.390196759261</v>
      </c>
      <c r="Q1119" s="11">
        <f>(((J1119/60)/60)/24)+DATE(1970,1,1)+(-5/24)</f>
        <v>42333.390196759261</v>
      </c>
      <c r="R1119" t="s">
        <v>8282</v>
      </c>
      <c r="S1119" s="13" t="str">
        <f>LEFT(R1119,SEARCH("/",R1119)-1)</f>
        <v>games</v>
      </c>
      <c r="T1119" t="str">
        <f>RIGHT(R1119,LEN(R1119)-SEARCH("/",R1119))</f>
        <v>video games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>
        <f>E1120/D1120</f>
        <v>2.4222222222222221E-2</v>
      </c>
      <c r="O1120" s="6">
        <f>IF(L1120&gt;0,E1120/L1120,0)</f>
        <v>36.333333333333336</v>
      </c>
      <c r="P1120" s="11">
        <f>(((I1120/60)/60)/24)+DATE(1970,1,1)+(-5/24)</f>
        <v>41733.91642361111</v>
      </c>
      <c r="Q1120" s="11">
        <f>(((J1120/60)/60)/24)+DATE(1970,1,1)+(-5/24)</f>
        <v>41703.958090277774</v>
      </c>
      <c r="R1120" t="s">
        <v>8282</v>
      </c>
      <c r="S1120" s="13" t="str">
        <f>LEFT(R1120,SEARCH("/",R1120)-1)</f>
        <v>games</v>
      </c>
      <c r="T1120" t="str">
        <f>RIGHT(R1120,LEN(R1120)-SEARCH("/",R1120))</f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>
        <f>E1121/D1121</f>
        <v>2.3809523809523812E-3</v>
      </c>
      <c r="O1121" s="6">
        <f>IF(L1121&gt;0,E1121/L1121,0)</f>
        <v>5</v>
      </c>
      <c r="P1121" s="11">
        <f>(((I1121/60)/60)/24)+DATE(1970,1,1)+(-5/24)</f>
        <v>41735.584074074075</v>
      </c>
      <c r="Q1121" s="11">
        <f>(((J1121/60)/60)/24)+DATE(1970,1,1)+(-5/24)</f>
        <v>41722.584074074075</v>
      </c>
      <c r="R1121" t="s">
        <v>8282</v>
      </c>
      <c r="S1121" s="13" t="str">
        <f>LEFT(R1121,SEARCH("/",R1121)-1)</f>
        <v>games</v>
      </c>
      <c r="T1121" t="str">
        <f>RIGHT(R1121,LEN(R1121)-SEARCH("/",R1121))</f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>
        <f>E1122/D1122</f>
        <v>0</v>
      </c>
      <c r="O1122" s="6">
        <f>IF(L1122&gt;0,E1122/L1122,0)</f>
        <v>0</v>
      </c>
      <c r="P1122" s="11">
        <f>(((I1122/60)/60)/24)+DATE(1970,1,1)+(-5/24)</f>
        <v>40844.664351851847</v>
      </c>
      <c r="Q1122" s="11">
        <f>(((J1122/60)/60)/24)+DATE(1970,1,1)+(-5/24)</f>
        <v>40799.664351851847</v>
      </c>
      <c r="R1122" t="s">
        <v>8282</v>
      </c>
      <c r="S1122" s="13" t="str">
        <f>LEFT(R1122,SEARCH("/",R1122)-1)</f>
        <v>games</v>
      </c>
      <c r="T1122" t="str">
        <f>RIGHT(R1122,LEN(R1122)-SEARCH("/",R1122))</f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>
        <f>E1123/D1123</f>
        <v>1.16E-4</v>
      </c>
      <c r="O1123" s="6">
        <f>IF(L1123&gt;0,E1123/L1123,0)</f>
        <v>5.8</v>
      </c>
      <c r="P1123" s="11">
        <f>(((I1123/60)/60)/24)+DATE(1970,1,1)+(-5/24)</f>
        <v>42442.684212962959</v>
      </c>
      <c r="Q1123" s="11">
        <f>(((J1123/60)/60)/24)+DATE(1970,1,1)+(-5/24)</f>
        <v>42412.72587962963</v>
      </c>
      <c r="R1123" t="s">
        <v>8282</v>
      </c>
      <c r="S1123" s="13" t="str">
        <f>LEFT(R1123,SEARCH("/",R1123)-1)</f>
        <v>games</v>
      </c>
      <c r="T1123" t="str">
        <f>RIGHT(R1123,LEN(R1123)-SEARCH("/",R1123))</f>
        <v>video games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>
        <f>E1124/D1124</f>
        <v>0</v>
      </c>
      <c r="O1124" s="6">
        <f>IF(L1124&gt;0,E1124/L1124,0)</f>
        <v>0</v>
      </c>
      <c r="P1124" s="11">
        <f>(((I1124/60)/60)/24)+DATE(1970,1,1)+(-5/24)</f>
        <v>41424.495659722219</v>
      </c>
      <c r="Q1124" s="11">
        <f>(((J1124/60)/60)/24)+DATE(1970,1,1)+(-5/24)</f>
        <v>41410.495659722219</v>
      </c>
      <c r="R1124" t="s">
        <v>8282</v>
      </c>
      <c r="S1124" s="13" t="str">
        <f>LEFT(R1124,SEARCH("/",R1124)-1)</f>
        <v>games</v>
      </c>
      <c r="T1124" t="str">
        <f>RIGHT(R1124,LEN(R1124)-SEARCH("/",R1124))</f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>
        <f>E1125/D1125</f>
        <v>2.2000000000000001E-3</v>
      </c>
      <c r="O1125" s="6">
        <f>IF(L1125&gt;0,E1125/L1125,0)</f>
        <v>3.6666666666666665</v>
      </c>
      <c r="P1125" s="11">
        <f>(((I1125/60)/60)/24)+DATE(1970,1,1)+(-5/24)</f>
        <v>41748.315370370365</v>
      </c>
      <c r="Q1125" s="11">
        <f>(((J1125/60)/60)/24)+DATE(1970,1,1)+(-5/24)</f>
        <v>41718.315370370365</v>
      </c>
      <c r="R1125" t="s">
        <v>8282</v>
      </c>
      <c r="S1125" s="13" t="str">
        <f>LEFT(R1125,SEARCH("/",R1125)-1)</f>
        <v>games</v>
      </c>
      <c r="T1125" t="str">
        <f>RIGHT(R1125,LEN(R1125)-SEARCH("/",R1125))</f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>
        <f>E1126/D1126</f>
        <v>4.7222222222222223E-3</v>
      </c>
      <c r="O1126" s="6">
        <f>IF(L1126&gt;0,E1126/L1126,0)</f>
        <v>60.714285714285715</v>
      </c>
      <c r="P1126" s="11">
        <f>(((I1126/60)/60)/24)+DATE(1970,1,1)+(-5/24)</f>
        <v>42124.458923611113</v>
      </c>
      <c r="Q1126" s="11">
        <f>(((J1126/60)/60)/24)+DATE(1970,1,1)+(-5/24)</f>
        <v>42094.458923611113</v>
      </c>
      <c r="R1126" t="s">
        <v>8283</v>
      </c>
      <c r="S1126" s="13" t="str">
        <f>LEFT(R1126,SEARCH("/",R1126)-1)</f>
        <v>games</v>
      </c>
      <c r="T1126" t="str">
        <f>RIGHT(R1126,LEN(R1126)-SEARCH("/",R1126))</f>
        <v>mobile games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>
        <f>E1127/D1127</f>
        <v>0</v>
      </c>
      <c r="O1127" s="6">
        <f>IF(L1127&gt;0,E1127/L1127,0)</f>
        <v>0</v>
      </c>
      <c r="P1127" s="11">
        <f>(((I1127/60)/60)/24)+DATE(1970,1,1)+(-5/24)</f>
        <v>42272.415856481479</v>
      </c>
      <c r="Q1127" s="11">
        <f>(((J1127/60)/60)/24)+DATE(1970,1,1)+(-5/24)</f>
        <v>42212.415856481479</v>
      </c>
      <c r="R1127" t="s">
        <v>8283</v>
      </c>
      <c r="S1127" s="13" t="str">
        <f>LEFT(R1127,SEARCH("/",R1127)-1)</f>
        <v>games</v>
      </c>
      <c r="T1127" t="str">
        <f>RIGHT(R1127,LEN(R1127)-SEARCH("/",R1127))</f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>
        <f>E1128/D1128</f>
        <v>5.0000000000000001E-3</v>
      </c>
      <c r="O1128" s="6">
        <f>IF(L1128&gt;0,E1128/L1128,0)</f>
        <v>5</v>
      </c>
      <c r="P1128" s="11">
        <f>(((I1128/60)/60)/24)+DATE(1970,1,1)+(-5/24)</f>
        <v>42565.11914351851</v>
      </c>
      <c r="Q1128" s="11">
        <f>(((J1128/60)/60)/24)+DATE(1970,1,1)+(-5/24)</f>
        <v>42535.11914351851</v>
      </c>
      <c r="R1128" t="s">
        <v>8283</v>
      </c>
      <c r="S1128" s="13" t="str">
        <f>LEFT(R1128,SEARCH("/",R1128)-1)</f>
        <v>games</v>
      </c>
      <c r="T1128" t="str">
        <f>RIGHT(R1128,LEN(R1128)-SEARCH("/",R1128))</f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>
        <f>E1129/D1129</f>
        <v>1.6714285714285713E-2</v>
      </c>
      <c r="O1129" s="6">
        <f>IF(L1129&gt;0,E1129/L1129,0)</f>
        <v>25.434782608695652</v>
      </c>
      <c r="P1129" s="11">
        <f>(((I1129/60)/60)/24)+DATE(1970,1,1)+(-5/24)</f>
        <v>41957.687499999993</v>
      </c>
      <c r="Q1129" s="11">
        <f>(((J1129/60)/60)/24)+DATE(1970,1,1)+(-5/24)</f>
        <v>41926.645833333328</v>
      </c>
      <c r="R1129" t="s">
        <v>8283</v>
      </c>
      <c r="S1129" s="13" t="str">
        <f>LEFT(R1129,SEARCH("/",R1129)-1)</f>
        <v>games</v>
      </c>
      <c r="T1129" t="str">
        <f>RIGHT(R1129,LEN(R1129)-SEARCH("/",R1129))</f>
        <v>mobile games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>
        <f>E1130/D1130</f>
        <v>1E-3</v>
      </c>
      <c r="O1130" s="6">
        <f>IF(L1130&gt;0,E1130/L1130,0)</f>
        <v>1</v>
      </c>
      <c r="P1130" s="11">
        <f>(((I1130/60)/60)/24)+DATE(1970,1,1)+(-5/24)</f>
        <v>41858.441168981481</v>
      </c>
      <c r="Q1130" s="11">
        <f>(((J1130/60)/60)/24)+DATE(1970,1,1)+(-5/24)</f>
        <v>41828.441168981481</v>
      </c>
      <c r="R1130" t="s">
        <v>8283</v>
      </c>
      <c r="S1130" s="13" t="str">
        <f>LEFT(R1130,SEARCH("/",R1130)-1)</f>
        <v>games</v>
      </c>
      <c r="T1130" t="str">
        <f>RIGHT(R1130,LEN(R1130)-SEARCH("/",R1130))</f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>
        <f>E1131/D1131</f>
        <v>1.0499999999999999E-3</v>
      </c>
      <c r="O1131" s="6">
        <f>IF(L1131&gt;0,E1131/L1131,0)</f>
        <v>10.5</v>
      </c>
      <c r="P1131" s="11">
        <f>(((I1131/60)/60)/24)+DATE(1970,1,1)+(-5/24)</f>
        <v>42526.056631944441</v>
      </c>
      <c r="Q1131" s="11">
        <f>(((J1131/60)/60)/24)+DATE(1970,1,1)+(-5/24)</f>
        <v>42496.056631944441</v>
      </c>
      <c r="R1131" t="s">
        <v>8283</v>
      </c>
      <c r="S1131" s="13" t="str">
        <f>LEFT(R1131,SEARCH("/",R1131)-1)</f>
        <v>games</v>
      </c>
      <c r="T1131" t="str">
        <f>RIGHT(R1131,LEN(R1131)-SEARCH("/",R1131))</f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>
        <f>E1132/D1132</f>
        <v>2.2000000000000001E-3</v>
      </c>
      <c r="O1132" s="6">
        <f>IF(L1132&gt;0,E1132/L1132,0)</f>
        <v>3.6666666666666665</v>
      </c>
      <c r="P1132" s="11">
        <f>(((I1132/60)/60)/24)+DATE(1970,1,1)+(-5/24)</f>
        <v>41968.829861111109</v>
      </c>
      <c r="Q1132" s="11">
        <f>(((J1132/60)/60)/24)+DATE(1970,1,1)+(-5/24)</f>
        <v>41908.788194444445</v>
      </c>
      <c r="R1132" t="s">
        <v>8283</v>
      </c>
      <c r="S1132" s="13" t="str">
        <f>LEFT(R1132,SEARCH("/",R1132)-1)</f>
        <v>games</v>
      </c>
      <c r="T1132" t="str">
        <f>RIGHT(R1132,LEN(R1132)-SEARCH("/",R1132))</f>
        <v>mobile games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>
        <f>E1133/D1133</f>
        <v>0</v>
      </c>
      <c r="O1133" s="6">
        <f>IF(L1133&gt;0,E1133/L1133,0)</f>
        <v>0</v>
      </c>
      <c r="P1133" s="11">
        <f>(((I1133/60)/60)/24)+DATE(1970,1,1)+(-5/24)</f>
        <v>42362.699861111112</v>
      </c>
      <c r="Q1133" s="11">
        <f>(((J1133/60)/60)/24)+DATE(1970,1,1)+(-5/24)</f>
        <v>42332.699861111112</v>
      </c>
      <c r="R1133" t="s">
        <v>8283</v>
      </c>
      <c r="S1133" s="13" t="str">
        <f>LEFT(R1133,SEARCH("/",R1133)-1)</f>
        <v>games</v>
      </c>
      <c r="T1133" t="str">
        <f>RIGHT(R1133,LEN(R1133)-SEARCH("/",R1133))</f>
        <v>mobile games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>
        <f>E1134/D1134</f>
        <v>0.14380000000000001</v>
      </c>
      <c r="O1134" s="6">
        <f>IF(L1134&gt;0,E1134/L1134,0)</f>
        <v>110.61538461538461</v>
      </c>
      <c r="P1134" s="11">
        <f>(((I1134/60)/60)/24)+DATE(1970,1,1)+(-5/24)</f>
        <v>42735.907071759262</v>
      </c>
      <c r="Q1134" s="11">
        <f>(((J1134/60)/60)/24)+DATE(1970,1,1)+(-5/24)</f>
        <v>42705.907071759262</v>
      </c>
      <c r="R1134" t="s">
        <v>8283</v>
      </c>
      <c r="S1134" s="13" t="str">
        <f>LEFT(R1134,SEARCH("/",R1134)-1)</f>
        <v>games</v>
      </c>
      <c r="T1134" t="str">
        <f>RIGHT(R1134,LEN(R1134)-SEARCH("/",R1134))</f>
        <v>mobile games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>
        <f>E1135/D1135</f>
        <v>6.6666666666666671E-3</v>
      </c>
      <c r="O1135" s="6">
        <f>IF(L1135&gt;0,E1135/L1135,0)</f>
        <v>20</v>
      </c>
      <c r="P1135" s="11">
        <f>(((I1135/60)/60)/24)+DATE(1970,1,1)+(-5/24)</f>
        <v>41851.198854166665</v>
      </c>
      <c r="Q1135" s="11">
        <f>(((J1135/60)/60)/24)+DATE(1970,1,1)+(-5/24)</f>
        <v>41821.198854166665</v>
      </c>
      <c r="R1135" t="s">
        <v>8283</v>
      </c>
      <c r="S1135" s="13" t="str">
        <f>LEFT(R1135,SEARCH("/",R1135)-1)</f>
        <v>games</v>
      </c>
      <c r="T1135" t="str">
        <f>RIGHT(R1135,LEN(R1135)-SEARCH("/",R1135))</f>
        <v>mobile games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>
        <f>E1136/D1136</f>
        <v>4.0000000000000003E-5</v>
      </c>
      <c r="O1136" s="6">
        <f>IF(L1136&gt;0,E1136/L1136,0)</f>
        <v>1</v>
      </c>
      <c r="P1136" s="11">
        <f>(((I1136/60)/60)/24)+DATE(1970,1,1)+(-5/24)</f>
        <v>41971.981249999997</v>
      </c>
      <c r="Q1136" s="11">
        <f>(((J1136/60)/60)/24)+DATE(1970,1,1)+(-5/24)</f>
        <v>41958.07671296296</v>
      </c>
      <c r="R1136" t="s">
        <v>8283</v>
      </c>
      <c r="S1136" s="13" t="str">
        <f>LEFT(R1136,SEARCH("/",R1136)-1)</f>
        <v>games</v>
      </c>
      <c r="T1136" t="str">
        <f>RIGHT(R1136,LEN(R1136)-SEARCH("/",R1136))</f>
        <v>mobile games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>
        <f>E1137/D1137</f>
        <v>0.05</v>
      </c>
      <c r="O1137" s="6">
        <f>IF(L1137&gt;0,E1137/L1137,0)</f>
        <v>50</v>
      </c>
      <c r="P1137" s="11">
        <f>(((I1137/60)/60)/24)+DATE(1970,1,1)+(-5/24)</f>
        <v>42588.781180555547</v>
      </c>
      <c r="Q1137" s="11">
        <f>(((J1137/60)/60)/24)+DATE(1970,1,1)+(-5/24)</f>
        <v>42558.781180555547</v>
      </c>
      <c r="R1137" t="s">
        <v>8283</v>
      </c>
      <c r="S1137" s="13" t="str">
        <f>LEFT(R1137,SEARCH("/",R1137)-1)</f>
        <v>games</v>
      </c>
      <c r="T1137" t="str">
        <f>RIGHT(R1137,LEN(R1137)-SEARCH("/",R1137))</f>
        <v>mobile games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>
        <f>E1138/D1138</f>
        <v>6.4439140811455853E-2</v>
      </c>
      <c r="O1138" s="6">
        <f>IF(L1138&gt;0,E1138/L1138,0)</f>
        <v>45</v>
      </c>
      <c r="P1138" s="11">
        <f>(((I1138/60)/60)/24)+DATE(1970,1,1)+(-5/24)</f>
        <v>42357.463298611103</v>
      </c>
      <c r="Q1138" s="11">
        <f>(((J1138/60)/60)/24)+DATE(1970,1,1)+(-5/24)</f>
        <v>42327.463298611103</v>
      </c>
      <c r="R1138" t="s">
        <v>8283</v>
      </c>
      <c r="S1138" s="13" t="str">
        <f>LEFT(R1138,SEARCH("/",R1138)-1)</f>
        <v>games</v>
      </c>
      <c r="T1138" t="str">
        <f>RIGHT(R1138,LEN(R1138)-SEARCH("/",R1138))</f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>
        <f>E1139/D1139</f>
        <v>0.39500000000000002</v>
      </c>
      <c r="O1139" s="6">
        <f>IF(L1139&gt;0,E1139/L1139,0)</f>
        <v>253.2051282051282</v>
      </c>
      <c r="P1139" s="11">
        <f>(((I1139/60)/60)/24)+DATE(1970,1,1)+(-5/24)</f>
        <v>42483.611354166664</v>
      </c>
      <c r="Q1139" s="11">
        <f>(((J1139/60)/60)/24)+DATE(1970,1,1)+(-5/24)</f>
        <v>42453.611354166664</v>
      </c>
      <c r="R1139" t="s">
        <v>8283</v>
      </c>
      <c r="S1139" s="13" t="str">
        <f>LEFT(R1139,SEARCH("/",R1139)-1)</f>
        <v>games</v>
      </c>
      <c r="T1139" t="str">
        <f>RIGHT(R1139,LEN(R1139)-SEARCH("/",R1139))</f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>
        <f>E1140/D1140</f>
        <v>3.5714285714285713E-3</v>
      </c>
      <c r="O1140" s="6">
        <f>IF(L1140&gt;0,E1140/L1140,0)</f>
        <v>31.25</v>
      </c>
      <c r="P1140" s="11">
        <f>(((I1140/60)/60)/24)+DATE(1970,1,1)+(-5/24)</f>
        <v>42756.698275462964</v>
      </c>
      <c r="Q1140" s="11">
        <f>(((J1140/60)/60)/24)+DATE(1970,1,1)+(-5/24)</f>
        <v>42736.698275462964</v>
      </c>
      <c r="R1140" t="s">
        <v>8283</v>
      </c>
      <c r="S1140" s="13" t="str">
        <f>LEFT(R1140,SEARCH("/",R1140)-1)</f>
        <v>games</v>
      </c>
      <c r="T1140" t="str">
        <f>RIGHT(R1140,LEN(R1140)-SEARCH("/",R1140))</f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>
        <f>E1141/D1141</f>
        <v>6.2500000000000001E-4</v>
      </c>
      <c r="O1141" s="6">
        <f>IF(L1141&gt;0,E1141/L1141,0)</f>
        <v>5</v>
      </c>
      <c r="P1141" s="11">
        <f>(((I1141/60)/60)/24)+DATE(1970,1,1)+(-5/24)</f>
        <v>42005.139189814807</v>
      </c>
      <c r="Q1141" s="11">
        <f>(((J1141/60)/60)/24)+DATE(1970,1,1)+(-5/24)</f>
        <v>41975.139189814807</v>
      </c>
      <c r="R1141" t="s">
        <v>8283</v>
      </c>
      <c r="S1141" s="13" t="str">
        <f>LEFT(R1141,SEARCH("/",R1141)-1)</f>
        <v>games</v>
      </c>
      <c r="T1141" t="str">
        <f>RIGHT(R1141,LEN(R1141)-SEARCH("/",R1141))</f>
        <v>mobile games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>
        <f>E1142/D1142</f>
        <v>0</v>
      </c>
      <c r="O1142" s="6">
        <f>IF(L1142&gt;0,E1142/L1142,0)</f>
        <v>0</v>
      </c>
      <c r="P1142" s="11">
        <f>(((I1142/60)/60)/24)+DATE(1970,1,1)+(-5/24)</f>
        <v>42222.253715277773</v>
      </c>
      <c r="Q1142" s="11">
        <f>(((J1142/60)/60)/24)+DATE(1970,1,1)+(-5/24)</f>
        <v>42192.253715277773</v>
      </c>
      <c r="R1142" t="s">
        <v>8283</v>
      </c>
      <c r="S1142" s="13" t="str">
        <f>LEFT(R1142,SEARCH("/",R1142)-1)</f>
        <v>games</v>
      </c>
      <c r="T1142" t="str">
        <f>RIGHT(R1142,LEN(R1142)-SEARCH("/",R1142))</f>
        <v>mobile games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>
        <f>E1143/D1143</f>
        <v>0</v>
      </c>
      <c r="O1143" s="6">
        <f>IF(L1143&gt;0,E1143/L1143,0)</f>
        <v>0</v>
      </c>
      <c r="P1143" s="11">
        <f>(((I1143/60)/60)/24)+DATE(1970,1,1)+(-5/24)</f>
        <v>42194.491319444445</v>
      </c>
      <c r="Q1143" s="11">
        <f>(((J1143/60)/60)/24)+DATE(1970,1,1)+(-5/24)</f>
        <v>42164.491319444445</v>
      </c>
      <c r="R1143" t="s">
        <v>8283</v>
      </c>
      <c r="S1143" s="13" t="str">
        <f>LEFT(R1143,SEARCH("/",R1143)-1)</f>
        <v>games</v>
      </c>
      <c r="T1143" t="str">
        <f>RIGHT(R1143,LEN(R1143)-SEARCH("/",R1143))</f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>
        <f>E1144/D1144</f>
        <v>0</v>
      </c>
      <c r="O1144" s="6">
        <f>IF(L1144&gt;0,E1144/L1144,0)</f>
        <v>0</v>
      </c>
      <c r="P1144" s="11">
        <f>(((I1144/60)/60)/24)+DATE(1970,1,1)+(-5/24)</f>
        <v>42051.797766203708</v>
      </c>
      <c r="Q1144" s="11">
        <f>(((J1144/60)/60)/24)+DATE(1970,1,1)+(-5/24)</f>
        <v>42021.797766203708</v>
      </c>
      <c r="R1144" t="s">
        <v>8283</v>
      </c>
      <c r="S1144" s="13" t="str">
        <f>LEFT(R1144,SEARCH("/",R1144)-1)</f>
        <v>games</v>
      </c>
      <c r="T1144" t="str">
        <f>RIGHT(R1144,LEN(R1144)-SEARCH("/",R1144))</f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>
        <f>E1145/D1145</f>
        <v>4.1333333333333335E-3</v>
      </c>
      <c r="O1145" s="6">
        <f>IF(L1145&gt;0,E1145/L1145,0)</f>
        <v>23.25</v>
      </c>
      <c r="P1145" s="11">
        <f>(((I1145/60)/60)/24)+DATE(1970,1,1)+(-5/24)</f>
        <v>42354.985254629624</v>
      </c>
      <c r="Q1145" s="11">
        <f>(((J1145/60)/60)/24)+DATE(1970,1,1)+(-5/24)</f>
        <v>42324.985254629624</v>
      </c>
      <c r="R1145" t="s">
        <v>8283</v>
      </c>
      <c r="S1145" s="13" t="str">
        <f>LEFT(R1145,SEARCH("/",R1145)-1)</f>
        <v>games</v>
      </c>
      <c r="T1145" t="str">
        <f>RIGHT(R1145,LEN(R1145)-SEARCH("/",R1145))</f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>
        <f>E1146/D1146</f>
        <v>0</v>
      </c>
      <c r="O1146" s="6">
        <f>IF(L1146&gt;0,E1146/L1146,0)</f>
        <v>0</v>
      </c>
      <c r="P1146" s="11">
        <f>(((I1146/60)/60)/24)+DATE(1970,1,1)+(-5/24)</f>
        <v>42122.973611111105</v>
      </c>
      <c r="Q1146" s="11">
        <f>(((J1146/60)/60)/24)+DATE(1970,1,1)+(-5/24)</f>
        <v>42092.973611111105</v>
      </c>
      <c r="R1146" t="s">
        <v>8284</v>
      </c>
      <c r="S1146" s="13" t="str">
        <f>LEFT(R1146,SEARCH("/",R1146)-1)</f>
        <v>food</v>
      </c>
      <c r="T1146" t="str">
        <f>RIGHT(R1146,LEN(R1146)-SEARCH("/",R1146))</f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>
        <f>E1147/D1147</f>
        <v>1.25E-3</v>
      </c>
      <c r="O1147" s="6">
        <f>IF(L1147&gt;0,E1147/L1147,0)</f>
        <v>100</v>
      </c>
      <c r="P1147" s="11">
        <f>(((I1147/60)/60)/24)+DATE(1970,1,1)+(-5/24)</f>
        <v>41914.539259259262</v>
      </c>
      <c r="Q1147" s="11">
        <f>(((J1147/60)/60)/24)+DATE(1970,1,1)+(-5/24)</f>
        <v>41854.539259259262</v>
      </c>
      <c r="R1147" t="s">
        <v>8284</v>
      </c>
      <c r="S1147" s="13" t="str">
        <f>LEFT(R1147,SEARCH("/",R1147)-1)</f>
        <v>food</v>
      </c>
      <c r="T1147" t="str">
        <f>RIGHT(R1147,LEN(R1147)-SEARCH("/",R1147))</f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>
        <f>E1148/D1148</f>
        <v>8.8333333333333333E-2</v>
      </c>
      <c r="O1148" s="6">
        <f>IF(L1148&gt;0,E1148/L1148,0)</f>
        <v>44.166666666666664</v>
      </c>
      <c r="P1148" s="11">
        <f>(((I1148/60)/60)/24)+DATE(1970,1,1)+(-5/24)</f>
        <v>41761.745057870365</v>
      </c>
      <c r="Q1148" s="11">
        <f>(((J1148/60)/60)/24)+DATE(1970,1,1)+(-5/24)</f>
        <v>41723.745057870365</v>
      </c>
      <c r="R1148" t="s">
        <v>8284</v>
      </c>
      <c r="S1148" s="13" t="str">
        <f>LEFT(R1148,SEARCH("/",R1148)-1)</f>
        <v>food</v>
      </c>
      <c r="T1148" t="str">
        <f>RIGHT(R1148,LEN(R1148)-SEARCH("/",R1148))</f>
        <v>food trucks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>
        <f>E1149/D1149</f>
        <v>0</v>
      </c>
      <c r="O1149" s="6">
        <f>IF(L1149&gt;0,E1149/L1149,0)</f>
        <v>0</v>
      </c>
      <c r="P1149" s="11">
        <f>(((I1149/60)/60)/24)+DATE(1970,1,1)+(-5/24)</f>
        <v>41931.763692129629</v>
      </c>
      <c r="Q1149" s="11">
        <f>(((J1149/60)/60)/24)+DATE(1970,1,1)+(-5/24)</f>
        <v>41871.763692129629</v>
      </c>
      <c r="R1149" t="s">
        <v>8284</v>
      </c>
      <c r="S1149" s="13" t="str">
        <f>LEFT(R1149,SEARCH("/",R1149)-1)</f>
        <v>food</v>
      </c>
      <c r="T1149" t="str">
        <f>RIGHT(R1149,LEN(R1149)-SEARCH("/",R1149))</f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>
        <f>E1150/D1150</f>
        <v>4.8666666666666667E-3</v>
      </c>
      <c r="O1150" s="6">
        <f>IF(L1150&gt;0,E1150/L1150,0)</f>
        <v>24.333333333333332</v>
      </c>
      <c r="P1150" s="11">
        <f>(((I1150/60)/60)/24)+DATE(1970,1,1)+(-5/24)</f>
        <v>42705.00440972222</v>
      </c>
      <c r="Q1150" s="11">
        <f>(((J1150/60)/60)/24)+DATE(1970,1,1)+(-5/24)</f>
        <v>42674.962743055548</v>
      </c>
      <c r="R1150" t="s">
        <v>8284</v>
      </c>
      <c r="S1150" s="13" t="str">
        <f>LEFT(R1150,SEARCH("/",R1150)-1)</f>
        <v>food</v>
      </c>
      <c r="T1150" t="str">
        <f>RIGHT(R1150,LEN(R1150)-SEARCH("/",R1150))</f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>
        <f>E1151/D1151</f>
        <v>1.5E-3</v>
      </c>
      <c r="O1151" s="6">
        <f>IF(L1151&gt;0,E1151/L1151,0)</f>
        <v>37.5</v>
      </c>
      <c r="P1151" s="11">
        <f>(((I1151/60)/60)/24)+DATE(1970,1,1)+(-5/24)</f>
        <v>42537.501921296294</v>
      </c>
      <c r="Q1151" s="11">
        <f>(((J1151/60)/60)/24)+DATE(1970,1,1)+(-5/24)</f>
        <v>42507.501921296294</v>
      </c>
      <c r="R1151" t="s">
        <v>8284</v>
      </c>
      <c r="S1151" s="13" t="str">
        <f>LEFT(R1151,SEARCH("/",R1151)-1)</f>
        <v>food</v>
      </c>
      <c r="T1151" t="str">
        <f>RIGHT(R1151,LEN(R1151)-SEARCH("/",R1151))</f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>
        <f>E1152/D1152</f>
        <v>0.1008</v>
      </c>
      <c r="O1152" s="6">
        <f>IF(L1152&gt;0,E1152/L1152,0)</f>
        <v>42</v>
      </c>
      <c r="P1152" s="11">
        <f>(((I1152/60)/60)/24)+DATE(1970,1,1)+(-5/24)</f>
        <v>42377.74623842592</v>
      </c>
      <c r="Q1152" s="11">
        <f>(((J1152/60)/60)/24)+DATE(1970,1,1)+(-5/24)</f>
        <v>42317.74623842592</v>
      </c>
      <c r="R1152" t="s">
        <v>8284</v>
      </c>
      <c r="S1152" s="13" t="str">
        <f>LEFT(R1152,SEARCH("/",R1152)-1)</f>
        <v>food</v>
      </c>
      <c r="T1152" t="str">
        <f>RIGHT(R1152,LEN(R1152)-SEARCH("/",R1152))</f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>
        <f>E1153/D1153</f>
        <v>0</v>
      </c>
      <c r="O1153" s="6">
        <f>IF(L1153&gt;0,E1153/L1153,0)</f>
        <v>0</v>
      </c>
      <c r="P1153" s="11">
        <f>(((I1153/60)/60)/24)+DATE(1970,1,1)+(-5/24)</f>
        <v>42253.894247685181</v>
      </c>
      <c r="Q1153" s="11">
        <f>(((J1153/60)/60)/24)+DATE(1970,1,1)+(-5/24)</f>
        <v>42223.894247685181</v>
      </c>
      <c r="R1153" t="s">
        <v>8284</v>
      </c>
      <c r="S1153" s="13" t="str">
        <f>LEFT(R1153,SEARCH("/",R1153)-1)</f>
        <v>food</v>
      </c>
      <c r="T1153" t="str">
        <f>RIGHT(R1153,LEN(R1153)-SEARCH("/",R1153))</f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>
        <f>E1154/D1154</f>
        <v>5.6937500000000002E-2</v>
      </c>
      <c r="O1154" s="6">
        <f>IF(L1154&gt;0,E1154/L1154,0)</f>
        <v>60.733333333333334</v>
      </c>
      <c r="P1154" s="11">
        <f>(((I1154/60)/60)/24)+DATE(1970,1,1)+(-5/24)</f>
        <v>42139.501296296294</v>
      </c>
      <c r="Q1154" s="11">
        <f>(((J1154/60)/60)/24)+DATE(1970,1,1)+(-5/24)</f>
        <v>42109.501296296294</v>
      </c>
      <c r="R1154" t="s">
        <v>8284</v>
      </c>
      <c r="S1154" s="13" t="str">
        <f>LEFT(R1154,SEARCH("/",R1154)-1)</f>
        <v>food</v>
      </c>
      <c r="T1154" t="str">
        <f>RIGHT(R1154,LEN(R1154)-SEARCH("/",R1154))</f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>
        <f>E1155/D1155</f>
        <v>6.2500000000000003E-3</v>
      </c>
      <c r="O1155" s="6">
        <f>IF(L1155&gt;0,E1155/L1155,0)</f>
        <v>50</v>
      </c>
      <c r="P1155" s="11">
        <f>(((I1155/60)/60)/24)+DATE(1970,1,1)+(-5/24)</f>
        <v>42173.505844907406</v>
      </c>
      <c r="Q1155" s="11">
        <f>(((J1155/60)/60)/24)+DATE(1970,1,1)+(-5/24)</f>
        <v>42143.505844907406</v>
      </c>
      <c r="R1155" t="s">
        <v>8284</v>
      </c>
      <c r="S1155" s="13" t="str">
        <f>LEFT(R1155,SEARCH("/",R1155)-1)</f>
        <v>food</v>
      </c>
      <c r="T1155" t="str">
        <f>RIGHT(R1155,LEN(R1155)-SEARCH("/",R1155))</f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>
        <f>E1156/D1156</f>
        <v>6.5000000000000002E-2</v>
      </c>
      <c r="O1156" s="6">
        <f>IF(L1156&gt;0,E1156/L1156,0)</f>
        <v>108.33333333333333</v>
      </c>
      <c r="P1156" s="11">
        <f>(((I1156/60)/60)/24)+DATE(1970,1,1)+(-5/24)</f>
        <v>42252.900532407402</v>
      </c>
      <c r="Q1156" s="11">
        <f>(((J1156/60)/60)/24)+DATE(1970,1,1)+(-5/24)</f>
        <v>42222.900532407402</v>
      </c>
      <c r="R1156" t="s">
        <v>8284</v>
      </c>
      <c r="S1156" s="13" t="str">
        <f>LEFT(R1156,SEARCH("/",R1156)-1)</f>
        <v>food</v>
      </c>
      <c r="T1156" t="str">
        <f>RIGHT(R1156,LEN(R1156)-SEARCH("/",R1156))</f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>
        <f>E1157/D1157</f>
        <v>7.5199999999999998E-3</v>
      </c>
      <c r="O1157" s="6">
        <f>IF(L1157&gt;0,E1157/L1157,0)</f>
        <v>23.5</v>
      </c>
      <c r="P1157" s="11">
        <f>(((I1157/60)/60)/24)+DATE(1970,1,1)+(-5/24)</f>
        <v>41865.555648148147</v>
      </c>
      <c r="Q1157" s="11">
        <f>(((J1157/60)/60)/24)+DATE(1970,1,1)+(-5/24)</f>
        <v>41835.555648148147</v>
      </c>
      <c r="R1157" t="s">
        <v>8284</v>
      </c>
      <c r="S1157" s="13" t="str">
        <f>LEFT(R1157,SEARCH("/",R1157)-1)</f>
        <v>food</v>
      </c>
      <c r="T1157" t="str">
        <f>RIGHT(R1157,LEN(R1157)-SEARCH("/",R1157))</f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>
        <f>E1158/D1158</f>
        <v>0</v>
      </c>
      <c r="O1158" s="6">
        <f>IF(L1158&gt;0,E1158/L1158,0)</f>
        <v>0</v>
      </c>
      <c r="P1158" s="11">
        <f>(((I1158/60)/60)/24)+DATE(1970,1,1)+(-5/24)</f>
        <v>42058.862986111104</v>
      </c>
      <c r="Q1158" s="11">
        <f>(((J1158/60)/60)/24)+DATE(1970,1,1)+(-5/24)</f>
        <v>42028.862986111104</v>
      </c>
      <c r="R1158" t="s">
        <v>8284</v>
      </c>
      <c r="S1158" s="13" t="str">
        <f>LEFT(R1158,SEARCH("/",R1158)-1)</f>
        <v>food</v>
      </c>
      <c r="T1158" t="str">
        <f>RIGHT(R1158,LEN(R1158)-SEARCH("/",R1158))</f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>
        <f>E1159/D1159</f>
        <v>1.5100000000000001E-2</v>
      </c>
      <c r="O1159" s="6">
        <f>IF(L1159&gt;0,E1159/L1159,0)</f>
        <v>50.333333333333336</v>
      </c>
      <c r="P1159" s="11">
        <f>(((I1159/60)/60)/24)+DATE(1970,1,1)+(-5/24)</f>
        <v>41978.461574074077</v>
      </c>
      <c r="Q1159" s="11">
        <f>(((J1159/60)/60)/24)+DATE(1970,1,1)+(-5/24)</f>
        <v>41918.419907407406</v>
      </c>
      <c r="R1159" t="s">
        <v>8284</v>
      </c>
      <c r="S1159" s="13" t="str">
        <f>LEFT(R1159,SEARCH("/",R1159)-1)</f>
        <v>food</v>
      </c>
      <c r="T1159" t="str">
        <f>RIGHT(R1159,LEN(R1159)-SEARCH("/",R1159))</f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>
        <f>E1160/D1160</f>
        <v>4.6666666666666671E-3</v>
      </c>
      <c r="O1160" s="6">
        <f>IF(L1160&gt;0,E1160/L1160,0)</f>
        <v>11.666666666666666</v>
      </c>
      <c r="P1160" s="11">
        <f>(((I1160/60)/60)/24)+DATE(1970,1,1)+(-5/24)</f>
        <v>41981.883425925924</v>
      </c>
      <c r="Q1160" s="11">
        <f>(((J1160/60)/60)/24)+DATE(1970,1,1)+(-5/24)</f>
        <v>41951.883425925924</v>
      </c>
      <c r="R1160" t="s">
        <v>8284</v>
      </c>
      <c r="S1160" s="13" t="str">
        <f>LEFT(R1160,SEARCH("/",R1160)-1)</f>
        <v>food</v>
      </c>
      <c r="T1160" t="str">
        <f>RIGHT(R1160,LEN(R1160)-SEARCH("/",R1160))</f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>
        <f>E1161/D1161</f>
        <v>0</v>
      </c>
      <c r="O1161" s="6">
        <f>IF(L1161&gt;0,E1161/L1161,0)</f>
        <v>0</v>
      </c>
      <c r="P1161" s="11">
        <f>(((I1161/60)/60)/24)+DATE(1970,1,1)+(-5/24)</f>
        <v>42185.447916666664</v>
      </c>
      <c r="Q1161" s="11">
        <f>(((J1161/60)/60)/24)+DATE(1970,1,1)+(-5/24)</f>
        <v>42154.518113425926</v>
      </c>
      <c r="R1161" t="s">
        <v>8284</v>
      </c>
      <c r="S1161" s="13" t="str">
        <f>LEFT(R1161,SEARCH("/",R1161)-1)</f>
        <v>food</v>
      </c>
      <c r="T1161" t="str">
        <f>RIGHT(R1161,LEN(R1161)-SEARCH("/",R1161))</f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>
        <f>E1162/D1162</f>
        <v>3.85E-2</v>
      </c>
      <c r="O1162" s="6">
        <f>IF(L1162&gt;0,E1162/L1162,0)</f>
        <v>60.789473684210527</v>
      </c>
      <c r="P1162" s="11">
        <f>(((I1162/60)/60)/24)+DATE(1970,1,1)+(-5/24)</f>
        <v>42090.90493055556</v>
      </c>
      <c r="Q1162" s="11">
        <f>(((J1162/60)/60)/24)+DATE(1970,1,1)+(-5/24)</f>
        <v>42060.946597222217</v>
      </c>
      <c r="R1162" t="s">
        <v>8284</v>
      </c>
      <c r="S1162" s="13" t="str">
        <f>LEFT(R1162,SEARCH("/",R1162)-1)</f>
        <v>food</v>
      </c>
      <c r="T1162" t="str">
        <f>RIGHT(R1162,LEN(R1162)-SEARCH("/",R1162))</f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>
        <f>E1163/D1163</f>
        <v>0</v>
      </c>
      <c r="O1163" s="6">
        <f>IF(L1163&gt;0,E1163/L1163,0)</f>
        <v>0</v>
      </c>
      <c r="P1163" s="11">
        <f>(((I1163/60)/60)/24)+DATE(1970,1,1)+(-5/24)</f>
        <v>42143.421168981477</v>
      </c>
      <c r="Q1163" s="11">
        <f>(((J1163/60)/60)/24)+DATE(1970,1,1)+(-5/24)</f>
        <v>42122.421168981477</v>
      </c>
      <c r="R1163" t="s">
        <v>8284</v>
      </c>
      <c r="S1163" s="13" t="str">
        <f>LEFT(R1163,SEARCH("/",R1163)-1)</f>
        <v>food</v>
      </c>
      <c r="T1163" t="str">
        <f>RIGHT(R1163,LEN(R1163)-SEARCH("/",R1163))</f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>
        <f>E1164/D1164</f>
        <v>5.8333333333333338E-4</v>
      </c>
      <c r="O1164" s="6">
        <f>IF(L1164&gt;0,E1164/L1164,0)</f>
        <v>17.5</v>
      </c>
      <c r="P1164" s="11">
        <f>(((I1164/60)/60)/24)+DATE(1970,1,1)+(-5/24)</f>
        <v>41907.475277777776</v>
      </c>
      <c r="Q1164" s="11">
        <f>(((J1164/60)/60)/24)+DATE(1970,1,1)+(-5/24)</f>
        <v>41876.475277777776</v>
      </c>
      <c r="R1164" t="s">
        <v>8284</v>
      </c>
      <c r="S1164" s="13" t="str">
        <f>LEFT(R1164,SEARCH("/",R1164)-1)</f>
        <v>food</v>
      </c>
      <c r="T1164" t="str">
        <f>RIGHT(R1164,LEN(R1164)-SEARCH("/",R1164))</f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>
        <f>E1165/D1165</f>
        <v>0</v>
      </c>
      <c r="O1165" s="6">
        <f>IF(L1165&gt;0,E1165/L1165,0)</f>
        <v>0</v>
      </c>
      <c r="P1165" s="11">
        <f>(((I1165/60)/60)/24)+DATE(1970,1,1)+(-5/24)</f>
        <v>41860.515277777777</v>
      </c>
      <c r="Q1165" s="11">
        <f>(((J1165/60)/60)/24)+DATE(1970,1,1)+(-5/24)</f>
        <v>41830.515277777777</v>
      </c>
      <c r="R1165" t="s">
        <v>8284</v>
      </c>
      <c r="S1165" s="13" t="str">
        <f>LEFT(R1165,SEARCH("/",R1165)-1)</f>
        <v>food</v>
      </c>
      <c r="T1165" t="str">
        <f>RIGHT(R1165,LEN(R1165)-SEARCH("/",R1165))</f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>
        <f>E1166/D1166</f>
        <v>0</v>
      </c>
      <c r="O1166" s="6">
        <f>IF(L1166&gt;0,E1166/L1166,0)</f>
        <v>0</v>
      </c>
      <c r="P1166" s="11">
        <f>(((I1166/60)/60)/24)+DATE(1970,1,1)+(-5/24)</f>
        <v>42539.51599537037</v>
      </c>
      <c r="Q1166" s="11">
        <f>(((J1166/60)/60)/24)+DATE(1970,1,1)+(-5/24)</f>
        <v>42509.51599537037</v>
      </c>
      <c r="R1166" t="s">
        <v>8284</v>
      </c>
      <c r="S1166" s="13" t="str">
        <f>LEFT(R1166,SEARCH("/",R1166)-1)</f>
        <v>food</v>
      </c>
      <c r="T1166" t="str">
        <f>RIGHT(R1166,LEN(R1166)-SEARCH("/",R1166))</f>
        <v>food trucks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>
        <f>E1167/D1167</f>
        <v>0.20705000000000001</v>
      </c>
      <c r="O1167" s="6">
        <f>IF(L1167&gt;0,E1167/L1167,0)</f>
        <v>82.82</v>
      </c>
      <c r="P1167" s="11">
        <f>(((I1167/60)/60)/24)+DATE(1970,1,1)+(-5/24)</f>
        <v>41826.006134259253</v>
      </c>
      <c r="Q1167" s="11">
        <f>(((J1167/60)/60)/24)+DATE(1970,1,1)+(-5/24)</f>
        <v>41792.006134259253</v>
      </c>
      <c r="R1167" t="s">
        <v>8284</v>
      </c>
      <c r="S1167" s="13" t="str">
        <f>LEFT(R1167,SEARCH("/",R1167)-1)</f>
        <v>food</v>
      </c>
      <c r="T1167" t="str">
        <f>RIGHT(R1167,LEN(R1167)-SEARCH("/",R1167))</f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>
        <f>E1168/D1168</f>
        <v>0.19139999999999999</v>
      </c>
      <c r="O1168" s="6">
        <f>IF(L1168&gt;0,E1168/L1168,0)</f>
        <v>358.875</v>
      </c>
      <c r="P1168" s="11">
        <f>(((I1168/60)/60)/24)+DATE(1970,1,1)+(-5/24)</f>
        <v>42180.958333333336</v>
      </c>
      <c r="Q1168" s="11">
        <f>(((J1168/60)/60)/24)+DATE(1970,1,1)+(-5/24)</f>
        <v>42150.277106481481</v>
      </c>
      <c r="R1168" t="s">
        <v>8284</v>
      </c>
      <c r="S1168" s="13" t="str">
        <f>LEFT(R1168,SEARCH("/",R1168)-1)</f>
        <v>food</v>
      </c>
      <c r="T1168" t="str">
        <f>RIGHT(R1168,LEN(R1168)-SEARCH("/",R1168))</f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>
        <f>E1169/D1169</f>
        <v>1.6316666666666667E-2</v>
      </c>
      <c r="O1169" s="6">
        <f>IF(L1169&gt;0,E1169/L1169,0)</f>
        <v>61.1875</v>
      </c>
      <c r="P1169" s="11">
        <f>(((I1169/60)/60)/24)+DATE(1970,1,1)+(-5/24)</f>
        <v>41894.526562499996</v>
      </c>
      <c r="Q1169" s="11">
        <f>(((J1169/60)/60)/24)+DATE(1970,1,1)+(-5/24)</f>
        <v>41863.526562499996</v>
      </c>
      <c r="R1169" t="s">
        <v>8284</v>
      </c>
      <c r="S1169" s="13" t="str">
        <f>LEFT(R1169,SEARCH("/",R1169)-1)</f>
        <v>food</v>
      </c>
      <c r="T1169" t="str">
        <f>RIGHT(R1169,LEN(R1169)-SEARCH("/",R1169))</f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>
        <f>E1170/D1170</f>
        <v>5.6666666666666664E-2</v>
      </c>
      <c r="O1170" s="6">
        <f>IF(L1170&gt;0,E1170/L1170,0)</f>
        <v>340</v>
      </c>
      <c r="P1170" s="11">
        <f>(((I1170/60)/60)/24)+DATE(1970,1,1)+(-5/24)</f>
        <v>42634.845659722218</v>
      </c>
      <c r="Q1170" s="11">
        <f>(((J1170/60)/60)/24)+DATE(1970,1,1)+(-5/24)</f>
        <v>42604.845659722218</v>
      </c>
      <c r="R1170" t="s">
        <v>8284</v>
      </c>
      <c r="S1170" s="13" t="str">
        <f>LEFT(R1170,SEARCH("/",R1170)-1)</f>
        <v>food</v>
      </c>
      <c r="T1170" t="str">
        <f>RIGHT(R1170,LEN(R1170)-SEARCH("/",R1170))</f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>
        <f>E1171/D1171</f>
        <v>1.6999999999999999E-3</v>
      </c>
      <c r="O1171" s="6">
        <f>IF(L1171&gt;0,E1171/L1171,0)</f>
        <v>5.666666666666667</v>
      </c>
      <c r="P1171" s="11">
        <f>(((I1171/60)/60)/24)+DATE(1970,1,1)+(-5/24)</f>
        <v>42057.145405092589</v>
      </c>
      <c r="Q1171" s="11">
        <f>(((J1171/60)/60)/24)+DATE(1970,1,1)+(-5/24)</f>
        <v>42027.145405092589</v>
      </c>
      <c r="R1171" t="s">
        <v>8284</v>
      </c>
      <c r="S1171" s="13" t="str">
        <f>LEFT(R1171,SEARCH("/",R1171)-1)</f>
        <v>food</v>
      </c>
      <c r="T1171" t="str">
        <f>RIGHT(R1171,LEN(R1171)-SEARCH("/",R1171))</f>
        <v>food trucks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>
        <f>E1172/D1172</f>
        <v>4.0000000000000001E-3</v>
      </c>
      <c r="O1172" s="6">
        <f>IF(L1172&gt;0,E1172/L1172,0)</f>
        <v>50</v>
      </c>
      <c r="P1172" s="11">
        <f>(((I1172/60)/60)/24)+DATE(1970,1,1)+(-5/24)</f>
        <v>42154.684849537036</v>
      </c>
      <c r="Q1172" s="11">
        <f>(((J1172/60)/60)/24)+DATE(1970,1,1)+(-5/24)</f>
        <v>42124.684849537036</v>
      </c>
      <c r="R1172" t="s">
        <v>8284</v>
      </c>
      <c r="S1172" s="13" t="str">
        <f>LEFT(R1172,SEARCH("/",R1172)-1)</f>
        <v>food</v>
      </c>
      <c r="T1172" t="str">
        <f>RIGHT(R1172,LEN(R1172)-SEARCH("/",R1172))</f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>
        <f>E1173/D1173</f>
        <v>1E-3</v>
      </c>
      <c r="O1173" s="6">
        <f>IF(L1173&gt;0,E1173/L1173,0)</f>
        <v>25</v>
      </c>
      <c r="P1173" s="11">
        <f>(((I1173/60)/60)/24)+DATE(1970,1,1)+(-5/24)</f>
        <v>41956.638043981475</v>
      </c>
      <c r="Q1173" s="11">
        <f>(((J1173/60)/60)/24)+DATE(1970,1,1)+(-5/24)</f>
        <v>41938.596377314811</v>
      </c>
      <c r="R1173" t="s">
        <v>8284</v>
      </c>
      <c r="S1173" s="13" t="str">
        <f>LEFT(R1173,SEARCH("/",R1173)-1)</f>
        <v>food</v>
      </c>
      <c r="T1173" t="str">
        <f>RIGHT(R1173,LEN(R1173)-SEARCH("/",R1173))</f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>
        <f>E1174/D1174</f>
        <v>0</v>
      </c>
      <c r="O1174" s="6">
        <f>IF(L1174&gt;0,E1174/L1174,0)</f>
        <v>0</v>
      </c>
      <c r="P1174" s="11">
        <f>(((I1174/60)/60)/24)+DATE(1970,1,1)+(-5/24)</f>
        <v>41871.473981481482</v>
      </c>
      <c r="Q1174" s="11">
        <f>(((J1174/60)/60)/24)+DATE(1970,1,1)+(-5/24)</f>
        <v>41841.473981481482</v>
      </c>
      <c r="R1174" t="s">
        <v>8284</v>
      </c>
      <c r="S1174" s="13" t="str">
        <f>LEFT(R1174,SEARCH("/",R1174)-1)</f>
        <v>food</v>
      </c>
      <c r="T1174" t="str">
        <f>RIGHT(R1174,LEN(R1174)-SEARCH("/",R1174))</f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>
        <f>E1175/D1175</f>
        <v>2.4000000000000001E-4</v>
      </c>
      <c r="O1175" s="6">
        <f>IF(L1175&gt;0,E1175/L1175,0)</f>
        <v>30</v>
      </c>
      <c r="P1175" s="11">
        <f>(((I1175/60)/60)/24)+DATE(1970,1,1)+(-5/24)</f>
        <v>42218.97751157407</v>
      </c>
      <c r="Q1175" s="11">
        <f>(((J1175/60)/60)/24)+DATE(1970,1,1)+(-5/24)</f>
        <v>42183.97751157407</v>
      </c>
      <c r="R1175" t="s">
        <v>8284</v>
      </c>
      <c r="S1175" s="13" t="str">
        <f>LEFT(R1175,SEARCH("/",R1175)-1)</f>
        <v>food</v>
      </c>
      <c r="T1175" t="str">
        <f>RIGHT(R1175,LEN(R1175)-SEARCH("/",R1175))</f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>
        <f>E1176/D1176</f>
        <v>5.906666666666667E-2</v>
      </c>
      <c r="O1176" s="6">
        <f>IF(L1176&gt;0,E1176/L1176,0)</f>
        <v>46.631578947368418</v>
      </c>
      <c r="P1176" s="11">
        <f>(((I1176/60)/60)/24)+DATE(1970,1,1)+(-5/24)</f>
        <v>42498.633414351854</v>
      </c>
      <c r="Q1176" s="11">
        <f>(((J1176/60)/60)/24)+DATE(1970,1,1)+(-5/24)</f>
        <v>42468.633414351854</v>
      </c>
      <c r="R1176" t="s">
        <v>8284</v>
      </c>
      <c r="S1176" s="13" t="str">
        <f>LEFT(R1176,SEARCH("/",R1176)-1)</f>
        <v>food</v>
      </c>
      <c r="T1176" t="str">
        <f>RIGHT(R1176,LEN(R1176)-SEARCH("/",R1176))</f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>
        <f>E1177/D1177</f>
        <v>2.9250000000000002E-2</v>
      </c>
      <c r="O1177" s="6">
        <f>IF(L1177&gt;0,E1177/L1177,0)</f>
        <v>65</v>
      </c>
      <c r="P1177" s="11">
        <f>(((I1177/60)/60)/24)+DATE(1970,1,1)+(-5/24)</f>
        <v>42200.520127314812</v>
      </c>
      <c r="Q1177" s="11">
        <f>(((J1177/60)/60)/24)+DATE(1970,1,1)+(-5/24)</f>
        <v>42170.520127314812</v>
      </c>
      <c r="R1177" t="s">
        <v>8284</v>
      </c>
      <c r="S1177" s="13" t="str">
        <f>LEFT(R1177,SEARCH("/",R1177)-1)</f>
        <v>food</v>
      </c>
      <c r="T1177" t="str">
        <f>RIGHT(R1177,LEN(R1177)-SEARCH("/",R1177))</f>
        <v>food trucks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>
        <f>E1178/D1178</f>
        <v>5.7142857142857142E-5</v>
      </c>
      <c r="O1178" s="6">
        <f>IF(L1178&gt;0,E1178/L1178,0)</f>
        <v>10</v>
      </c>
      <c r="P1178" s="11">
        <f>(((I1178/60)/60)/24)+DATE(1970,1,1)+(-5/24)</f>
        <v>42800.333333333336</v>
      </c>
      <c r="Q1178" s="11">
        <f>(((J1178/60)/60)/24)+DATE(1970,1,1)+(-5/24)</f>
        <v>42745.811319444438</v>
      </c>
      <c r="R1178" t="s">
        <v>8284</v>
      </c>
      <c r="S1178" s="13" t="str">
        <f>LEFT(R1178,SEARCH("/",R1178)-1)</f>
        <v>food</v>
      </c>
      <c r="T1178" t="str">
        <f>RIGHT(R1178,LEN(R1178)-SEARCH("/",R1178))</f>
        <v>food trucks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>
        <f>E1179/D1179</f>
        <v>0</v>
      </c>
      <c r="O1179" s="6">
        <f>IF(L1179&gt;0,E1179/L1179,0)</f>
        <v>0</v>
      </c>
      <c r="P1179" s="11">
        <f>(((I1179/60)/60)/24)+DATE(1970,1,1)+(-5/24)</f>
        <v>41927.452499999999</v>
      </c>
      <c r="Q1179" s="11">
        <f>(((J1179/60)/60)/24)+DATE(1970,1,1)+(-5/24)</f>
        <v>41897.452499999999</v>
      </c>
      <c r="R1179" t="s">
        <v>8284</v>
      </c>
      <c r="S1179" s="13" t="str">
        <f>LEFT(R1179,SEARCH("/",R1179)-1)</f>
        <v>food</v>
      </c>
      <c r="T1179" t="str">
        <f>RIGHT(R1179,LEN(R1179)-SEARCH("/",R1179))</f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>
        <f>E1180/D1180</f>
        <v>6.666666666666667E-5</v>
      </c>
      <c r="O1180" s="6">
        <f>IF(L1180&gt;0,E1180/L1180,0)</f>
        <v>5</v>
      </c>
      <c r="P1180" s="11">
        <f>(((I1180/60)/60)/24)+DATE(1970,1,1)+(-5/24)</f>
        <v>41867.69736111111</v>
      </c>
      <c r="Q1180" s="11">
        <f>(((J1180/60)/60)/24)+DATE(1970,1,1)+(-5/24)</f>
        <v>41837.69736111111</v>
      </c>
      <c r="R1180" t="s">
        <v>8284</v>
      </c>
      <c r="S1180" s="13" t="str">
        <f>LEFT(R1180,SEARCH("/",R1180)-1)</f>
        <v>food</v>
      </c>
      <c r="T1180" t="str">
        <f>RIGHT(R1180,LEN(R1180)-SEARCH("/",R1180))</f>
        <v>food trucks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>
        <f>E1181/D1181</f>
        <v>5.3333333333333337E-2</v>
      </c>
      <c r="O1181" s="6">
        <f>IF(L1181&gt;0,E1181/L1181,0)</f>
        <v>640</v>
      </c>
      <c r="P1181" s="11">
        <f>(((I1181/60)/60)/24)+DATE(1970,1,1)+(-5/24)</f>
        <v>42305.511886574073</v>
      </c>
      <c r="Q1181" s="11">
        <f>(((J1181/60)/60)/24)+DATE(1970,1,1)+(-5/24)</f>
        <v>42275.511886574073</v>
      </c>
      <c r="R1181" t="s">
        <v>8284</v>
      </c>
      <c r="S1181" s="13" t="str">
        <f>LEFT(R1181,SEARCH("/",R1181)-1)</f>
        <v>food</v>
      </c>
      <c r="T1181" t="str">
        <f>RIGHT(R1181,LEN(R1181)-SEARCH("/",R1181))</f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>
        <f>E1182/D1182</f>
        <v>0.11749999999999999</v>
      </c>
      <c r="O1182" s="6">
        <f>IF(L1182&gt;0,E1182/L1182,0)</f>
        <v>69.117647058823536</v>
      </c>
      <c r="P1182" s="11">
        <f>(((I1182/60)/60)/24)+DATE(1970,1,1)+(-5/24)</f>
        <v>41818.598541666666</v>
      </c>
      <c r="Q1182" s="11">
        <f>(((J1182/60)/60)/24)+DATE(1970,1,1)+(-5/24)</f>
        <v>41781.598541666666</v>
      </c>
      <c r="R1182" t="s">
        <v>8284</v>
      </c>
      <c r="S1182" s="13" t="str">
        <f>LEFT(R1182,SEARCH("/",R1182)-1)</f>
        <v>food</v>
      </c>
      <c r="T1182" t="str">
        <f>RIGHT(R1182,LEN(R1182)-SEARCH("/",R1182))</f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>
        <f>E1183/D1183</f>
        <v>8.0000000000000007E-5</v>
      </c>
      <c r="O1183" s="6">
        <f>IF(L1183&gt;0,E1183/L1183,0)</f>
        <v>1.3333333333333333</v>
      </c>
      <c r="P1183" s="11">
        <f>(((I1183/60)/60)/24)+DATE(1970,1,1)+(-5/24)</f>
        <v>42064.131030092591</v>
      </c>
      <c r="Q1183" s="11">
        <f>(((J1183/60)/60)/24)+DATE(1970,1,1)+(-5/24)</f>
        <v>42034.131030092591</v>
      </c>
      <c r="R1183" t="s">
        <v>8284</v>
      </c>
      <c r="S1183" s="13" t="str">
        <f>LEFT(R1183,SEARCH("/",R1183)-1)</f>
        <v>food</v>
      </c>
      <c r="T1183" t="str">
        <f>RIGHT(R1183,LEN(R1183)-SEARCH("/",R1183))</f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>
        <f>E1184/D1184</f>
        <v>4.2000000000000003E-2</v>
      </c>
      <c r="O1184" s="6">
        <f>IF(L1184&gt;0,E1184/L1184,0)</f>
        <v>10.5</v>
      </c>
      <c r="P1184" s="11">
        <f>(((I1184/60)/60)/24)+DATE(1970,1,1)+(-5/24)</f>
        <v>42747.487499999996</v>
      </c>
      <c r="Q1184" s="11">
        <f>(((J1184/60)/60)/24)+DATE(1970,1,1)+(-5/24)</f>
        <v>42728.619074074071</v>
      </c>
      <c r="R1184" t="s">
        <v>8284</v>
      </c>
      <c r="S1184" s="13" t="str">
        <f>LEFT(R1184,SEARCH("/",R1184)-1)</f>
        <v>food</v>
      </c>
      <c r="T1184" t="str">
        <f>RIGHT(R1184,LEN(R1184)-SEARCH("/",R1184))</f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>
        <f>E1185/D1185</f>
        <v>0.04</v>
      </c>
      <c r="O1185" s="6">
        <f>IF(L1185&gt;0,E1185/L1185,0)</f>
        <v>33.333333333333336</v>
      </c>
      <c r="P1185" s="11">
        <f>(((I1185/60)/60)/24)+DATE(1970,1,1)+(-5/24)</f>
        <v>42675.957638888889</v>
      </c>
      <c r="Q1185" s="11">
        <f>(((J1185/60)/60)/24)+DATE(1970,1,1)+(-5/24)</f>
        <v>42656.653043981474</v>
      </c>
      <c r="R1185" t="s">
        <v>8284</v>
      </c>
      <c r="S1185" s="13" t="str">
        <f>LEFT(R1185,SEARCH("/",R1185)-1)</f>
        <v>food</v>
      </c>
      <c r="T1185" t="str">
        <f>RIGHT(R1185,LEN(R1185)-SEARCH("/",R1185))</f>
        <v>food trucks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>
        <f>E1186/D1186</f>
        <v>1.0493636363636363</v>
      </c>
      <c r="O1186" s="6">
        <f>IF(L1186&gt;0,E1186/L1186,0)</f>
        <v>61.562666666666665</v>
      </c>
      <c r="P1186" s="11">
        <f>(((I1186/60)/60)/24)+DATE(1970,1,1)+(-5/24)</f>
        <v>42772.391331018516</v>
      </c>
      <c r="Q1186" s="11">
        <f>(((J1186/60)/60)/24)+DATE(1970,1,1)+(-5/24)</f>
        <v>42741.391331018516</v>
      </c>
      <c r="R1186" t="s">
        <v>8285</v>
      </c>
      <c r="S1186" s="13" t="str">
        <f>LEFT(R1186,SEARCH("/",R1186)-1)</f>
        <v>photography</v>
      </c>
      <c r="T1186" t="str">
        <f>RIGHT(R1186,LEN(R1186)-SEARCH("/",R1186))</f>
        <v>photobooks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>
        <f>E1187/D1187</f>
        <v>1.0544</v>
      </c>
      <c r="O1187" s="6">
        <f>IF(L1187&gt;0,E1187/L1187,0)</f>
        <v>118.73873873873873</v>
      </c>
      <c r="P1187" s="11">
        <f>(((I1187/60)/60)/24)+DATE(1970,1,1)+(-5/24)</f>
        <v>42162.958333333336</v>
      </c>
      <c r="Q1187" s="11">
        <f>(((J1187/60)/60)/24)+DATE(1970,1,1)+(-5/24)</f>
        <v>42130.656817129631</v>
      </c>
      <c r="R1187" t="s">
        <v>8285</v>
      </c>
      <c r="S1187" s="13" t="str">
        <f>LEFT(R1187,SEARCH("/",R1187)-1)</f>
        <v>photography</v>
      </c>
      <c r="T1187" t="str">
        <f>RIGHT(R1187,LEN(R1187)-SEARCH("/",R1187))</f>
        <v>photobooks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>
        <f>E1188/D1188</f>
        <v>1.0673333333333332</v>
      </c>
      <c r="O1188" s="6">
        <f>IF(L1188&gt;0,E1188/L1188,0)</f>
        <v>65.081300813008127</v>
      </c>
      <c r="P1188" s="11">
        <f>(((I1188/60)/60)/24)+DATE(1970,1,1)+(-5/24)</f>
        <v>42156.737499999996</v>
      </c>
      <c r="Q1188" s="11">
        <f>(((J1188/60)/60)/24)+DATE(1970,1,1)+(-5/24)</f>
        <v>42123.655034722215</v>
      </c>
      <c r="R1188" t="s">
        <v>8285</v>
      </c>
      <c r="S1188" s="13" t="str">
        <f>LEFT(R1188,SEARCH("/",R1188)-1)</f>
        <v>photography</v>
      </c>
      <c r="T1188" t="str">
        <f>RIGHT(R1188,LEN(R1188)-SEARCH("/",R1188))</f>
        <v>photobooks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>
        <f>E1189/D1189</f>
        <v>1.0412571428571429</v>
      </c>
      <c r="O1189" s="6">
        <f>IF(L1189&gt;0,E1189/L1189,0)</f>
        <v>130.15714285714284</v>
      </c>
      <c r="P1189" s="11">
        <f>(((I1189/60)/60)/24)+DATE(1970,1,1)+(-5/24)</f>
        <v>42141.541666666664</v>
      </c>
      <c r="Q1189" s="11">
        <f>(((J1189/60)/60)/24)+DATE(1970,1,1)+(-5/24)</f>
        <v>42109.686608796292</v>
      </c>
      <c r="R1189" t="s">
        <v>8285</v>
      </c>
      <c r="S1189" s="13" t="str">
        <f>LEFT(R1189,SEARCH("/",R1189)-1)</f>
        <v>photography</v>
      </c>
      <c r="T1189" t="str">
        <f>RIGHT(R1189,LEN(R1189)-SEARCH("/",R1189))</f>
        <v>photobooks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>
        <f>E1190/D1190</f>
        <v>1.6054999999999999</v>
      </c>
      <c r="O1190" s="6">
        <f>IF(L1190&gt;0,E1190/L1190,0)</f>
        <v>37.776470588235291</v>
      </c>
      <c r="P1190" s="11">
        <f>(((I1190/60)/60)/24)+DATE(1970,1,1)+(-5/24)</f>
        <v>42732.492361111108</v>
      </c>
      <c r="Q1190" s="11">
        <f>(((J1190/60)/60)/24)+DATE(1970,1,1)+(-5/24)</f>
        <v>42711.492361111108</v>
      </c>
      <c r="R1190" t="s">
        <v>8285</v>
      </c>
      <c r="S1190" s="13" t="str">
        <f>LEFT(R1190,SEARCH("/",R1190)-1)</f>
        <v>photography</v>
      </c>
      <c r="T1190" t="str">
        <f>RIGHT(R1190,LEN(R1190)-SEARCH("/",R1190))</f>
        <v>photobooks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>
        <f>E1191/D1191</f>
        <v>1.0777777777777777</v>
      </c>
      <c r="O1191" s="6">
        <f>IF(L1191&gt;0,E1191/L1191,0)</f>
        <v>112.79069767441861</v>
      </c>
      <c r="P1191" s="11">
        <f>(((I1191/60)/60)/24)+DATE(1970,1,1)+(-5/24)</f>
        <v>42550.770775462959</v>
      </c>
      <c r="Q1191" s="11">
        <f>(((J1191/60)/60)/24)+DATE(1970,1,1)+(-5/24)</f>
        <v>42529.770775462959</v>
      </c>
      <c r="R1191" t="s">
        <v>8285</v>
      </c>
      <c r="S1191" s="13" t="str">
        <f>LEFT(R1191,SEARCH("/",R1191)-1)</f>
        <v>photography</v>
      </c>
      <c r="T1191" t="str">
        <f>RIGHT(R1191,LEN(R1191)-SEARCH("/",R1191))</f>
        <v>photobooks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>
        <f>E1192/D1192</f>
        <v>1.35</v>
      </c>
      <c r="O1192" s="6">
        <f>IF(L1192&gt;0,E1192/L1192,0)</f>
        <v>51.92307692307692</v>
      </c>
      <c r="P1192" s="11">
        <f>(((I1192/60)/60)/24)+DATE(1970,1,1)+(-5/24)</f>
        <v>41882.457465277774</v>
      </c>
      <c r="Q1192" s="11">
        <f>(((J1192/60)/60)/24)+DATE(1970,1,1)+(-5/24)</f>
        <v>41852.457465277774</v>
      </c>
      <c r="R1192" t="s">
        <v>8285</v>
      </c>
      <c r="S1192" s="13" t="str">
        <f>LEFT(R1192,SEARCH("/",R1192)-1)</f>
        <v>photography</v>
      </c>
      <c r="T1192" t="str">
        <f>RIGHT(R1192,LEN(R1192)-SEARCH("/",R1192))</f>
        <v>photobooks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>
        <f>E1193/D1193</f>
        <v>1.0907407407407408</v>
      </c>
      <c r="O1193" s="6">
        <f>IF(L1193&gt;0,E1193/L1193,0)</f>
        <v>89.242424242424249</v>
      </c>
      <c r="P1193" s="11">
        <f>(((I1193/60)/60)/24)+DATE(1970,1,1)+(-5/24)</f>
        <v>42449.353703703695</v>
      </c>
      <c r="Q1193" s="11">
        <f>(((J1193/60)/60)/24)+DATE(1970,1,1)+(-5/24)</f>
        <v>42419.395370370366</v>
      </c>
      <c r="R1193" t="s">
        <v>8285</v>
      </c>
      <c r="S1193" s="13" t="str">
        <f>LEFT(R1193,SEARCH("/",R1193)-1)</f>
        <v>photography</v>
      </c>
      <c r="T1193" t="str">
        <f>RIGHT(R1193,LEN(R1193)-SEARCH("/",R1193))</f>
        <v>photobooks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>
        <f>E1194/D1194</f>
        <v>2.9</v>
      </c>
      <c r="O1194" s="6">
        <f>IF(L1194&gt;0,E1194/L1194,0)</f>
        <v>19.333333333333332</v>
      </c>
      <c r="P1194" s="11">
        <f>(((I1194/60)/60)/24)+DATE(1970,1,1)+(-5/24)</f>
        <v>42777.298356481479</v>
      </c>
      <c r="Q1194" s="11">
        <f>(((J1194/60)/60)/24)+DATE(1970,1,1)+(-5/24)</f>
        <v>42747.298356481479</v>
      </c>
      <c r="R1194" t="s">
        <v>8285</v>
      </c>
      <c r="S1194" s="13" t="str">
        <f>LEFT(R1194,SEARCH("/",R1194)-1)</f>
        <v>photography</v>
      </c>
      <c r="T1194" t="str">
        <f>RIGHT(R1194,LEN(R1194)-SEARCH("/",R1194))</f>
        <v>photobooks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>
        <f>E1195/D1195</f>
        <v>1.0395714285714286</v>
      </c>
      <c r="O1195" s="6">
        <f>IF(L1195&gt;0,E1195/L1195,0)</f>
        <v>79.967032967032964</v>
      </c>
      <c r="P1195" s="11">
        <f>(((I1195/60)/60)/24)+DATE(1970,1,1)+(-5/24)</f>
        <v>42469.526076388887</v>
      </c>
      <c r="Q1195" s="11">
        <f>(((J1195/60)/60)/24)+DATE(1970,1,1)+(-5/24)</f>
        <v>42409.567743055559</v>
      </c>
      <c r="R1195" t="s">
        <v>8285</v>
      </c>
      <c r="S1195" s="13" t="str">
        <f>LEFT(R1195,SEARCH("/",R1195)-1)</f>
        <v>photography</v>
      </c>
      <c r="T1195" t="str">
        <f>RIGHT(R1195,LEN(R1195)-SEARCH("/",R1195))</f>
        <v>photobooks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>
        <f>E1196/D1196</f>
        <v>3.2223999999999999</v>
      </c>
      <c r="O1196" s="6">
        <f>IF(L1196&gt;0,E1196/L1196,0)</f>
        <v>56.414565826330531</v>
      </c>
      <c r="P1196" s="11">
        <f>(((I1196/60)/60)/24)+DATE(1970,1,1)+(-5/24)</f>
        <v>42102.27984953703</v>
      </c>
      <c r="Q1196" s="11">
        <f>(((J1196/60)/60)/24)+DATE(1970,1,1)+(-5/24)</f>
        <v>42072.27984953703</v>
      </c>
      <c r="R1196" t="s">
        <v>8285</v>
      </c>
      <c r="S1196" s="13" t="str">
        <f>LEFT(R1196,SEARCH("/",R1196)-1)</f>
        <v>photography</v>
      </c>
      <c r="T1196" t="str">
        <f>RIGHT(R1196,LEN(R1196)-SEARCH("/",R1196))</f>
        <v>photobooks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>
        <f>E1197/D1197</f>
        <v>1.35</v>
      </c>
      <c r="O1197" s="6">
        <f>IF(L1197&gt;0,E1197/L1197,0)</f>
        <v>79.411764705882348</v>
      </c>
      <c r="P1197" s="11">
        <f>(((I1197/60)/60)/24)+DATE(1970,1,1)+(-5/24)</f>
        <v>42358.166666666664</v>
      </c>
      <c r="Q1197" s="11">
        <f>(((J1197/60)/60)/24)+DATE(1970,1,1)+(-5/24)</f>
        <v>42298.139502314814</v>
      </c>
      <c r="R1197" t="s">
        <v>8285</v>
      </c>
      <c r="S1197" s="13" t="str">
        <f>LEFT(R1197,SEARCH("/",R1197)-1)</f>
        <v>photography</v>
      </c>
      <c r="T1197" t="str">
        <f>RIGHT(R1197,LEN(R1197)-SEARCH("/",R1197))</f>
        <v>photobooks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>
        <f>E1198/D1198</f>
        <v>2.6991034482758622</v>
      </c>
      <c r="O1198" s="6">
        <f>IF(L1198&gt;0,E1198/L1198,0)</f>
        <v>76.439453125</v>
      </c>
      <c r="P1198" s="11">
        <f>(((I1198/60)/60)/24)+DATE(1970,1,1)+(-5/24)</f>
        <v>42356.610405092586</v>
      </c>
      <c r="Q1198" s="11">
        <f>(((J1198/60)/60)/24)+DATE(1970,1,1)+(-5/24)</f>
        <v>42326.610405092586</v>
      </c>
      <c r="R1198" t="s">
        <v>8285</v>
      </c>
      <c r="S1198" s="13" t="str">
        <f>LEFT(R1198,SEARCH("/",R1198)-1)</f>
        <v>photography</v>
      </c>
      <c r="T1198" t="str">
        <f>RIGHT(R1198,LEN(R1198)-SEARCH("/",R1198))</f>
        <v>photobooks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>
        <f>E1199/D1199</f>
        <v>2.5329333333333333</v>
      </c>
      <c r="O1199" s="6">
        <f>IF(L1199&gt;0,E1199/L1199,0)</f>
        <v>121</v>
      </c>
      <c r="P1199" s="11">
        <f>(((I1199/60)/60)/24)+DATE(1970,1,1)+(-5/24)</f>
        <v>42534.040972222218</v>
      </c>
      <c r="Q1199" s="11">
        <f>(((J1199/60)/60)/24)+DATE(1970,1,1)+(-5/24)</f>
        <v>42503.456412037034</v>
      </c>
      <c r="R1199" t="s">
        <v>8285</v>
      </c>
      <c r="S1199" s="13" t="str">
        <f>LEFT(R1199,SEARCH("/",R1199)-1)</f>
        <v>photography</v>
      </c>
      <c r="T1199" t="str">
        <f>RIGHT(R1199,LEN(R1199)-SEARCH("/",R1199))</f>
        <v>photobooks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>
        <f>E1200/D1200</f>
        <v>2.6059999999999999</v>
      </c>
      <c r="O1200" s="6">
        <f>IF(L1200&gt;0,E1200/L1200,0)</f>
        <v>54.616766467065865</v>
      </c>
      <c r="P1200" s="11">
        <f>(((I1200/60)/60)/24)+DATE(1970,1,1)+(-5/24)</f>
        <v>42368.916666666664</v>
      </c>
      <c r="Q1200" s="11">
        <f>(((J1200/60)/60)/24)+DATE(1970,1,1)+(-5/24)</f>
        <v>42333.410717592589</v>
      </c>
      <c r="R1200" t="s">
        <v>8285</v>
      </c>
      <c r="S1200" s="13" t="str">
        <f>LEFT(R1200,SEARCH("/",R1200)-1)</f>
        <v>photography</v>
      </c>
      <c r="T1200" t="str">
        <f>RIGHT(R1200,LEN(R1200)-SEARCH("/",R1200))</f>
        <v>photobooks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>
        <f>E1201/D1201</f>
        <v>1.0131677953348381</v>
      </c>
      <c r="O1201" s="6">
        <f>IF(L1201&gt;0,E1201/L1201,0)</f>
        <v>299.22222222222223</v>
      </c>
      <c r="P1201" s="11">
        <f>(((I1201/60)/60)/24)+DATE(1970,1,1)+(-5/24)</f>
        <v>42193.562499999993</v>
      </c>
      <c r="Q1201" s="11">
        <f>(((J1201/60)/60)/24)+DATE(1970,1,1)+(-5/24)</f>
        <v>42161.562499999993</v>
      </c>
      <c r="R1201" t="s">
        <v>8285</v>
      </c>
      <c r="S1201" s="13" t="str">
        <f>LEFT(R1201,SEARCH("/",R1201)-1)</f>
        <v>photography</v>
      </c>
      <c r="T1201" t="str">
        <f>RIGHT(R1201,LEN(R1201)-SEARCH("/",R1201))</f>
        <v>photobooks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>
        <f>E1202/D1202</f>
        <v>1.2560416666666667</v>
      </c>
      <c r="O1202" s="6">
        <f>IF(L1202&gt;0,E1202/L1202,0)</f>
        <v>58.533980582524272</v>
      </c>
      <c r="P1202" s="11">
        <f>(((I1202/60)/60)/24)+DATE(1970,1,1)+(-5/24)</f>
        <v>42110.269166666665</v>
      </c>
      <c r="Q1202" s="11">
        <f>(((J1202/60)/60)/24)+DATE(1970,1,1)+(-5/24)</f>
        <v>42089.269166666665</v>
      </c>
      <c r="R1202" t="s">
        <v>8285</v>
      </c>
      <c r="S1202" s="13" t="str">
        <f>LEFT(R1202,SEARCH("/",R1202)-1)</f>
        <v>photography</v>
      </c>
      <c r="T1202" t="str">
        <f>RIGHT(R1202,LEN(R1202)-SEARCH("/",R1202))</f>
        <v>photobooks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>
        <f>E1203/D1203</f>
        <v>1.0243783333333334</v>
      </c>
      <c r="O1203" s="6">
        <f>IF(L1203&gt;0,E1203/L1203,0)</f>
        <v>55.371801801801809</v>
      </c>
      <c r="P1203" s="11">
        <f>(((I1203/60)/60)/24)+DATE(1970,1,1)+(-5/24)</f>
        <v>42566.398680555554</v>
      </c>
      <c r="Q1203" s="11">
        <f>(((J1203/60)/60)/24)+DATE(1970,1,1)+(-5/24)</f>
        <v>42536.398680555554</v>
      </c>
      <c r="R1203" t="s">
        <v>8285</v>
      </c>
      <c r="S1203" s="13" t="str">
        <f>LEFT(R1203,SEARCH("/",R1203)-1)</f>
        <v>photography</v>
      </c>
      <c r="T1203" t="str">
        <f>RIGHT(R1203,LEN(R1203)-SEARCH("/",R1203))</f>
        <v>photobooks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>
        <f>E1204/D1204</f>
        <v>1.99244</v>
      </c>
      <c r="O1204" s="6">
        <f>IF(L1204&gt;0,E1204/L1204,0)</f>
        <v>183.80442804428046</v>
      </c>
      <c r="P1204" s="11">
        <f>(((I1204/60)/60)/24)+DATE(1970,1,1)+(-5/24)</f>
        <v>42182.080486111103</v>
      </c>
      <c r="Q1204" s="11">
        <f>(((J1204/60)/60)/24)+DATE(1970,1,1)+(-5/24)</f>
        <v>42152.080486111103</v>
      </c>
      <c r="R1204" t="s">
        <v>8285</v>
      </c>
      <c r="S1204" s="13" t="str">
        <f>LEFT(R1204,SEARCH("/",R1204)-1)</f>
        <v>photography</v>
      </c>
      <c r="T1204" t="str">
        <f>RIGHT(R1204,LEN(R1204)-SEARCH("/",R1204))</f>
        <v>photobooks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>
        <f>E1205/D1205</f>
        <v>1.0245398773006136</v>
      </c>
      <c r="O1205" s="6">
        <f>IF(L1205&gt;0,E1205/L1205,0)</f>
        <v>165.34653465346534</v>
      </c>
      <c r="P1205" s="11">
        <f>(((I1205/60)/60)/24)+DATE(1970,1,1)+(-5/24)</f>
        <v>42155.4065625</v>
      </c>
      <c r="Q1205" s="11">
        <f>(((J1205/60)/60)/24)+DATE(1970,1,1)+(-5/24)</f>
        <v>42125.4065625</v>
      </c>
      <c r="R1205" t="s">
        <v>8285</v>
      </c>
      <c r="S1205" s="13" t="str">
        <f>LEFT(R1205,SEARCH("/",R1205)-1)</f>
        <v>photography</v>
      </c>
      <c r="T1205" t="str">
        <f>RIGHT(R1205,LEN(R1205)-SEARCH("/",R1205))</f>
        <v>photobooks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>
        <f>E1206/D1206</f>
        <v>1.0294615384615384</v>
      </c>
      <c r="O1206" s="6">
        <f>IF(L1206&gt;0,E1206/L1206,0)</f>
        <v>234.78947368421052</v>
      </c>
      <c r="P1206" s="11">
        <f>(((I1206/60)/60)/24)+DATE(1970,1,1)+(-5/24)</f>
        <v>42341.999999999993</v>
      </c>
      <c r="Q1206" s="11">
        <f>(((J1206/60)/60)/24)+DATE(1970,1,1)+(-5/24)</f>
        <v>42297.539733796293</v>
      </c>
      <c r="R1206" t="s">
        <v>8285</v>
      </c>
      <c r="S1206" s="13" t="str">
        <f>LEFT(R1206,SEARCH("/",R1206)-1)</f>
        <v>photography</v>
      </c>
      <c r="T1206" t="str">
        <f>RIGHT(R1206,LEN(R1206)-SEARCH("/",R1206))</f>
        <v>photobooks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>
        <f>E1207/D1207</f>
        <v>1.0086153846153847</v>
      </c>
      <c r="O1207" s="6">
        <f>IF(L1207&gt;0,E1207/L1207,0)</f>
        <v>211.48387096774192</v>
      </c>
      <c r="P1207" s="11">
        <f>(((I1207/60)/60)/24)+DATE(1970,1,1)+(-5/24)</f>
        <v>42168.298043981478</v>
      </c>
      <c r="Q1207" s="11">
        <f>(((J1207/60)/60)/24)+DATE(1970,1,1)+(-5/24)</f>
        <v>42138.298043981478</v>
      </c>
      <c r="R1207" t="s">
        <v>8285</v>
      </c>
      <c r="S1207" s="13" t="str">
        <f>LEFT(R1207,SEARCH("/",R1207)-1)</f>
        <v>photography</v>
      </c>
      <c r="T1207" t="str">
        <f>RIGHT(R1207,LEN(R1207)-SEARCH("/",R1207))</f>
        <v>photobooks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>
        <f>E1208/D1208</f>
        <v>1.1499999999999999</v>
      </c>
      <c r="O1208" s="6">
        <f>IF(L1208&gt;0,E1208/L1208,0)</f>
        <v>32.34375</v>
      </c>
      <c r="P1208" s="11">
        <f>(((I1208/60)/60)/24)+DATE(1970,1,1)+(-5/24)</f>
        <v>42805.353472222218</v>
      </c>
      <c r="Q1208" s="11">
        <f>(((J1208/60)/60)/24)+DATE(1970,1,1)+(-5/24)</f>
        <v>42772.567743055559</v>
      </c>
      <c r="R1208" t="s">
        <v>8285</v>
      </c>
      <c r="S1208" s="13" t="str">
        <f>LEFT(R1208,SEARCH("/",R1208)-1)</f>
        <v>photography</v>
      </c>
      <c r="T1208" t="str">
        <f>RIGHT(R1208,LEN(R1208)-SEARCH("/",R1208))</f>
        <v>photobooks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>
        <f>E1209/D1209</f>
        <v>1.0416766467065868</v>
      </c>
      <c r="O1209" s="6">
        <f>IF(L1209&gt;0,E1209/L1209,0)</f>
        <v>123.37588652482269</v>
      </c>
      <c r="P1209" s="11">
        <f>(((I1209/60)/60)/24)+DATE(1970,1,1)+(-5/24)</f>
        <v>42460.208333333336</v>
      </c>
      <c r="Q1209" s="11">
        <f>(((J1209/60)/60)/24)+DATE(1970,1,1)+(-5/24)</f>
        <v>42430.221909722219</v>
      </c>
      <c r="R1209" t="s">
        <v>8285</v>
      </c>
      <c r="S1209" s="13" t="str">
        <f>LEFT(R1209,SEARCH("/",R1209)-1)</f>
        <v>photography</v>
      </c>
      <c r="T1209" t="str">
        <f>RIGHT(R1209,LEN(R1209)-SEARCH("/",R1209))</f>
        <v>photobooks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>
        <f>E1210/D1210</f>
        <v>1.5529999999999999</v>
      </c>
      <c r="O1210" s="6">
        <f>IF(L1210&gt;0,E1210/L1210,0)</f>
        <v>207.06666666666666</v>
      </c>
      <c r="P1210" s="11">
        <f>(((I1210/60)/60)/24)+DATE(1970,1,1)+(-5/24)</f>
        <v>42453.459074074075</v>
      </c>
      <c r="Q1210" s="11">
        <f>(((J1210/60)/60)/24)+DATE(1970,1,1)+(-5/24)</f>
        <v>42423.500740740739</v>
      </c>
      <c r="R1210" t="s">
        <v>8285</v>
      </c>
      <c r="S1210" s="13" t="str">
        <f>LEFT(R1210,SEARCH("/",R1210)-1)</f>
        <v>photography</v>
      </c>
      <c r="T1210" t="str">
        <f>RIGHT(R1210,LEN(R1210)-SEARCH("/",R1210))</f>
        <v>photobooks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>
        <f>E1211/D1211</f>
        <v>1.06</v>
      </c>
      <c r="O1211" s="6">
        <f>IF(L1211&gt;0,E1211/L1211,0)</f>
        <v>138.2608695652174</v>
      </c>
      <c r="P1211" s="11">
        <f>(((I1211/60)/60)/24)+DATE(1970,1,1)+(-5/24)</f>
        <v>42791.637789351851</v>
      </c>
      <c r="Q1211" s="11">
        <f>(((J1211/60)/60)/24)+DATE(1970,1,1)+(-5/24)</f>
        <v>42761.637789351851</v>
      </c>
      <c r="R1211" t="s">
        <v>8285</v>
      </c>
      <c r="S1211" s="13" t="str">
        <f>LEFT(R1211,SEARCH("/",R1211)-1)</f>
        <v>photography</v>
      </c>
      <c r="T1211" t="str">
        <f>RIGHT(R1211,LEN(R1211)-SEARCH("/",R1211))</f>
        <v>photobooks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>
        <f>E1212/D1212</f>
        <v>2.5431499999999998</v>
      </c>
      <c r="O1212" s="6">
        <f>IF(L1212&gt;0,E1212/L1212,0)</f>
        <v>493.81553398058253</v>
      </c>
      <c r="P1212" s="11">
        <f>(((I1212/60)/60)/24)+DATE(1970,1,1)+(-5/24)</f>
        <v>42155.666666666664</v>
      </c>
      <c r="Q1212" s="11">
        <f>(((J1212/60)/60)/24)+DATE(1970,1,1)+(-5/24)</f>
        <v>42132.733472222222</v>
      </c>
      <c r="R1212" t="s">
        <v>8285</v>
      </c>
      <c r="S1212" s="13" t="str">
        <f>LEFT(R1212,SEARCH("/",R1212)-1)</f>
        <v>photography</v>
      </c>
      <c r="T1212" t="str">
        <f>RIGHT(R1212,LEN(R1212)-SEARCH("/",R1212))</f>
        <v>photobooks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>
        <f>E1213/D1213</f>
        <v>1.0109999999999999</v>
      </c>
      <c r="O1213" s="6">
        <f>IF(L1213&gt;0,E1213/L1213,0)</f>
        <v>168.5</v>
      </c>
      <c r="P1213" s="11">
        <f>(((I1213/60)/60)/24)+DATE(1970,1,1)+(-5/24)</f>
        <v>42530.658113425925</v>
      </c>
      <c r="Q1213" s="11">
        <f>(((J1213/60)/60)/24)+DATE(1970,1,1)+(-5/24)</f>
        <v>42515.658113425925</v>
      </c>
      <c r="R1213" t="s">
        <v>8285</v>
      </c>
      <c r="S1213" s="13" t="str">
        <f>LEFT(R1213,SEARCH("/",R1213)-1)</f>
        <v>photography</v>
      </c>
      <c r="T1213" t="str">
        <f>RIGHT(R1213,LEN(R1213)-SEARCH("/",R1213))</f>
        <v>photobooks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>
        <f>E1214/D1214</f>
        <v>1.2904</v>
      </c>
      <c r="O1214" s="6">
        <f>IF(L1214&gt;0,E1214/L1214,0)</f>
        <v>38.867469879518069</v>
      </c>
      <c r="P1214" s="11">
        <f>(((I1214/60)/60)/24)+DATE(1970,1,1)+(-5/24)</f>
        <v>42334.833333333336</v>
      </c>
      <c r="Q1214" s="11">
        <f>(((J1214/60)/60)/24)+DATE(1970,1,1)+(-5/24)</f>
        <v>42318.741840277777</v>
      </c>
      <c r="R1214" t="s">
        <v>8285</v>
      </c>
      <c r="S1214" s="13" t="str">
        <f>LEFT(R1214,SEARCH("/",R1214)-1)</f>
        <v>photography</v>
      </c>
      <c r="T1214" t="str">
        <f>RIGHT(R1214,LEN(R1214)-SEARCH("/",R1214))</f>
        <v>photobooks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>
        <f>E1215/D1215</f>
        <v>1.0223076923076924</v>
      </c>
      <c r="O1215" s="6">
        <f>IF(L1215&gt;0,E1215/L1215,0)</f>
        <v>61.527777777777779</v>
      </c>
      <c r="P1215" s="11">
        <f>(((I1215/60)/60)/24)+DATE(1970,1,1)+(-5/24)</f>
        <v>42766.547453703701</v>
      </c>
      <c r="Q1215" s="11">
        <f>(((J1215/60)/60)/24)+DATE(1970,1,1)+(-5/24)</f>
        <v>42731.547453703701</v>
      </c>
      <c r="R1215" t="s">
        <v>8285</v>
      </c>
      <c r="S1215" s="13" t="str">
        <f>LEFT(R1215,SEARCH("/",R1215)-1)</f>
        <v>photography</v>
      </c>
      <c r="T1215" t="str">
        <f>RIGHT(R1215,LEN(R1215)-SEARCH("/",R1215))</f>
        <v>photobooks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>
        <f>E1216/D1216</f>
        <v>1.3180000000000001</v>
      </c>
      <c r="O1216" s="6">
        <f>IF(L1216&gt;0,E1216/L1216,0)</f>
        <v>105.44</v>
      </c>
      <c r="P1216" s="11">
        <f>(((I1216/60)/60)/24)+DATE(1970,1,1)+(-5/24)</f>
        <v>42164.632002314807</v>
      </c>
      <c r="Q1216" s="11">
        <f>(((J1216/60)/60)/24)+DATE(1970,1,1)+(-5/24)</f>
        <v>42104.632002314807</v>
      </c>
      <c r="R1216" t="s">
        <v>8285</v>
      </c>
      <c r="S1216" s="13" t="str">
        <f>LEFT(R1216,SEARCH("/",R1216)-1)</f>
        <v>photography</v>
      </c>
      <c r="T1216" t="str">
        <f>RIGHT(R1216,LEN(R1216)-SEARCH("/",R1216))</f>
        <v>photobooks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>
        <f>E1217/D1217</f>
        <v>7.8608020000000005</v>
      </c>
      <c r="O1217" s="6">
        <f>IF(L1217&gt;0,E1217/L1217,0)</f>
        <v>71.592003642987251</v>
      </c>
      <c r="P1217" s="11">
        <f>(((I1217/60)/60)/24)+DATE(1970,1,1)+(-5/24)</f>
        <v>41789.714768518512</v>
      </c>
      <c r="Q1217" s="11">
        <f>(((J1217/60)/60)/24)+DATE(1970,1,1)+(-5/24)</f>
        <v>41759.714768518512</v>
      </c>
      <c r="R1217" t="s">
        <v>8285</v>
      </c>
      <c r="S1217" s="13" t="str">
        <f>LEFT(R1217,SEARCH("/",R1217)-1)</f>
        <v>photography</v>
      </c>
      <c r="T1217" t="str">
        <f>RIGHT(R1217,LEN(R1217)-SEARCH("/",R1217))</f>
        <v>photobooks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>
        <f>E1218/D1218</f>
        <v>1.4570000000000001</v>
      </c>
      <c r="O1218" s="6">
        <f>IF(L1218&gt;0,E1218/L1218,0)</f>
        <v>91.882882882882882</v>
      </c>
      <c r="P1218" s="11">
        <f>(((I1218/60)/60)/24)+DATE(1970,1,1)+(-5/24)</f>
        <v>42279.752083333333</v>
      </c>
      <c r="Q1218" s="11">
        <f>(((J1218/60)/60)/24)+DATE(1970,1,1)+(-5/24)</f>
        <v>42247.408067129632</v>
      </c>
      <c r="R1218" t="s">
        <v>8285</v>
      </c>
      <c r="S1218" s="13" t="str">
        <f>LEFT(R1218,SEARCH("/",R1218)-1)</f>
        <v>photography</v>
      </c>
      <c r="T1218" t="str">
        <f>RIGHT(R1218,LEN(R1218)-SEARCH("/",R1218))</f>
        <v>photobooks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>
        <f>E1219/D1219</f>
        <v>1.026</v>
      </c>
      <c r="O1219" s="6">
        <f>IF(L1219&gt;0,E1219/L1219,0)</f>
        <v>148.57377049180329</v>
      </c>
      <c r="P1219" s="11">
        <f>(((I1219/60)/60)/24)+DATE(1970,1,1)+(-5/24)</f>
        <v>42565.6011574074</v>
      </c>
      <c r="Q1219" s="11">
        <f>(((J1219/60)/60)/24)+DATE(1970,1,1)+(-5/24)</f>
        <v>42535.6011574074</v>
      </c>
      <c r="R1219" t="s">
        <v>8285</v>
      </c>
      <c r="S1219" s="13" t="str">
        <f>LEFT(R1219,SEARCH("/",R1219)-1)</f>
        <v>photography</v>
      </c>
      <c r="T1219" t="str">
        <f>RIGHT(R1219,LEN(R1219)-SEARCH("/",R1219))</f>
        <v>photobooks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>
        <f>E1220/D1220</f>
        <v>1.7227777777777777</v>
      </c>
      <c r="O1220" s="6">
        <f>IF(L1220&gt;0,E1220/L1220,0)</f>
        <v>174.2134831460674</v>
      </c>
      <c r="P1220" s="11">
        <f>(((I1220/60)/60)/24)+DATE(1970,1,1)+(-5/24)</f>
        <v>42308.916666666664</v>
      </c>
      <c r="Q1220" s="11">
        <f>(((J1220/60)/60)/24)+DATE(1970,1,1)+(-5/24)</f>
        <v>42278.453703703701</v>
      </c>
      <c r="R1220" t="s">
        <v>8285</v>
      </c>
      <c r="S1220" s="13" t="str">
        <f>LEFT(R1220,SEARCH("/",R1220)-1)</f>
        <v>photography</v>
      </c>
      <c r="T1220" t="str">
        <f>RIGHT(R1220,LEN(R1220)-SEARCH("/",R1220))</f>
        <v>photobooks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>
        <f>E1221/D1221</f>
        <v>1.5916819571865444</v>
      </c>
      <c r="O1221" s="6">
        <f>IF(L1221&gt;0,E1221/L1221,0)</f>
        <v>102.86166007905139</v>
      </c>
      <c r="P1221" s="11">
        <f>(((I1221/60)/60)/24)+DATE(1970,1,1)+(-5/24)</f>
        <v>42663.253622685181</v>
      </c>
      <c r="Q1221" s="11">
        <f>(((J1221/60)/60)/24)+DATE(1970,1,1)+(-5/24)</f>
        <v>42633.253622685181</v>
      </c>
      <c r="R1221" t="s">
        <v>8285</v>
      </c>
      <c r="S1221" s="13" t="str">
        <f>LEFT(R1221,SEARCH("/",R1221)-1)</f>
        <v>photography</v>
      </c>
      <c r="T1221" t="str">
        <f>RIGHT(R1221,LEN(R1221)-SEARCH("/",R1221))</f>
        <v>photobooks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>
        <f>E1222/D1222</f>
        <v>1.0376666666666667</v>
      </c>
      <c r="O1222" s="6">
        <f>IF(L1222&gt;0,E1222/L1222,0)</f>
        <v>111.17857142857143</v>
      </c>
      <c r="P1222" s="11">
        <f>(((I1222/60)/60)/24)+DATE(1970,1,1)+(-5/24)</f>
        <v>42241.420277777775</v>
      </c>
      <c r="Q1222" s="11">
        <f>(((J1222/60)/60)/24)+DATE(1970,1,1)+(-5/24)</f>
        <v>42211.420277777775</v>
      </c>
      <c r="R1222" t="s">
        <v>8285</v>
      </c>
      <c r="S1222" s="13" t="str">
        <f>LEFT(R1222,SEARCH("/",R1222)-1)</f>
        <v>photography</v>
      </c>
      <c r="T1222" t="str">
        <f>RIGHT(R1222,LEN(R1222)-SEARCH("/",R1222))</f>
        <v>photobooks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>
        <f>E1223/D1223</f>
        <v>1.1140954545454547</v>
      </c>
      <c r="O1223" s="6">
        <f>IF(L1223&gt;0,E1223/L1223,0)</f>
        <v>23.796213592233013</v>
      </c>
      <c r="P1223" s="11">
        <f>(((I1223/60)/60)/24)+DATE(1970,1,1)+(-5/24)</f>
        <v>42707.791666666664</v>
      </c>
      <c r="Q1223" s="11">
        <f>(((J1223/60)/60)/24)+DATE(1970,1,1)+(-5/24)</f>
        <v>42680.267222222225</v>
      </c>
      <c r="R1223" t="s">
        <v>8285</v>
      </c>
      <c r="S1223" s="13" t="str">
        <f>LEFT(R1223,SEARCH("/",R1223)-1)</f>
        <v>photography</v>
      </c>
      <c r="T1223" t="str">
        <f>RIGHT(R1223,LEN(R1223)-SEARCH("/",R1223))</f>
        <v>photobooks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>
        <f>E1224/D1224</f>
        <v>2.80375</v>
      </c>
      <c r="O1224" s="6">
        <f>IF(L1224&gt;0,E1224/L1224,0)</f>
        <v>81.268115942028984</v>
      </c>
      <c r="P1224" s="11">
        <f>(((I1224/60)/60)/24)+DATE(1970,1,1)+(-5/24)</f>
        <v>42460.958333333336</v>
      </c>
      <c r="Q1224" s="11">
        <f>(((J1224/60)/60)/24)+DATE(1970,1,1)+(-5/24)</f>
        <v>42430.512118055551</v>
      </c>
      <c r="R1224" t="s">
        <v>8285</v>
      </c>
      <c r="S1224" s="13" t="str">
        <f>LEFT(R1224,SEARCH("/",R1224)-1)</f>
        <v>photography</v>
      </c>
      <c r="T1224" t="str">
        <f>RIGHT(R1224,LEN(R1224)-SEARCH("/",R1224))</f>
        <v>photobooks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>
        <f>E1225/D1225</f>
        <v>1.1210606060606061</v>
      </c>
      <c r="O1225" s="6">
        <f>IF(L1225&gt;0,E1225/L1225,0)</f>
        <v>116.21465968586388</v>
      </c>
      <c r="P1225" s="11">
        <f>(((I1225/60)/60)/24)+DATE(1970,1,1)+(-5/24)</f>
        <v>42684.010520833333</v>
      </c>
      <c r="Q1225" s="11">
        <f>(((J1225/60)/60)/24)+DATE(1970,1,1)+(-5/24)</f>
        <v>42653.968854166662</v>
      </c>
      <c r="R1225" t="s">
        <v>8285</v>
      </c>
      <c r="S1225" s="13" t="str">
        <f>LEFT(R1225,SEARCH("/",R1225)-1)</f>
        <v>photography</v>
      </c>
      <c r="T1225" t="str">
        <f>RIGHT(R1225,LEN(R1225)-SEARCH("/",R1225))</f>
        <v>photobooks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>
        <f>E1226/D1226</f>
        <v>7.0666666666666669E-2</v>
      </c>
      <c r="O1226" s="6">
        <f>IF(L1226&gt;0,E1226/L1226,0)</f>
        <v>58.888888888888886</v>
      </c>
      <c r="P1226" s="11">
        <f>(((I1226/60)/60)/24)+DATE(1970,1,1)+(-5/24)</f>
        <v>41796.341458333329</v>
      </c>
      <c r="Q1226" s="11">
        <f>(((J1226/60)/60)/24)+DATE(1970,1,1)+(-5/24)</f>
        <v>41736.341458333329</v>
      </c>
      <c r="R1226" t="s">
        <v>8286</v>
      </c>
      <c r="S1226" s="13" t="str">
        <f>LEFT(R1226,SEARCH("/",R1226)-1)</f>
        <v>music</v>
      </c>
      <c r="T1226" t="str">
        <f>RIGHT(R1226,LEN(R1226)-SEARCH("/",R1226))</f>
        <v>world music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>
        <f>E1227/D1227</f>
        <v>4.3999999999999997E-2</v>
      </c>
      <c r="O1227" s="6">
        <f>IF(L1227&gt;0,E1227/L1227,0)</f>
        <v>44</v>
      </c>
      <c r="P1227" s="11">
        <f>(((I1227/60)/60)/24)+DATE(1970,1,1)+(-5/24)</f>
        <v>41569.697662037033</v>
      </c>
      <c r="Q1227" s="11">
        <f>(((J1227/60)/60)/24)+DATE(1970,1,1)+(-5/24)</f>
        <v>41509.697662037033</v>
      </c>
      <c r="R1227" t="s">
        <v>8286</v>
      </c>
      <c r="S1227" s="13" t="str">
        <f>LEFT(R1227,SEARCH("/",R1227)-1)</f>
        <v>music</v>
      </c>
      <c r="T1227" t="str">
        <f>RIGHT(R1227,LEN(R1227)-SEARCH("/",R1227))</f>
        <v>world music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>
        <f>E1228/D1228</f>
        <v>3.8739999999999997E-2</v>
      </c>
      <c r="O1228" s="6">
        <f>IF(L1228&gt;0,E1228/L1228,0)</f>
        <v>48.424999999999997</v>
      </c>
      <c r="P1228" s="11">
        <f>(((I1228/60)/60)/24)+DATE(1970,1,1)+(-5/24)</f>
        <v>41749.833333333328</v>
      </c>
      <c r="Q1228" s="11">
        <f>(((J1228/60)/60)/24)+DATE(1970,1,1)+(-5/24)</f>
        <v>41715.666446759256</v>
      </c>
      <c r="R1228" t="s">
        <v>8286</v>
      </c>
      <c r="S1228" s="13" t="str">
        <f>LEFT(R1228,SEARCH("/",R1228)-1)</f>
        <v>music</v>
      </c>
      <c r="T1228" t="str">
        <f>RIGHT(R1228,LEN(R1228)-SEARCH("/",R1228))</f>
        <v>world music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>
        <f>E1229/D1229</f>
        <v>0</v>
      </c>
      <c r="O1229" s="6">
        <f>IF(L1229&gt;0,E1229/L1229,0)</f>
        <v>0</v>
      </c>
      <c r="P1229" s="11">
        <f>(((I1229/60)/60)/24)+DATE(1970,1,1)+(-5/24)</f>
        <v>41858.083333333328</v>
      </c>
      <c r="Q1229" s="11">
        <f>(((J1229/60)/60)/24)+DATE(1970,1,1)+(-5/24)</f>
        <v>41827.710833333331</v>
      </c>
      <c r="R1229" t="s">
        <v>8286</v>
      </c>
      <c r="S1229" s="13" t="str">
        <f>LEFT(R1229,SEARCH("/",R1229)-1)</f>
        <v>music</v>
      </c>
      <c r="T1229" t="str">
        <f>RIGHT(R1229,LEN(R1229)-SEARCH("/",R1229))</f>
        <v>world music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>
        <f>E1230/D1230</f>
        <v>0.29299999999999998</v>
      </c>
      <c r="O1230" s="6">
        <f>IF(L1230&gt;0,E1230/L1230,0)</f>
        <v>61.041666666666664</v>
      </c>
      <c r="P1230" s="11">
        <f>(((I1230/60)/60)/24)+DATE(1970,1,1)+(-5/24)</f>
        <v>40814.520925925921</v>
      </c>
      <c r="Q1230" s="11">
        <f>(((J1230/60)/60)/24)+DATE(1970,1,1)+(-5/24)</f>
        <v>40754.520925925921</v>
      </c>
      <c r="R1230" t="s">
        <v>8286</v>
      </c>
      <c r="S1230" s="13" t="str">
        <f>LEFT(R1230,SEARCH("/",R1230)-1)</f>
        <v>music</v>
      </c>
      <c r="T1230" t="str">
        <f>RIGHT(R1230,LEN(R1230)-SEARCH("/",R1230))</f>
        <v>world music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>
        <f>E1231/D1231</f>
        <v>9.0909090909090905E-3</v>
      </c>
      <c r="O1231" s="6">
        <f>IF(L1231&gt;0,E1231/L1231,0)</f>
        <v>25</v>
      </c>
      <c r="P1231" s="11">
        <f>(((I1231/60)/60)/24)+DATE(1970,1,1)+(-5/24)</f>
        <v>41015.458333333328</v>
      </c>
      <c r="Q1231" s="11">
        <f>(((J1231/60)/60)/24)+DATE(1970,1,1)+(-5/24)</f>
        <v>40985.251469907402</v>
      </c>
      <c r="R1231" t="s">
        <v>8286</v>
      </c>
      <c r="S1231" s="13" t="str">
        <f>LEFT(R1231,SEARCH("/",R1231)-1)</f>
        <v>music</v>
      </c>
      <c r="T1231" t="str">
        <f>RIGHT(R1231,LEN(R1231)-SEARCH("/",R1231))</f>
        <v>world music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>
        <f>E1232/D1232</f>
        <v>0</v>
      </c>
      <c r="O1232" s="6">
        <f>IF(L1232&gt;0,E1232/L1232,0)</f>
        <v>0</v>
      </c>
      <c r="P1232" s="11">
        <f>(((I1232/60)/60)/24)+DATE(1970,1,1)+(-5/24)</f>
        <v>40598.764236111107</v>
      </c>
      <c r="Q1232" s="11">
        <f>(((J1232/60)/60)/24)+DATE(1970,1,1)+(-5/24)</f>
        <v>40568.764236111107</v>
      </c>
      <c r="R1232" t="s">
        <v>8286</v>
      </c>
      <c r="S1232" s="13" t="str">
        <f>LEFT(R1232,SEARCH("/",R1232)-1)</f>
        <v>music</v>
      </c>
      <c r="T1232" t="str">
        <f>RIGHT(R1232,LEN(R1232)-SEARCH("/",R1232))</f>
        <v>world music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>
        <f>E1233/D1233</f>
        <v>0</v>
      </c>
      <c r="O1233" s="6">
        <f>IF(L1233&gt;0,E1233/L1233,0)</f>
        <v>0</v>
      </c>
      <c r="P1233" s="11">
        <f>(((I1233/60)/60)/24)+DATE(1970,1,1)+(-5/24)</f>
        <v>42243.833333333336</v>
      </c>
      <c r="Q1233" s="11">
        <f>(((J1233/60)/60)/24)+DATE(1970,1,1)+(-5/24)</f>
        <v>42193.733425925922</v>
      </c>
      <c r="R1233" t="s">
        <v>8286</v>
      </c>
      <c r="S1233" s="13" t="str">
        <f>LEFT(R1233,SEARCH("/",R1233)-1)</f>
        <v>music</v>
      </c>
      <c r="T1233" t="str">
        <f>RIGHT(R1233,LEN(R1233)-SEARCH("/",R1233))</f>
        <v>world music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>
        <f>E1234/D1234</f>
        <v>8.0000000000000002E-3</v>
      </c>
      <c r="O1234" s="6">
        <f>IF(L1234&gt;0,E1234/L1234,0)</f>
        <v>40</v>
      </c>
      <c r="P1234" s="11">
        <f>(((I1234/60)/60)/24)+DATE(1970,1,1)+(-5/24)</f>
        <v>41553.639699074076</v>
      </c>
      <c r="Q1234" s="11">
        <f>(((J1234/60)/60)/24)+DATE(1970,1,1)+(-5/24)</f>
        <v>41506.639699074076</v>
      </c>
      <c r="R1234" t="s">
        <v>8286</v>
      </c>
      <c r="S1234" s="13" t="str">
        <f>LEFT(R1234,SEARCH("/",R1234)-1)</f>
        <v>music</v>
      </c>
      <c r="T1234" t="str">
        <f>RIGHT(R1234,LEN(R1234)-SEARCH("/",R1234))</f>
        <v>world music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>
        <f>E1235/D1235</f>
        <v>0.11600000000000001</v>
      </c>
      <c r="O1235" s="6">
        <f>IF(L1235&gt;0,E1235/L1235,0)</f>
        <v>19.333333333333332</v>
      </c>
      <c r="P1235" s="11">
        <f>(((I1235/60)/60)/24)+DATE(1970,1,1)+(-5/24)</f>
        <v>40960.740439814814</v>
      </c>
      <c r="Q1235" s="11">
        <f>(((J1235/60)/60)/24)+DATE(1970,1,1)+(-5/24)</f>
        <v>40939.740439814814</v>
      </c>
      <c r="R1235" t="s">
        <v>8286</v>
      </c>
      <c r="S1235" s="13" t="str">
        <f>LEFT(R1235,SEARCH("/",R1235)-1)</f>
        <v>music</v>
      </c>
      <c r="T1235" t="str">
        <f>RIGHT(R1235,LEN(R1235)-SEARCH("/",R1235))</f>
        <v>world music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>
        <f>E1236/D1236</f>
        <v>0</v>
      </c>
      <c r="O1236" s="6">
        <f>IF(L1236&gt;0,E1236/L1236,0)</f>
        <v>0</v>
      </c>
      <c r="P1236" s="11">
        <f>(((I1236/60)/60)/24)+DATE(1970,1,1)+(-5/24)</f>
        <v>42037.580347222225</v>
      </c>
      <c r="Q1236" s="11">
        <f>(((J1236/60)/60)/24)+DATE(1970,1,1)+(-5/24)</f>
        <v>42007.580347222225</v>
      </c>
      <c r="R1236" t="s">
        <v>8286</v>
      </c>
      <c r="S1236" s="13" t="str">
        <f>LEFT(R1236,SEARCH("/",R1236)-1)</f>
        <v>music</v>
      </c>
      <c r="T1236" t="str">
        <f>RIGHT(R1236,LEN(R1236)-SEARCH("/",R1236))</f>
        <v>world music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>
        <f>E1237/D1237</f>
        <v>2.787363950092912E-2</v>
      </c>
      <c r="O1237" s="6">
        <f>IF(L1237&gt;0,E1237/L1237,0)</f>
        <v>35</v>
      </c>
      <c r="P1237" s="11">
        <f>(((I1237/60)/60)/24)+DATE(1970,1,1)+(-5/24)</f>
        <v>41622.927071759259</v>
      </c>
      <c r="Q1237" s="11">
        <f>(((J1237/60)/60)/24)+DATE(1970,1,1)+(-5/24)</f>
        <v>41582.927071759259</v>
      </c>
      <c r="R1237" t="s">
        <v>8286</v>
      </c>
      <c r="S1237" s="13" t="str">
        <f>LEFT(R1237,SEARCH("/",R1237)-1)</f>
        <v>music</v>
      </c>
      <c r="T1237" t="str">
        <f>RIGHT(R1237,LEN(R1237)-SEARCH("/",R1237))</f>
        <v>world music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>
        <f>E1238/D1238</f>
        <v>0</v>
      </c>
      <c r="O1238" s="6">
        <f>IF(L1238&gt;0,E1238/L1238,0)</f>
        <v>0</v>
      </c>
      <c r="P1238" s="11">
        <f>(((I1238/60)/60)/24)+DATE(1970,1,1)+(-5/24)</f>
        <v>41118.458333333328</v>
      </c>
      <c r="Q1238" s="11">
        <f>(((J1238/60)/60)/24)+DATE(1970,1,1)+(-5/24)</f>
        <v>41110.47180555555</v>
      </c>
      <c r="R1238" t="s">
        <v>8286</v>
      </c>
      <c r="S1238" s="13" t="str">
        <f>LEFT(R1238,SEARCH("/",R1238)-1)</f>
        <v>music</v>
      </c>
      <c r="T1238" t="str">
        <f>RIGHT(R1238,LEN(R1238)-SEARCH("/",R1238))</f>
        <v>world music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>
        <f>E1239/D1239</f>
        <v>0</v>
      </c>
      <c r="O1239" s="6">
        <f>IF(L1239&gt;0,E1239/L1239,0)</f>
        <v>0</v>
      </c>
      <c r="P1239" s="11">
        <f>(((I1239/60)/60)/24)+DATE(1970,1,1)+(-5/24)</f>
        <v>41145.074826388889</v>
      </c>
      <c r="Q1239" s="11">
        <f>(((J1239/60)/60)/24)+DATE(1970,1,1)+(-5/24)</f>
        <v>41125.074826388889</v>
      </c>
      <c r="R1239" t="s">
        <v>8286</v>
      </c>
      <c r="S1239" s="13" t="str">
        <f>LEFT(R1239,SEARCH("/",R1239)-1)</f>
        <v>music</v>
      </c>
      <c r="T1239" t="str">
        <f>RIGHT(R1239,LEN(R1239)-SEARCH("/",R1239))</f>
        <v>world music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>
        <f>E1240/D1240</f>
        <v>0.17799999999999999</v>
      </c>
      <c r="O1240" s="6">
        <f>IF(L1240&gt;0,E1240/L1240,0)</f>
        <v>59.333333333333336</v>
      </c>
      <c r="P1240" s="11">
        <f>(((I1240/60)/60)/24)+DATE(1970,1,1)+(-5/24)</f>
        <v>40761.402037037034</v>
      </c>
      <c r="Q1240" s="11">
        <f>(((J1240/60)/60)/24)+DATE(1970,1,1)+(-5/24)</f>
        <v>40731.402037037034</v>
      </c>
      <c r="R1240" t="s">
        <v>8286</v>
      </c>
      <c r="S1240" s="13" t="str">
        <f>LEFT(R1240,SEARCH("/",R1240)-1)</f>
        <v>music</v>
      </c>
      <c r="T1240" t="str">
        <f>RIGHT(R1240,LEN(R1240)-SEARCH("/",R1240))</f>
        <v>world music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>
        <f>E1241/D1241</f>
        <v>0</v>
      </c>
      <c r="O1241" s="6">
        <f>IF(L1241&gt;0,E1241/L1241,0)</f>
        <v>0</v>
      </c>
      <c r="P1241" s="11">
        <f>(((I1241/60)/60)/24)+DATE(1970,1,1)+(-5/24)</f>
        <v>40913.754247685181</v>
      </c>
      <c r="Q1241" s="11">
        <f>(((J1241/60)/60)/24)+DATE(1970,1,1)+(-5/24)</f>
        <v>40883.754247685181</v>
      </c>
      <c r="R1241" t="s">
        <v>8286</v>
      </c>
      <c r="S1241" s="13" t="str">
        <f>LEFT(R1241,SEARCH("/",R1241)-1)</f>
        <v>music</v>
      </c>
      <c r="T1241" t="str">
        <f>RIGHT(R1241,LEN(R1241)-SEARCH("/",R1241))</f>
        <v>world music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>
        <f>E1242/D1242</f>
        <v>3.0124999999999999E-2</v>
      </c>
      <c r="O1242" s="6">
        <f>IF(L1242&gt;0,E1242/L1242,0)</f>
        <v>30.125</v>
      </c>
      <c r="P1242" s="11">
        <f>(((I1242/60)/60)/24)+DATE(1970,1,1)+(-5/24)</f>
        <v>41467.70208333333</v>
      </c>
      <c r="Q1242" s="11">
        <f>(((J1242/60)/60)/24)+DATE(1970,1,1)+(-5/24)</f>
        <v>41408.831678240742</v>
      </c>
      <c r="R1242" t="s">
        <v>8286</v>
      </c>
      <c r="S1242" s="13" t="str">
        <f>LEFT(R1242,SEARCH("/",R1242)-1)</f>
        <v>music</v>
      </c>
      <c r="T1242" t="str">
        <f>RIGHT(R1242,LEN(R1242)-SEARCH("/",R1242))</f>
        <v>world music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>
        <f>E1243/D1243</f>
        <v>0.50739999999999996</v>
      </c>
      <c r="O1243" s="6">
        <f>IF(L1243&gt;0,E1243/L1243,0)</f>
        <v>74.617647058823536</v>
      </c>
      <c r="P1243" s="11">
        <f>(((I1243/60)/60)/24)+DATE(1970,1,1)+(-5/24)</f>
        <v>41946.040972222218</v>
      </c>
      <c r="Q1243" s="11">
        <f>(((J1243/60)/60)/24)+DATE(1970,1,1)+(-5/24)</f>
        <v>41923.629398148143</v>
      </c>
      <c r="R1243" t="s">
        <v>8286</v>
      </c>
      <c r="S1243" s="13" t="str">
        <f>LEFT(R1243,SEARCH("/",R1243)-1)</f>
        <v>music</v>
      </c>
      <c r="T1243" t="str">
        <f>RIGHT(R1243,LEN(R1243)-SEARCH("/",R1243))</f>
        <v>world music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>
        <f>E1244/D1244</f>
        <v>5.4884742041712408E-3</v>
      </c>
      <c r="O1244" s="6">
        <f>IF(L1244&gt;0,E1244/L1244,0)</f>
        <v>5</v>
      </c>
      <c r="P1244" s="11">
        <f>(((I1244/60)/60)/24)+DATE(1970,1,1)+(-5/24)</f>
        <v>40797.345833333333</v>
      </c>
      <c r="Q1244" s="11">
        <f>(((J1244/60)/60)/24)+DATE(1970,1,1)+(-5/24)</f>
        <v>40781.957199074073</v>
      </c>
      <c r="R1244" t="s">
        <v>8286</v>
      </c>
      <c r="S1244" s="13" t="str">
        <f>LEFT(R1244,SEARCH("/",R1244)-1)</f>
        <v>music</v>
      </c>
      <c r="T1244" t="str">
        <f>RIGHT(R1244,LEN(R1244)-SEARCH("/",R1244))</f>
        <v>world music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>
        <f>E1245/D1245</f>
        <v>0.14091666666666666</v>
      </c>
      <c r="O1245" s="6">
        <f>IF(L1245&gt;0,E1245/L1245,0)</f>
        <v>44.5</v>
      </c>
      <c r="P1245" s="11">
        <f>(((I1245/60)/60)/24)+DATE(1970,1,1)+(-5/24)</f>
        <v>40732.666666666664</v>
      </c>
      <c r="Q1245" s="11">
        <f>(((J1245/60)/60)/24)+DATE(1970,1,1)+(-5/24)</f>
        <v>40671.670960648145</v>
      </c>
      <c r="R1245" t="s">
        <v>8286</v>
      </c>
      <c r="S1245" s="13" t="str">
        <f>LEFT(R1245,SEARCH("/",R1245)-1)</f>
        <v>music</v>
      </c>
      <c r="T1245" t="str">
        <f>RIGHT(R1245,LEN(R1245)-SEARCH("/",R1245))</f>
        <v>world music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>
        <f>E1246/D1246</f>
        <v>1.038</v>
      </c>
      <c r="O1246" s="6">
        <f>IF(L1246&gt;0,E1246/L1246,0)</f>
        <v>46.133333333333333</v>
      </c>
      <c r="P1246" s="11">
        <f>(((I1246/60)/60)/24)+DATE(1970,1,1)+(-5/24)</f>
        <v>41386.666666666664</v>
      </c>
      <c r="Q1246" s="11">
        <f>(((J1246/60)/60)/24)+DATE(1970,1,1)+(-5/24)</f>
        <v>41355.617164351846</v>
      </c>
      <c r="R1246" t="s">
        <v>8276</v>
      </c>
      <c r="S1246" s="13" t="str">
        <f>LEFT(R1246,SEARCH("/",R1246)-1)</f>
        <v>music</v>
      </c>
      <c r="T1246" t="str">
        <f>RIGHT(R1246,LEN(R1246)-SEARCH("/",R1246))</f>
        <v>rock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>
        <f>E1247/D1247</f>
        <v>1.2024999999999999</v>
      </c>
      <c r="O1247" s="6">
        <f>IF(L1247&gt;0,E1247/L1247,0)</f>
        <v>141.47058823529412</v>
      </c>
      <c r="P1247" s="11">
        <f>(((I1247/60)/60)/24)+DATE(1970,1,1)+(-5/24)</f>
        <v>41804.391597222217</v>
      </c>
      <c r="Q1247" s="11">
        <f>(((J1247/60)/60)/24)+DATE(1970,1,1)+(-5/24)</f>
        <v>41774.391597222217</v>
      </c>
      <c r="R1247" t="s">
        <v>8276</v>
      </c>
      <c r="S1247" s="13" t="str">
        <f>LEFT(R1247,SEARCH("/",R1247)-1)</f>
        <v>music</v>
      </c>
      <c r="T1247" t="str">
        <f>RIGHT(R1247,LEN(R1247)-SEARCH("/",R1247))</f>
        <v>rock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>
        <f>E1248/D1248</f>
        <v>1.17</v>
      </c>
      <c r="O1248" s="6">
        <f>IF(L1248&gt;0,E1248/L1248,0)</f>
        <v>75.483870967741936</v>
      </c>
      <c r="P1248" s="11">
        <f>(((I1248/60)/60)/24)+DATE(1970,1,1)+(-5/24)</f>
        <v>40882.876724537033</v>
      </c>
      <c r="Q1248" s="11">
        <f>(((J1248/60)/60)/24)+DATE(1970,1,1)+(-5/24)</f>
        <v>40837.835057870368</v>
      </c>
      <c r="R1248" t="s">
        <v>8276</v>
      </c>
      <c r="S1248" s="13" t="str">
        <f>LEFT(R1248,SEARCH("/",R1248)-1)</f>
        <v>music</v>
      </c>
      <c r="T1248" t="str">
        <f>RIGHT(R1248,LEN(R1248)-SEARCH("/",R1248))</f>
        <v>rock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>
        <f>E1249/D1249</f>
        <v>1.2214285714285715</v>
      </c>
      <c r="O1249" s="6">
        <f>IF(L1249&gt;0,E1249/L1249,0)</f>
        <v>85.5</v>
      </c>
      <c r="P1249" s="11">
        <f>(((I1249/60)/60)/24)+DATE(1970,1,1)+(-5/24)</f>
        <v>41400.083969907406</v>
      </c>
      <c r="Q1249" s="11">
        <f>(((J1249/60)/60)/24)+DATE(1970,1,1)+(-5/24)</f>
        <v>41370.083969907406</v>
      </c>
      <c r="R1249" t="s">
        <v>8276</v>
      </c>
      <c r="S1249" s="13" t="str">
        <f>LEFT(R1249,SEARCH("/",R1249)-1)</f>
        <v>music</v>
      </c>
      <c r="T1249" t="str">
        <f>RIGHT(R1249,LEN(R1249)-SEARCH("/",R1249))</f>
        <v>rock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>
        <f>E1250/D1250</f>
        <v>1.5164</v>
      </c>
      <c r="O1250" s="6">
        <f>IF(L1250&gt;0,E1250/L1250,0)</f>
        <v>64.254237288135599</v>
      </c>
      <c r="P1250" s="11">
        <f>(((I1250/60)/60)/24)+DATE(1970,1,1)+(-5/24)</f>
        <v>41803.082638888889</v>
      </c>
      <c r="Q1250" s="11">
        <f>(((J1250/60)/60)/24)+DATE(1970,1,1)+(-5/24)</f>
        <v>41767.448530092588</v>
      </c>
      <c r="R1250" t="s">
        <v>8276</v>
      </c>
      <c r="S1250" s="13" t="str">
        <f>LEFT(R1250,SEARCH("/",R1250)-1)</f>
        <v>music</v>
      </c>
      <c r="T1250" t="str">
        <f>RIGHT(R1250,LEN(R1250)-SEARCH("/",R1250))</f>
        <v>rock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>
        <f>E1251/D1251</f>
        <v>1.0444</v>
      </c>
      <c r="O1251" s="6">
        <f>IF(L1251&gt;0,E1251/L1251,0)</f>
        <v>64.46913580246914</v>
      </c>
      <c r="P1251" s="11">
        <f>(((I1251/60)/60)/24)+DATE(1970,1,1)+(-5/24)</f>
        <v>41097.532534722224</v>
      </c>
      <c r="Q1251" s="11">
        <f>(((J1251/60)/60)/24)+DATE(1970,1,1)+(-5/24)</f>
        <v>41067.532534722224</v>
      </c>
      <c r="R1251" t="s">
        <v>8276</v>
      </c>
      <c r="S1251" s="13" t="str">
        <f>LEFT(R1251,SEARCH("/",R1251)-1)</f>
        <v>music</v>
      </c>
      <c r="T1251" t="str">
        <f>RIGHT(R1251,LEN(R1251)-SEARCH("/",R1251))</f>
        <v>rock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>
        <f>E1252/D1252</f>
        <v>2.0015333333333332</v>
      </c>
      <c r="O1252" s="6">
        <f>IF(L1252&gt;0,E1252/L1252,0)</f>
        <v>118.2007874015748</v>
      </c>
      <c r="P1252" s="11">
        <f>(((I1252/60)/60)/24)+DATE(1970,1,1)+(-5/24)</f>
        <v>41888.434386574074</v>
      </c>
      <c r="Q1252" s="11">
        <f>(((J1252/60)/60)/24)+DATE(1970,1,1)+(-5/24)</f>
        <v>41843.434386574074</v>
      </c>
      <c r="R1252" t="s">
        <v>8276</v>
      </c>
      <c r="S1252" s="13" t="str">
        <f>LEFT(R1252,SEARCH("/",R1252)-1)</f>
        <v>music</v>
      </c>
      <c r="T1252" t="str">
        <f>RIGHT(R1252,LEN(R1252)-SEARCH("/",R1252))</f>
        <v>rock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>
        <f>E1253/D1253</f>
        <v>1.018</v>
      </c>
      <c r="O1253" s="6">
        <f>IF(L1253&gt;0,E1253/L1253,0)</f>
        <v>82.540540540540547</v>
      </c>
      <c r="P1253" s="11">
        <f>(((I1253/60)/60)/24)+DATE(1970,1,1)+(-5/24)</f>
        <v>40811.606099537035</v>
      </c>
      <c r="Q1253" s="11">
        <f>(((J1253/60)/60)/24)+DATE(1970,1,1)+(-5/24)</f>
        <v>40751.606099537035</v>
      </c>
      <c r="R1253" t="s">
        <v>8276</v>
      </c>
      <c r="S1253" s="13" t="str">
        <f>LEFT(R1253,SEARCH("/",R1253)-1)</f>
        <v>music</v>
      </c>
      <c r="T1253" t="str">
        <f>RIGHT(R1253,LEN(R1253)-SEARCH("/",R1253))</f>
        <v>rock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>
        <f>E1254/D1254</f>
        <v>1.3765714285714286</v>
      </c>
      <c r="O1254" s="6">
        <f>IF(L1254&gt;0,E1254/L1254,0)</f>
        <v>34.170212765957444</v>
      </c>
      <c r="P1254" s="11">
        <f>(((I1254/60)/60)/24)+DATE(1970,1,1)+(-5/24)</f>
        <v>41571.779733796291</v>
      </c>
      <c r="Q1254" s="11">
        <f>(((J1254/60)/60)/24)+DATE(1970,1,1)+(-5/24)</f>
        <v>41543.779733796291</v>
      </c>
      <c r="R1254" t="s">
        <v>8276</v>
      </c>
      <c r="S1254" s="13" t="str">
        <f>LEFT(R1254,SEARCH("/",R1254)-1)</f>
        <v>music</v>
      </c>
      <c r="T1254" t="str">
        <f>RIGHT(R1254,LEN(R1254)-SEARCH("/",R1254))</f>
        <v>rock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>
        <f>E1255/D1255</f>
        <v>3038.3319999999999</v>
      </c>
      <c r="O1255" s="6">
        <f>IF(L1255&gt;0,E1255/L1255,0)</f>
        <v>42.73322081575246</v>
      </c>
      <c r="P1255" s="11">
        <f>(((I1255/60)/60)/24)+DATE(1970,1,1)+(-5/24)</f>
        <v>41885.575312499997</v>
      </c>
      <c r="Q1255" s="11">
        <f>(((J1255/60)/60)/24)+DATE(1970,1,1)+(-5/24)</f>
        <v>41855.575312499997</v>
      </c>
      <c r="R1255" t="s">
        <v>8276</v>
      </c>
      <c r="S1255" s="13" t="str">
        <f>LEFT(R1255,SEARCH("/",R1255)-1)</f>
        <v>music</v>
      </c>
      <c r="T1255" t="str">
        <f>RIGHT(R1255,LEN(R1255)-SEARCH("/",R1255))</f>
        <v>rock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>
        <f>E1256/D1256</f>
        <v>1.9885074626865671</v>
      </c>
      <c r="O1256" s="6">
        <f>IF(L1256&gt;0,E1256/L1256,0)</f>
        <v>94.489361702127653</v>
      </c>
      <c r="P1256" s="11">
        <f>(((I1256/60)/60)/24)+DATE(1970,1,1)+(-5/24)</f>
        <v>40543.999305555553</v>
      </c>
      <c r="Q1256" s="11">
        <f>(((J1256/60)/60)/24)+DATE(1970,1,1)+(-5/24)</f>
        <v>40487.413032407407</v>
      </c>
      <c r="R1256" t="s">
        <v>8276</v>
      </c>
      <c r="S1256" s="13" t="str">
        <f>LEFT(R1256,SEARCH("/",R1256)-1)</f>
        <v>music</v>
      </c>
      <c r="T1256" t="str">
        <f>RIGHT(R1256,LEN(R1256)-SEARCH("/",R1256))</f>
        <v>rock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>
        <f>E1257/D1257</f>
        <v>2.0236666666666667</v>
      </c>
      <c r="O1257" s="6">
        <f>IF(L1257&gt;0,E1257/L1257,0)</f>
        <v>55.697247706422019</v>
      </c>
      <c r="P1257" s="11">
        <f>(((I1257/60)/60)/24)+DATE(1970,1,1)+(-5/24)</f>
        <v>41609.678842592592</v>
      </c>
      <c r="Q1257" s="11">
        <f>(((J1257/60)/60)/24)+DATE(1970,1,1)+(-5/24)</f>
        <v>41579.637175925927</v>
      </c>
      <c r="R1257" t="s">
        <v>8276</v>
      </c>
      <c r="S1257" s="13" t="str">
        <f>LEFT(R1257,SEARCH("/",R1257)-1)</f>
        <v>music</v>
      </c>
      <c r="T1257" t="str">
        <f>RIGHT(R1257,LEN(R1257)-SEARCH("/",R1257))</f>
        <v>rock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>
        <f>E1258/D1258</f>
        <v>1.1796376666666666</v>
      </c>
      <c r="O1258" s="6">
        <f>IF(L1258&gt;0,E1258/L1258,0)</f>
        <v>98.030831024930734</v>
      </c>
      <c r="P1258" s="11">
        <f>(((I1258/60)/60)/24)+DATE(1970,1,1)+(-5/24)</f>
        <v>40951.711006944446</v>
      </c>
      <c r="Q1258" s="11">
        <f>(((J1258/60)/60)/24)+DATE(1970,1,1)+(-5/24)</f>
        <v>40921.711006944446</v>
      </c>
      <c r="R1258" t="s">
        <v>8276</v>
      </c>
      <c r="S1258" s="13" t="str">
        <f>LEFT(R1258,SEARCH("/",R1258)-1)</f>
        <v>music</v>
      </c>
      <c r="T1258" t="str">
        <f>RIGHT(R1258,LEN(R1258)-SEARCH("/",R1258))</f>
        <v>rock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>
        <f>E1259/D1259</f>
        <v>2.9472727272727273</v>
      </c>
      <c r="O1259" s="6">
        <f>IF(L1259&gt;0,E1259/L1259,0)</f>
        <v>92.102272727272734</v>
      </c>
      <c r="P1259" s="11">
        <f>(((I1259/60)/60)/24)+DATE(1970,1,1)+(-5/24)</f>
        <v>40635.835532407407</v>
      </c>
      <c r="Q1259" s="11">
        <f>(((J1259/60)/60)/24)+DATE(1970,1,1)+(-5/24)</f>
        <v>40586.877199074072</v>
      </c>
      <c r="R1259" t="s">
        <v>8276</v>
      </c>
      <c r="S1259" s="13" t="str">
        <f>LEFT(R1259,SEARCH("/",R1259)-1)</f>
        <v>music</v>
      </c>
      <c r="T1259" t="str">
        <f>RIGHT(R1259,LEN(R1259)-SEARCH("/",R1259))</f>
        <v>rock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>
        <f>E1260/D1260</f>
        <v>2.1314633333333335</v>
      </c>
      <c r="O1260" s="6">
        <f>IF(L1260&gt;0,E1260/L1260,0)</f>
        <v>38.175462686567165</v>
      </c>
      <c r="P1260" s="11">
        <f>(((I1260/60)/60)/24)+DATE(1970,1,1)+(-5/24)</f>
        <v>41517.402916666666</v>
      </c>
      <c r="Q1260" s="11">
        <f>(((J1260/60)/60)/24)+DATE(1970,1,1)+(-5/24)</f>
        <v>41487.402916666666</v>
      </c>
      <c r="R1260" t="s">
        <v>8276</v>
      </c>
      <c r="S1260" s="13" t="str">
        <f>LEFT(R1260,SEARCH("/",R1260)-1)</f>
        <v>music</v>
      </c>
      <c r="T1260" t="str">
        <f>RIGHT(R1260,LEN(R1260)-SEARCH("/",R1260))</f>
        <v>rock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>
        <f>E1261/D1261</f>
        <v>1.0424</v>
      </c>
      <c r="O1261" s="6">
        <f>IF(L1261&gt;0,E1261/L1261,0)</f>
        <v>27.145833333333332</v>
      </c>
      <c r="P1261" s="11">
        <f>(((I1261/60)/60)/24)+DATE(1970,1,1)+(-5/24)</f>
        <v>41798.957638888889</v>
      </c>
      <c r="Q1261" s="11">
        <f>(((J1261/60)/60)/24)+DATE(1970,1,1)+(-5/24)</f>
        <v>41766.762314814812</v>
      </c>
      <c r="R1261" t="s">
        <v>8276</v>
      </c>
      <c r="S1261" s="13" t="str">
        <f>LEFT(R1261,SEARCH("/",R1261)-1)</f>
        <v>music</v>
      </c>
      <c r="T1261" t="str">
        <f>RIGHT(R1261,LEN(R1261)-SEARCH("/",R1261))</f>
        <v>rock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>
        <f>E1262/D1262</f>
        <v>1.1366666666666667</v>
      </c>
      <c r="O1262" s="6">
        <f>IF(L1262&gt;0,E1262/L1262,0)</f>
        <v>50.689189189189186</v>
      </c>
      <c r="P1262" s="11">
        <f>(((I1262/60)/60)/24)+DATE(1970,1,1)+(-5/24)</f>
        <v>41696.63449074074</v>
      </c>
      <c r="Q1262" s="11">
        <f>(((J1262/60)/60)/24)+DATE(1970,1,1)+(-5/24)</f>
        <v>41666.63449074074</v>
      </c>
      <c r="R1262" t="s">
        <v>8276</v>
      </c>
      <c r="S1262" s="13" t="str">
        <f>LEFT(R1262,SEARCH("/",R1262)-1)</f>
        <v>music</v>
      </c>
      <c r="T1262" t="str">
        <f>RIGHT(R1262,LEN(R1262)-SEARCH("/",R1262))</f>
        <v>rock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>
        <f>E1263/D1263</f>
        <v>1.0125</v>
      </c>
      <c r="O1263" s="6">
        <f>IF(L1263&gt;0,E1263/L1263,0)</f>
        <v>38.942307692307693</v>
      </c>
      <c r="P1263" s="11">
        <f>(((I1263/60)/60)/24)+DATE(1970,1,1)+(-5/24)</f>
        <v>41668.134571759256</v>
      </c>
      <c r="Q1263" s="11">
        <f>(((J1263/60)/60)/24)+DATE(1970,1,1)+(-5/24)</f>
        <v>41638.134571759256</v>
      </c>
      <c r="R1263" t="s">
        <v>8276</v>
      </c>
      <c r="S1263" s="13" t="str">
        <f>LEFT(R1263,SEARCH("/",R1263)-1)</f>
        <v>music</v>
      </c>
      <c r="T1263" t="str">
        <f>RIGHT(R1263,LEN(R1263)-SEARCH("/",R1263))</f>
        <v>rock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>
        <f>E1264/D1264</f>
        <v>1.2541538461538462</v>
      </c>
      <c r="O1264" s="6">
        <f>IF(L1264&gt;0,E1264/L1264,0)</f>
        <v>77.638095238095232</v>
      </c>
      <c r="P1264" s="11">
        <f>(((I1264/60)/60)/24)+DATE(1970,1,1)+(-5/24)</f>
        <v>41686.554305555554</v>
      </c>
      <c r="Q1264" s="11">
        <f>(((J1264/60)/60)/24)+DATE(1970,1,1)+(-5/24)</f>
        <v>41656.554305555554</v>
      </c>
      <c r="R1264" t="s">
        <v>8276</v>
      </c>
      <c r="S1264" s="13" t="str">
        <f>LEFT(R1264,SEARCH("/",R1264)-1)</f>
        <v>music</v>
      </c>
      <c r="T1264" t="str">
        <f>RIGHT(R1264,LEN(R1264)-SEARCH("/",R1264))</f>
        <v>rock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>
        <f>E1265/D1265</f>
        <v>1.19</v>
      </c>
      <c r="O1265" s="6">
        <f>IF(L1265&gt;0,E1265/L1265,0)</f>
        <v>43.536585365853661</v>
      </c>
      <c r="P1265" s="11">
        <f>(((I1265/60)/60)/24)+DATE(1970,1,1)+(-5/24)</f>
        <v>41726.833333333328</v>
      </c>
      <c r="Q1265" s="11">
        <f>(((J1265/60)/60)/24)+DATE(1970,1,1)+(-5/24)</f>
        <v>41691.875810185185</v>
      </c>
      <c r="R1265" t="s">
        <v>8276</v>
      </c>
      <c r="S1265" s="13" t="str">
        <f>LEFT(R1265,SEARCH("/",R1265)-1)</f>
        <v>music</v>
      </c>
      <c r="T1265" t="str">
        <f>RIGHT(R1265,LEN(R1265)-SEARCH("/",R1265))</f>
        <v>rock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>
        <f>E1266/D1266</f>
        <v>1.6646153846153846</v>
      </c>
      <c r="O1266" s="6">
        <f>IF(L1266&gt;0,E1266/L1266,0)</f>
        <v>31.823529411764707</v>
      </c>
      <c r="P1266" s="11">
        <f>(((I1266/60)/60)/24)+DATE(1970,1,1)+(-5/24)</f>
        <v>41576.454664351848</v>
      </c>
      <c r="Q1266" s="11">
        <f>(((J1266/60)/60)/24)+DATE(1970,1,1)+(-5/24)</f>
        <v>41547.454664351848</v>
      </c>
      <c r="R1266" t="s">
        <v>8276</v>
      </c>
      <c r="S1266" s="13" t="str">
        <f>LEFT(R1266,SEARCH("/",R1266)-1)</f>
        <v>music</v>
      </c>
      <c r="T1266" t="str">
        <f>RIGHT(R1266,LEN(R1266)-SEARCH("/",R1266))</f>
        <v>rock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>
        <f>E1267/D1267</f>
        <v>1.1914771428571429</v>
      </c>
      <c r="O1267" s="6">
        <f>IF(L1267&gt;0,E1267/L1267,0)</f>
        <v>63.184393939393942</v>
      </c>
      <c r="P1267" s="11">
        <f>(((I1267/60)/60)/24)+DATE(1970,1,1)+(-5/24)</f>
        <v>40512.446932870364</v>
      </c>
      <c r="Q1267" s="11">
        <f>(((J1267/60)/60)/24)+DATE(1970,1,1)+(-5/24)</f>
        <v>40465.446932870364</v>
      </c>
      <c r="R1267" t="s">
        <v>8276</v>
      </c>
      <c r="S1267" s="13" t="str">
        <f>LEFT(R1267,SEARCH("/",R1267)-1)</f>
        <v>music</v>
      </c>
      <c r="T1267" t="str">
        <f>RIGHT(R1267,LEN(R1267)-SEARCH("/",R1267))</f>
        <v>rock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>
        <f>E1268/D1268</f>
        <v>1.0047368421052632</v>
      </c>
      <c r="O1268" s="6">
        <f>IF(L1268&gt;0,E1268/L1268,0)</f>
        <v>190.9</v>
      </c>
      <c r="P1268" s="11">
        <f>(((I1268/60)/60)/24)+DATE(1970,1,1)+(-5/24)</f>
        <v>41650.668344907404</v>
      </c>
      <c r="Q1268" s="11">
        <f>(((J1268/60)/60)/24)+DATE(1970,1,1)+(-5/24)</f>
        <v>41620.668344907404</v>
      </c>
      <c r="R1268" t="s">
        <v>8276</v>
      </c>
      <c r="S1268" s="13" t="str">
        <f>LEFT(R1268,SEARCH("/",R1268)-1)</f>
        <v>music</v>
      </c>
      <c r="T1268" t="str">
        <f>RIGHT(R1268,LEN(R1268)-SEARCH("/",R1268))</f>
        <v>rock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>
        <f>E1269/D1269</f>
        <v>1.018</v>
      </c>
      <c r="O1269" s="6">
        <f>IF(L1269&gt;0,E1269/L1269,0)</f>
        <v>140.85534591194968</v>
      </c>
      <c r="P1269" s="11">
        <f>(((I1269/60)/60)/24)+DATE(1970,1,1)+(-5/24)</f>
        <v>41479.376828703702</v>
      </c>
      <c r="Q1269" s="11">
        <f>(((J1269/60)/60)/24)+DATE(1970,1,1)+(-5/24)</f>
        <v>41449.376828703702</v>
      </c>
      <c r="R1269" t="s">
        <v>8276</v>
      </c>
      <c r="S1269" s="13" t="str">
        <f>LEFT(R1269,SEARCH("/",R1269)-1)</f>
        <v>music</v>
      </c>
      <c r="T1269" t="str">
        <f>RIGHT(R1269,LEN(R1269)-SEARCH("/",R1269))</f>
        <v>rock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>
        <f>E1270/D1270</f>
        <v>1.1666666666666667</v>
      </c>
      <c r="O1270" s="6">
        <f>IF(L1270&gt;0,E1270/L1270,0)</f>
        <v>76.92307692307692</v>
      </c>
      <c r="P1270" s="11">
        <f>(((I1270/60)/60)/24)+DATE(1970,1,1)+(-5/24)</f>
        <v>41537.637118055551</v>
      </c>
      <c r="Q1270" s="11">
        <f>(((J1270/60)/60)/24)+DATE(1970,1,1)+(-5/24)</f>
        <v>41507.637118055551</v>
      </c>
      <c r="R1270" t="s">
        <v>8276</v>
      </c>
      <c r="S1270" s="13" t="str">
        <f>LEFT(R1270,SEARCH("/",R1270)-1)</f>
        <v>music</v>
      </c>
      <c r="T1270" t="str">
        <f>RIGHT(R1270,LEN(R1270)-SEARCH("/",R1270))</f>
        <v>rock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>
        <f>E1271/D1271</f>
        <v>1.0864893617021276</v>
      </c>
      <c r="O1271" s="6">
        <f>IF(L1271&gt;0,E1271/L1271,0)</f>
        <v>99.15533980582525</v>
      </c>
      <c r="P1271" s="11">
        <f>(((I1271/60)/60)/24)+DATE(1970,1,1)+(-5/24)</f>
        <v>42475.791666666664</v>
      </c>
      <c r="Q1271" s="11">
        <f>(((J1271/60)/60)/24)+DATE(1970,1,1)+(-5/24)</f>
        <v>42445.614722222213</v>
      </c>
      <c r="R1271" t="s">
        <v>8276</v>
      </c>
      <c r="S1271" s="13" t="str">
        <f>LEFT(R1271,SEARCH("/",R1271)-1)</f>
        <v>music</v>
      </c>
      <c r="T1271" t="str">
        <f>RIGHT(R1271,LEN(R1271)-SEARCH("/",R1271))</f>
        <v>rock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>
        <f>E1272/D1272</f>
        <v>1.1472</v>
      </c>
      <c r="O1272" s="6">
        <f>IF(L1272&gt;0,E1272/L1272,0)</f>
        <v>67.881656804733723</v>
      </c>
      <c r="P1272" s="11">
        <f>(((I1272/60)/60)/24)+DATE(1970,1,1)+(-5/24)</f>
        <v>40993.60696759259</v>
      </c>
      <c r="Q1272" s="11">
        <f>(((J1272/60)/60)/24)+DATE(1970,1,1)+(-5/24)</f>
        <v>40933.648634259262</v>
      </c>
      <c r="R1272" t="s">
        <v>8276</v>
      </c>
      <c r="S1272" s="13" t="str">
        <f>LEFT(R1272,SEARCH("/",R1272)-1)</f>
        <v>music</v>
      </c>
      <c r="T1272" t="str">
        <f>RIGHT(R1272,LEN(R1272)-SEARCH("/",R1272))</f>
        <v>rock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>
        <f>E1273/D1273</f>
        <v>1.018</v>
      </c>
      <c r="O1273" s="6">
        <f>IF(L1273&gt;0,E1273/L1273,0)</f>
        <v>246.29032258064515</v>
      </c>
      <c r="P1273" s="11">
        <f>(((I1273/60)/60)/24)+DATE(1970,1,1)+(-5/24)</f>
        <v>41591.516886574071</v>
      </c>
      <c r="Q1273" s="11">
        <f>(((J1273/60)/60)/24)+DATE(1970,1,1)+(-5/24)</f>
        <v>41561.475219907406</v>
      </c>
      <c r="R1273" t="s">
        <v>8276</v>
      </c>
      <c r="S1273" s="13" t="str">
        <f>LEFT(R1273,SEARCH("/",R1273)-1)</f>
        <v>music</v>
      </c>
      <c r="T1273" t="str">
        <f>RIGHT(R1273,LEN(R1273)-SEARCH("/",R1273))</f>
        <v>rock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>
        <f>E1274/D1274</f>
        <v>1.06</v>
      </c>
      <c r="O1274" s="6">
        <f>IF(L1274&gt;0,E1274/L1274,0)</f>
        <v>189.28571428571428</v>
      </c>
      <c r="P1274" s="11">
        <f>(((I1274/60)/60)/24)+DATE(1970,1,1)+(-5/24)</f>
        <v>40343.958333333328</v>
      </c>
      <c r="Q1274" s="11">
        <f>(((J1274/60)/60)/24)+DATE(1970,1,1)+(-5/24)</f>
        <v>40274.536793981482</v>
      </c>
      <c r="R1274" t="s">
        <v>8276</v>
      </c>
      <c r="S1274" s="13" t="str">
        <f>LEFT(R1274,SEARCH("/",R1274)-1)</f>
        <v>music</v>
      </c>
      <c r="T1274" t="str">
        <f>RIGHT(R1274,LEN(R1274)-SEARCH("/",R1274))</f>
        <v>rock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>
        <f>E1275/D1275</f>
        <v>1.0349999999999999</v>
      </c>
      <c r="O1275" s="6">
        <f>IF(L1275&gt;0,E1275/L1275,0)</f>
        <v>76.666666666666671</v>
      </c>
      <c r="P1275" s="11">
        <f>(((I1275/60)/60)/24)+DATE(1970,1,1)+(-5/24)</f>
        <v>41882.521886574068</v>
      </c>
      <c r="Q1275" s="11">
        <f>(((J1275/60)/60)/24)+DATE(1970,1,1)+(-5/24)</f>
        <v>41852.521886574068</v>
      </c>
      <c r="R1275" t="s">
        <v>8276</v>
      </c>
      <c r="S1275" s="13" t="str">
        <f>LEFT(R1275,SEARCH("/",R1275)-1)</f>
        <v>music</v>
      </c>
      <c r="T1275" t="str">
        <f>RIGHT(R1275,LEN(R1275)-SEARCH("/",R1275))</f>
        <v>rock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>
        <f>E1276/D1276</f>
        <v>1.5497535999999998</v>
      </c>
      <c r="O1276" s="6">
        <f>IF(L1276&gt;0,E1276/L1276,0)</f>
        <v>82.963254817987149</v>
      </c>
      <c r="P1276" s="11">
        <f>(((I1276/60)/60)/24)+DATE(1970,1,1)+(-5/24)</f>
        <v>41151.481770833328</v>
      </c>
      <c r="Q1276" s="11">
        <f>(((J1276/60)/60)/24)+DATE(1970,1,1)+(-5/24)</f>
        <v>41116.481770833328</v>
      </c>
      <c r="R1276" t="s">
        <v>8276</v>
      </c>
      <c r="S1276" s="13" t="str">
        <f>LEFT(R1276,SEARCH("/",R1276)-1)</f>
        <v>music</v>
      </c>
      <c r="T1276" t="str">
        <f>RIGHT(R1276,LEN(R1276)-SEARCH("/",R1276))</f>
        <v>rock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>
        <f>E1277/D1277</f>
        <v>1.6214066666666667</v>
      </c>
      <c r="O1277" s="6">
        <f>IF(L1277&gt;0,E1277/L1277,0)</f>
        <v>62.522107969151669</v>
      </c>
      <c r="P1277" s="11">
        <f>(((I1277/60)/60)/24)+DATE(1970,1,1)+(-5/24)</f>
        <v>41493.659571759257</v>
      </c>
      <c r="Q1277" s="11">
        <f>(((J1277/60)/60)/24)+DATE(1970,1,1)+(-5/24)</f>
        <v>41458.659571759257</v>
      </c>
      <c r="R1277" t="s">
        <v>8276</v>
      </c>
      <c r="S1277" s="13" t="str">
        <f>LEFT(R1277,SEARCH("/",R1277)-1)</f>
        <v>music</v>
      </c>
      <c r="T1277" t="str">
        <f>RIGHT(R1277,LEN(R1277)-SEARCH("/",R1277))</f>
        <v>rock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>
        <f>E1278/D1278</f>
        <v>1.0442100000000001</v>
      </c>
      <c r="O1278" s="6">
        <f>IF(L1278&gt;0,E1278/L1278,0)</f>
        <v>46.06808823529412</v>
      </c>
      <c r="P1278" s="11">
        <f>(((I1278/60)/60)/24)+DATE(1970,1,1)+(-5/24)</f>
        <v>40056.958333333328</v>
      </c>
      <c r="Q1278" s="11">
        <f>(((J1278/60)/60)/24)+DATE(1970,1,1)+(-5/24)</f>
        <v>40007.49591435185</v>
      </c>
      <c r="R1278" t="s">
        <v>8276</v>
      </c>
      <c r="S1278" s="13" t="str">
        <f>LEFT(R1278,SEARCH("/",R1278)-1)</f>
        <v>music</v>
      </c>
      <c r="T1278" t="str">
        <f>RIGHT(R1278,LEN(R1278)-SEARCH("/",R1278))</f>
        <v>rock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>
        <f>E1279/D1279</f>
        <v>1.0612433333333333</v>
      </c>
      <c r="O1279" s="6">
        <f>IF(L1279&gt;0,E1279/L1279,0)</f>
        <v>38.543946731234868</v>
      </c>
      <c r="P1279" s="11">
        <f>(((I1279/60)/60)/24)+DATE(1970,1,1)+(-5/24)</f>
        <v>41156.35355324074</v>
      </c>
      <c r="Q1279" s="11">
        <f>(((J1279/60)/60)/24)+DATE(1970,1,1)+(-5/24)</f>
        <v>41121.35355324074</v>
      </c>
      <c r="R1279" t="s">
        <v>8276</v>
      </c>
      <c r="S1279" s="13" t="str">
        <f>LEFT(R1279,SEARCH("/",R1279)-1)</f>
        <v>music</v>
      </c>
      <c r="T1279" t="str">
        <f>RIGHT(R1279,LEN(R1279)-SEARCH("/",R1279))</f>
        <v>rock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>
        <f>E1280/D1280</f>
        <v>1.5493846153846154</v>
      </c>
      <c r="O1280" s="6">
        <f>IF(L1280&gt;0,E1280/L1280,0)</f>
        <v>53.005263157894738</v>
      </c>
      <c r="P1280" s="11">
        <f>(((I1280/60)/60)/24)+DATE(1970,1,1)+(-5/24)</f>
        <v>41814.875</v>
      </c>
      <c r="Q1280" s="11">
        <f>(((J1280/60)/60)/24)+DATE(1970,1,1)+(-5/24)</f>
        <v>41786.346828703703</v>
      </c>
      <c r="R1280" t="s">
        <v>8276</v>
      </c>
      <c r="S1280" s="13" t="str">
        <f>LEFT(R1280,SEARCH("/",R1280)-1)</f>
        <v>music</v>
      </c>
      <c r="T1280" t="str">
        <f>RIGHT(R1280,LEN(R1280)-SEARCH("/",R1280))</f>
        <v>rock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>
        <f>E1281/D1281</f>
        <v>1.1077157238734421</v>
      </c>
      <c r="O1281" s="6">
        <f>IF(L1281&gt;0,E1281/L1281,0)</f>
        <v>73.355396825396824</v>
      </c>
      <c r="P1281" s="11">
        <f>(((I1281/60)/60)/24)+DATE(1970,1,1)+(-5/24)</f>
        <v>41721.849189814813</v>
      </c>
      <c r="Q1281" s="11">
        <f>(((J1281/60)/60)/24)+DATE(1970,1,1)+(-5/24)</f>
        <v>41681.890856481477</v>
      </c>
      <c r="R1281" t="s">
        <v>8276</v>
      </c>
      <c r="S1281" s="13" t="str">
        <f>LEFT(R1281,SEARCH("/",R1281)-1)</f>
        <v>music</v>
      </c>
      <c r="T1281" t="str">
        <f>RIGHT(R1281,LEN(R1281)-SEARCH("/",R1281))</f>
        <v>rock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>
        <f>E1282/D1282</f>
        <v>1.1091186666666666</v>
      </c>
      <c r="O1282" s="6">
        <f>IF(L1282&gt;0,E1282/L1282,0)</f>
        <v>127.97523076923076</v>
      </c>
      <c r="P1282" s="11">
        <f>(((I1282/60)/60)/24)+DATE(1970,1,1)+(-5/24)</f>
        <v>40603.54923611111</v>
      </c>
      <c r="Q1282" s="11">
        <f>(((J1282/60)/60)/24)+DATE(1970,1,1)+(-5/24)</f>
        <v>40513.54923611111</v>
      </c>
      <c r="R1282" t="s">
        <v>8276</v>
      </c>
      <c r="S1282" s="13" t="str">
        <f>LEFT(R1282,SEARCH("/",R1282)-1)</f>
        <v>music</v>
      </c>
      <c r="T1282" t="str">
        <f>RIGHT(R1282,LEN(R1282)-SEARCH("/",R1282))</f>
        <v>rock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>
        <f>E1283/D1283</f>
        <v>1.1071428571428572</v>
      </c>
      <c r="O1283" s="6">
        <f>IF(L1283&gt;0,E1283/L1283,0)</f>
        <v>104.72972972972973</v>
      </c>
      <c r="P1283" s="11">
        <f>(((I1283/60)/60)/24)+DATE(1970,1,1)+(-5/24)</f>
        <v>41483.535138888888</v>
      </c>
      <c r="Q1283" s="11">
        <f>(((J1283/60)/60)/24)+DATE(1970,1,1)+(-5/24)</f>
        <v>41463.535138888888</v>
      </c>
      <c r="R1283" t="s">
        <v>8276</v>
      </c>
      <c r="S1283" s="13" t="str">
        <f>LEFT(R1283,SEARCH("/",R1283)-1)</f>
        <v>music</v>
      </c>
      <c r="T1283" t="str">
        <f>RIGHT(R1283,LEN(R1283)-SEARCH("/",R1283))</f>
        <v>rock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>
        <f>E1284/D1284</f>
        <v>1.2361333333333333</v>
      </c>
      <c r="O1284" s="6">
        <f>IF(L1284&gt;0,E1284/L1284,0)</f>
        <v>67.671532846715323</v>
      </c>
      <c r="P1284" s="11">
        <f>(((I1284/60)/60)/24)+DATE(1970,1,1)+(-5/24)</f>
        <v>41616.999305555553</v>
      </c>
      <c r="Q1284" s="11">
        <f>(((J1284/60)/60)/24)+DATE(1970,1,1)+(-5/24)</f>
        <v>41586.266840277778</v>
      </c>
      <c r="R1284" t="s">
        <v>8276</v>
      </c>
      <c r="S1284" s="13" t="str">
        <f>LEFT(R1284,SEARCH("/",R1284)-1)</f>
        <v>music</v>
      </c>
      <c r="T1284" t="str">
        <f>RIGHT(R1284,LEN(R1284)-SEARCH("/",R1284))</f>
        <v>rock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>
        <f>E1285/D1285</f>
        <v>2.1105</v>
      </c>
      <c r="O1285" s="6">
        <f>IF(L1285&gt;0,E1285/L1285,0)</f>
        <v>95.931818181818187</v>
      </c>
      <c r="P1285" s="11">
        <f>(((I1285/60)/60)/24)+DATE(1970,1,1)+(-5/24)</f>
        <v>41343.958333333328</v>
      </c>
      <c r="Q1285" s="11">
        <f>(((J1285/60)/60)/24)+DATE(1970,1,1)+(-5/24)</f>
        <v>41320.50913194444</v>
      </c>
      <c r="R1285" t="s">
        <v>8276</v>
      </c>
      <c r="S1285" s="13" t="str">
        <f>LEFT(R1285,SEARCH("/",R1285)-1)</f>
        <v>music</v>
      </c>
      <c r="T1285" t="str">
        <f>RIGHT(R1285,LEN(R1285)-SEARCH("/",R1285))</f>
        <v>rock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>
        <f>E1286/D1286</f>
        <v>1.01</v>
      </c>
      <c r="O1286" s="6">
        <f>IF(L1286&gt;0,E1286/L1286,0)</f>
        <v>65.161290322580641</v>
      </c>
      <c r="P1286" s="11">
        <f>(((I1286/60)/60)/24)+DATE(1970,1,1)+(-5/24)</f>
        <v>42735.499305555553</v>
      </c>
      <c r="Q1286" s="11">
        <f>(((J1286/60)/60)/24)+DATE(1970,1,1)+(-5/24)</f>
        <v>42712.026412037034</v>
      </c>
      <c r="R1286" t="s">
        <v>8271</v>
      </c>
      <c r="S1286" s="13" t="str">
        <f>LEFT(R1286,SEARCH("/",R1286)-1)</f>
        <v>theater</v>
      </c>
      <c r="T1286" t="str">
        <f>RIGHT(R1286,LEN(R1286)-SEARCH("/",R1286))</f>
        <v>plays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>
        <f>E1287/D1287</f>
        <v>1.0165</v>
      </c>
      <c r="O1287" s="6">
        <f>IF(L1287&gt;0,E1287/L1287,0)</f>
        <v>32.269841269841272</v>
      </c>
      <c r="P1287" s="11">
        <f>(((I1287/60)/60)/24)+DATE(1970,1,1)+(-5/24)</f>
        <v>42175.374710648146</v>
      </c>
      <c r="Q1287" s="11">
        <f>(((J1287/60)/60)/24)+DATE(1970,1,1)+(-5/24)</f>
        <v>42160.374710648146</v>
      </c>
      <c r="R1287" t="s">
        <v>8271</v>
      </c>
      <c r="S1287" s="13" t="str">
        <f>LEFT(R1287,SEARCH("/",R1287)-1)</f>
        <v>theater</v>
      </c>
      <c r="T1287" t="str">
        <f>RIGHT(R1287,LEN(R1287)-SEARCH("/",R1287))</f>
        <v>plays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>
        <f>E1288/D1288</f>
        <v>1.0833333333333333</v>
      </c>
      <c r="O1288" s="6">
        <f>IF(L1288&gt;0,E1288/L1288,0)</f>
        <v>81.25</v>
      </c>
      <c r="P1288" s="11">
        <f>(((I1288/60)/60)/24)+DATE(1970,1,1)+(-5/24)</f>
        <v>42052.374999999993</v>
      </c>
      <c r="Q1288" s="11">
        <f>(((J1288/60)/60)/24)+DATE(1970,1,1)+(-5/24)</f>
        <v>42039.176238425927</v>
      </c>
      <c r="R1288" t="s">
        <v>8271</v>
      </c>
      <c r="S1288" s="13" t="str">
        <f>LEFT(R1288,SEARCH("/",R1288)-1)</f>
        <v>theater</v>
      </c>
      <c r="T1288" t="str">
        <f>RIGHT(R1288,LEN(R1288)-SEARCH("/",R1288))</f>
        <v>plays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>
        <f>E1289/D1289</f>
        <v>2.42</v>
      </c>
      <c r="O1289" s="6">
        <f>IF(L1289&gt;0,E1289/L1289,0)</f>
        <v>24.2</v>
      </c>
      <c r="P1289" s="11">
        <f>(((I1289/60)/60)/24)+DATE(1970,1,1)+(-5/24)</f>
        <v>42167.412685185183</v>
      </c>
      <c r="Q1289" s="11">
        <f>(((J1289/60)/60)/24)+DATE(1970,1,1)+(-5/24)</f>
        <v>42107.412685185183</v>
      </c>
      <c r="R1289" t="s">
        <v>8271</v>
      </c>
      <c r="S1289" s="13" t="str">
        <f>LEFT(R1289,SEARCH("/",R1289)-1)</f>
        <v>theater</v>
      </c>
      <c r="T1289" t="str">
        <f>RIGHT(R1289,LEN(R1289)-SEARCH("/",R1289))</f>
        <v>plays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>
        <f>E1290/D1290</f>
        <v>1.0044999999999999</v>
      </c>
      <c r="O1290" s="6">
        <f>IF(L1290&gt;0,E1290/L1290,0)</f>
        <v>65.868852459016395</v>
      </c>
      <c r="P1290" s="11">
        <f>(((I1290/60)/60)/24)+DATE(1970,1,1)+(-5/24)</f>
        <v>42591.958333333336</v>
      </c>
      <c r="Q1290" s="11">
        <f>(((J1290/60)/60)/24)+DATE(1970,1,1)+(-5/24)</f>
        <v>42560.946331018517</v>
      </c>
      <c r="R1290" t="s">
        <v>8271</v>
      </c>
      <c r="S1290" s="13" t="str">
        <f>LEFT(R1290,SEARCH("/",R1290)-1)</f>
        <v>theater</v>
      </c>
      <c r="T1290" t="str">
        <f>RIGHT(R1290,LEN(R1290)-SEARCH("/",R1290))</f>
        <v>plays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>
        <f>E1291/D1291</f>
        <v>1.2506666666666666</v>
      </c>
      <c r="O1291" s="6">
        <f>IF(L1291&gt;0,E1291/L1291,0)</f>
        <v>36.07692307692308</v>
      </c>
      <c r="P1291" s="11">
        <f>(((I1291/60)/60)/24)+DATE(1970,1,1)+(-5/24)</f>
        <v>42738.926446759251</v>
      </c>
      <c r="Q1291" s="11">
        <f>(((J1291/60)/60)/24)+DATE(1970,1,1)+(-5/24)</f>
        <v>42708.926446759251</v>
      </c>
      <c r="R1291" t="s">
        <v>8271</v>
      </c>
      <c r="S1291" s="13" t="str">
        <f>LEFT(R1291,SEARCH("/",R1291)-1)</f>
        <v>theater</v>
      </c>
      <c r="T1291" t="str">
        <f>RIGHT(R1291,LEN(R1291)-SEARCH("/",R1291))</f>
        <v>plays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>
        <f>E1292/D1292</f>
        <v>1.0857142857142856</v>
      </c>
      <c r="O1292" s="6">
        <f>IF(L1292&gt;0,E1292/L1292,0)</f>
        <v>44.186046511627907</v>
      </c>
      <c r="P1292" s="11">
        <f>(((I1292/60)/60)/24)+DATE(1970,1,1)+(-5/24)</f>
        <v>42117.082638888889</v>
      </c>
      <c r="Q1292" s="11">
        <f>(((J1292/60)/60)/24)+DATE(1970,1,1)+(-5/24)</f>
        <v>42086.406608796293</v>
      </c>
      <c r="R1292" t="s">
        <v>8271</v>
      </c>
      <c r="S1292" s="13" t="str">
        <f>LEFT(R1292,SEARCH("/",R1292)-1)</f>
        <v>theater</v>
      </c>
      <c r="T1292" t="str">
        <f>RIGHT(R1292,LEN(R1292)-SEARCH("/",R1292))</f>
        <v>plays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>
        <f>E1293/D1293</f>
        <v>1.4570000000000001</v>
      </c>
      <c r="O1293" s="6">
        <f>IF(L1293&gt;0,E1293/L1293,0)</f>
        <v>104.07142857142857</v>
      </c>
      <c r="P1293" s="11">
        <f>(((I1293/60)/60)/24)+DATE(1970,1,1)+(-5/24)</f>
        <v>42101.083333333336</v>
      </c>
      <c r="Q1293" s="11">
        <f>(((J1293/60)/60)/24)+DATE(1970,1,1)+(-5/24)</f>
        <v>42064.444340277776</v>
      </c>
      <c r="R1293" t="s">
        <v>8271</v>
      </c>
      <c r="S1293" s="13" t="str">
        <f>LEFT(R1293,SEARCH("/",R1293)-1)</f>
        <v>theater</v>
      </c>
      <c r="T1293" t="str">
        <f>RIGHT(R1293,LEN(R1293)-SEARCH("/",R1293))</f>
        <v>plays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>
        <f>E1294/D1294</f>
        <v>1.1000000000000001</v>
      </c>
      <c r="O1294" s="6">
        <f>IF(L1294&gt;0,E1294/L1294,0)</f>
        <v>35.96153846153846</v>
      </c>
      <c r="P1294" s="11">
        <f>(((I1294/60)/60)/24)+DATE(1970,1,1)+(-5/24)</f>
        <v>42283.749305555553</v>
      </c>
      <c r="Q1294" s="11">
        <f>(((J1294/60)/60)/24)+DATE(1970,1,1)+(-5/24)</f>
        <v>42256.555879629632</v>
      </c>
      <c r="R1294" t="s">
        <v>8271</v>
      </c>
      <c r="S1294" s="13" t="str">
        <f>LEFT(R1294,SEARCH("/",R1294)-1)</f>
        <v>theater</v>
      </c>
      <c r="T1294" t="str">
        <f>RIGHT(R1294,LEN(R1294)-SEARCH("/",R1294))</f>
        <v>plays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>
        <f>E1295/D1295</f>
        <v>1.0223333333333333</v>
      </c>
      <c r="O1295" s="6">
        <f>IF(L1295&gt;0,E1295/L1295,0)</f>
        <v>127.79166666666667</v>
      </c>
      <c r="P1295" s="11">
        <f>(((I1295/60)/60)/24)+DATE(1970,1,1)+(-5/24)</f>
        <v>42322.534386574065</v>
      </c>
      <c r="Q1295" s="11">
        <f>(((J1295/60)/60)/24)+DATE(1970,1,1)+(-5/24)</f>
        <v>42292.492719907408</v>
      </c>
      <c r="R1295" t="s">
        <v>8271</v>
      </c>
      <c r="S1295" s="13" t="str">
        <f>LEFT(R1295,SEARCH("/",R1295)-1)</f>
        <v>theater</v>
      </c>
      <c r="T1295" t="str">
        <f>RIGHT(R1295,LEN(R1295)-SEARCH("/",R1295))</f>
        <v>plays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>
        <f>E1296/D1296</f>
        <v>1.22</v>
      </c>
      <c r="O1296" s="6">
        <f>IF(L1296&gt;0,E1296/L1296,0)</f>
        <v>27.727272727272727</v>
      </c>
      <c r="P1296" s="11">
        <f>(((I1296/60)/60)/24)+DATE(1970,1,1)+(-5/24)</f>
        <v>42296.249999999993</v>
      </c>
      <c r="Q1296" s="11">
        <f>(((J1296/60)/60)/24)+DATE(1970,1,1)+(-5/24)</f>
        <v>42278.245335648149</v>
      </c>
      <c r="R1296" t="s">
        <v>8271</v>
      </c>
      <c r="S1296" s="13" t="str">
        <f>LEFT(R1296,SEARCH("/",R1296)-1)</f>
        <v>theater</v>
      </c>
      <c r="T1296" t="str">
        <f>RIGHT(R1296,LEN(R1296)-SEARCH("/",R1296))</f>
        <v>plays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>
        <f>E1297/D1297</f>
        <v>1.0196000000000001</v>
      </c>
      <c r="O1297" s="6">
        <f>IF(L1297&gt;0,E1297/L1297,0)</f>
        <v>39.828125</v>
      </c>
      <c r="P1297" s="11">
        <f>(((I1297/60)/60)/24)+DATE(1970,1,1)+(-5/24)</f>
        <v>42214.499999999993</v>
      </c>
      <c r="Q1297" s="11">
        <f>(((J1297/60)/60)/24)+DATE(1970,1,1)+(-5/24)</f>
        <v>42184.364548611113</v>
      </c>
      <c r="R1297" t="s">
        <v>8271</v>
      </c>
      <c r="S1297" s="13" t="str">
        <f>LEFT(R1297,SEARCH("/",R1297)-1)</f>
        <v>theater</v>
      </c>
      <c r="T1297" t="str">
        <f>RIGHT(R1297,LEN(R1297)-SEARCH("/",R1297))</f>
        <v>plays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>
        <f>E1298/D1298</f>
        <v>1.411764705882353</v>
      </c>
      <c r="O1298" s="6">
        <f>IF(L1298&gt;0,E1298/L1298,0)</f>
        <v>52.173913043478258</v>
      </c>
      <c r="P1298" s="11">
        <f>(((I1298/60)/60)/24)+DATE(1970,1,1)+(-5/24)</f>
        <v>42442.800613425927</v>
      </c>
      <c r="Q1298" s="11">
        <f>(((J1298/60)/60)/24)+DATE(1970,1,1)+(-5/24)</f>
        <v>42422.842280092591</v>
      </c>
      <c r="R1298" t="s">
        <v>8271</v>
      </c>
      <c r="S1298" s="13" t="str">
        <f>LEFT(R1298,SEARCH("/",R1298)-1)</f>
        <v>theater</v>
      </c>
      <c r="T1298" t="str">
        <f>RIGHT(R1298,LEN(R1298)-SEARCH("/",R1298))</f>
        <v>plays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>
        <f>E1299/D1299</f>
        <v>1.0952500000000001</v>
      </c>
      <c r="O1299" s="6">
        <f>IF(L1299&gt;0,E1299/L1299,0)</f>
        <v>92.037815126050418</v>
      </c>
      <c r="P1299" s="11">
        <f>(((I1299/60)/60)/24)+DATE(1970,1,1)+(-5/24)</f>
        <v>42491.538865740738</v>
      </c>
      <c r="Q1299" s="11">
        <f>(((J1299/60)/60)/24)+DATE(1970,1,1)+(-5/24)</f>
        <v>42461.538865740738</v>
      </c>
      <c r="R1299" t="s">
        <v>8271</v>
      </c>
      <c r="S1299" s="13" t="str">
        <f>LEFT(R1299,SEARCH("/",R1299)-1)</f>
        <v>theater</v>
      </c>
      <c r="T1299" t="str">
        <f>RIGHT(R1299,LEN(R1299)-SEARCH("/",R1299))</f>
        <v>plays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>
        <f>E1300/D1300</f>
        <v>1.0465</v>
      </c>
      <c r="O1300" s="6">
        <f>IF(L1300&gt;0,E1300/L1300,0)</f>
        <v>63.424242424242422</v>
      </c>
      <c r="P1300" s="11">
        <f>(((I1300/60)/60)/24)+DATE(1970,1,1)+(-5/24)</f>
        <v>42488.472592592596</v>
      </c>
      <c r="Q1300" s="11">
        <f>(((J1300/60)/60)/24)+DATE(1970,1,1)+(-5/24)</f>
        <v>42458.472592592596</v>
      </c>
      <c r="R1300" t="s">
        <v>8271</v>
      </c>
      <c r="S1300" s="13" t="str">
        <f>LEFT(R1300,SEARCH("/",R1300)-1)</f>
        <v>theater</v>
      </c>
      <c r="T1300" t="str">
        <f>RIGHT(R1300,LEN(R1300)-SEARCH("/",R1300))</f>
        <v>plays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>
        <f>E1301/D1301</f>
        <v>1.24</v>
      </c>
      <c r="O1301" s="6">
        <f>IF(L1301&gt;0,E1301/L1301,0)</f>
        <v>135.625</v>
      </c>
      <c r="P1301" s="11">
        <f>(((I1301/60)/60)/24)+DATE(1970,1,1)+(-5/24)</f>
        <v>42199.606006944443</v>
      </c>
      <c r="Q1301" s="11">
        <f>(((J1301/60)/60)/24)+DATE(1970,1,1)+(-5/24)</f>
        <v>42169.606006944443</v>
      </c>
      <c r="R1301" t="s">
        <v>8271</v>
      </c>
      <c r="S1301" s="13" t="str">
        <f>LEFT(R1301,SEARCH("/",R1301)-1)</f>
        <v>theater</v>
      </c>
      <c r="T1301" t="str">
        <f>RIGHT(R1301,LEN(R1301)-SEARCH("/",R1301))</f>
        <v>plays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>
        <f>E1302/D1302</f>
        <v>1.35</v>
      </c>
      <c r="O1302" s="6">
        <f>IF(L1302&gt;0,E1302/L1302,0)</f>
        <v>168.75</v>
      </c>
      <c r="P1302" s="11">
        <f>(((I1302/60)/60)/24)+DATE(1970,1,1)+(-5/24)</f>
        <v>42522.581249999996</v>
      </c>
      <c r="Q1302" s="11">
        <f>(((J1302/60)/60)/24)+DATE(1970,1,1)+(-5/24)</f>
        <v>42483.466874999998</v>
      </c>
      <c r="R1302" t="s">
        <v>8271</v>
      </c>
      <c r="S1302" s="13" t="str">
        <f>LEFT(R1302,SEARCH("/",R1302)-1)</f>
        <v>theater</v>
      </c>
      <c r="T1302" t="str">
        <f>RIGHT(R1302,LEN(R1302)-SEARCH("/",R1302))</f>
        <v>plays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>
        <f>E1303/D1303</f>
        <v>1.0275000000000001</v>
      </c>
      <c r="O1303" s="6">
        <f>IF(L1303&gt;0,E1303/L1303,0)</f>
        <v>70.862068965517238</v>
      </c>
      <c r="P1303" s="11">
        <f>(((I1303/60)/60)/24)+DATE(1970,1,1)+(-5/24)</f>
        <v>42205.916666666664</v>
      </c>
      <c r="Q1303" s="11">
        <f>(((J1303/60)/60)/24)+DATE(1970,1,1)+(-5/24)</f>
        <v>42195.541412037033</v>
      </c>
      <c r="R1303" t="s">
        <v>8271</v>
      </c>
      <c r="S1303" s="13" t="str">
        <f>LEFT(R1303,SEARCH("/",R1303)-1)</f>
        <v>theater</v>
      </c>
      <c r="T1303" t="str">
        <f>RIGHT(R1303,LEN(R1303)-SEARCH("/",R1303))</f>
        <v>plays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>
        <f>E1304/D1304</f>
        <v>1</v>
      </c>
      <c r="O1304" s="6">
        <f>IF(L1304&gt;0,E1304/L1304,0)</f>
        <v>50</v>
      </c>
      <c r="P1304" s="11">
        <f>(((I1304/60)/60)/24)+DATE(1970,1,1)+(-5/24)</f>
        <v>42704.891331018516</v>
      </c>
      <c r="Q1304" s="11">
        <f>(((J1304/60)/60)/24)+DATE(1970,1,1)+(-5/24)</f>
        <v>42674.849664351852</v>
      </c>
      <c r="R1304" t="s">
        <v>8271</v>
      </c>
      <c r="S1304" s="13" t="str">
        <f>LEFT(R1304,SEARCH("/",R1304)-1)</f>
        <v>theater</v>
      </c>
      <c r="T1304" t="str">
        <f>RIGHT(R1304,LEN(R1304)-SEARCH("/",R1304))</f>
        <v>plays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>
        <f>E1305/D1305</f>
        <v>1.3026085714285716</v>
      </c>
      <c r="O1305" s="6">
        <f>IF(L1305&gt;0,E1305/L1305,0)</f>
        <v>42.214166666666671</v>
      </c>
      <c r="P1305" s="11">
        <f>(((I1305/60)/60)/24)+DATE(1970,1,1)+(-5/24)</f>
        <v>42582.249999999993</v>
      </c>
      <c r="Q1305" s="11">
        <f>(((J1305/60)/60)/24)+DATE(1970,1,1)+(-5/24)</f>
        <v>42566.232870370368</v>
      </c>
      <c r="R1305" t="s">
        <v>8271</v>
      </c>
      <c r="S1305" s="13" t="str">
        <f>LEFT(R1305,SEARCH("/",R1305)-1)</f>
        <v>theater</v>
      </c>
      <c r="T1305" t="str">
        <f>RIGHT(R1305,LEN(R1305)-SEARCH("/",R1305))</f>
        <v>plays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>
        <f>E1306/D1306</f>
        <v>0.39627499999999999</v>
      </c>
      <c r="O1306" s="6">
        <f>IF(L1306&gt;0,E1306/L1306,0)</f>
        <v>152.41346153846155</v>
      </c>
      <c r="P1306" s="11">
        <f>(((I1306/60)/60)/24)+DATE(1970,1,1)+(-5/24)</f>
        <v>42806.944502314807</v>
      </c>
      <c r="Q1306" s="11">
        <f>(((J1306/60)/60)/24)+DATE(1970,1,1)+(-5/24)</f>
        <v>42746.986168981479</v>
      </c>
      <c r="R1306" t="s">
        <v>8273</v>
      </c>
      <c r="S1306" s="13" t="str">
        <f>LEFT(R1306,SEARCH("/",R1306)-1)</f>
        <v>technology</v>
      </c>
      <c r="T1306" t="str">
        <f>RIGHT(R1306,LEN(R1306)-SEARCH("/",R1306))</f>
        <v>wearables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>
        <f>E1307/D1307</f>
        <v>0.25976666666666665</v>
      </c>
      <c r="O1307" s="6">
        <f>IF(L1307&gt;0,E1307/L1307,0)</f>
        <v>90.616279069767444</v>
      </c>
      <c r="P1307" s="11">
        <f>(((I1307/60)/60)/24)+DATE(1970,1,1)+(-5/24)</f>
        <v>42572.520833333336</v>
      </c>
      <c r="Q1307" s="11">
        <f>(((J1307/60)/60)/24)+DATE(1970,1,1)+(-5/24)</f>
        <v>42543.457268518519</v>
      </c>
      <c r="R1307" t="s">
        <v>8273</v>
      </c>
      <c r="S1307" s="13" t="str">
        <f>LEFT(R1307,SEARCH("/",R1307)-1)</f>
        <v>technology</v>
      </c>
      <c r="T1307" t="str">
        <f>RIGHT(R1307,LEN(R1307)-SEARCH("/",R1307))</f>
        <v>wearables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>
        <f>E1308/D1308</f>
        <v>0.65246363636363636</v>
      </c>
      <c r="O1308" s="6">
        <f>IF(L1308&gt;0,E1308/L1308,0)</f>
        <v>201.60393258426967</v>
      </c>
      <c r="P1308" s="11">
        <f>(((I1308/60)/60)/24)+DATE(1970,1,1)+(-5/24)</f>
        <v>41977.249236111107</v>
      </c>
      <c r="Q1308" s="11">
        <f>(((J1308/60)/60)/24)+DATE(1970,1,1)+(-5/24)</f>
        <v>41947.249236111107</v>
      </c>
      <c r="R1308" t="s">
        <v>8273</v>
      </c>
      <c r="S1308" s="13" t="str">
        <f>LEFT(R1308,SEARCH("/",R1308)-1)</f>
        <v>technology</v>
      </c>
      <c r="T1308" t="str">
        <f>RIGHT(R1308,LEN(R1308)-SEARCH("/",R1308))</f>
        <v>wearables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>
        <f>E1309/D1309</f>
        <v>0.11514000000000001</v>
      </c>
      <c r="O1309" s="6">
        <f>IF(L1309&gt;0,E1309/L1309,0)</f>
        <v>127.93333333333334</v>
      </c>
      <c r="P1309" s="11">
        <f>(((I1309/60)/60)/24)+DATE(1970,1,1)+(-5/24)</f>
        <v>42417.294895833329</v>
      </c>
      <c r="Q1309" s="11">
        <f>(((J1309/60)/60)/24)+DATE(1970,1,1)+(-5/24)</f>
        <v>42387.294895833329</v>
      </c>
      <c r="R1309" t="s">
        <v>8273</v>
      </c>
      <c r="S1309" s="13" t="str">
        <f>LEFT(R1309,SEARCH("/",R1309)-1)</f>
        <v>technology</v>
      </c>
      <c r="T1309" t="str">
        <f>RIGHT(R1309,LEN(R1309)-SEARCH("/",R1309))</f>
        <v>wearables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>
        <f>E1310/D1310</f>
        <v>0.11360000000000001</v>
      </c>
      <c r="O1310" s="6">
        <f>IF(L1310&gt;0,E1310/L1310,0)</f>
        <v>29.894736842105264</v>
      </c>
      <c r="P1310" s="11">
        <f>(((I1310/60)/60)/24)+DATE(1970,1,1)+(-5/24)</f>
        <v>42651.405231481483</v>
      </c>
      <c r="Q1310" s="11">
        <f>(((J1310/60)/60)/24)+DATE(1970,1,1)+(-5/24)</f>
        <v>42611.405231481483</v>
      </c>
      <c r="R1310" t="s">
        <v>8273</v>
      </c>
      <c r="S1310" s="13" t="str">
        <f>LEFT(R1310,SEARCH("/",R1310)-1)</f>
        <v>technology</v>
      </c>
      <c r="T1310" t="str">
        <f>RIGHT(R1310,LEN(R1310)-SEARCH("/",R1310))</f>
        <v>wearables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>
        <f>E1311/D1311</f>
        <v>1.1199130434782609</v>
      </c>
      <c r="O1311" s="6">
        <f>IF(L1311&gt;0,E1311/L1311,0)</f>
        <v>367.97142857142859</v>
      </c>
      <c r="P1311" s="11">
        <f>(((I1311/60)/60)/24)+DATE(1970,1,1)+(-5/24)</f>
        <v>42292.674398148149</v>
      </c>
      <c r="Q1311" s="11">
        <f>(((J1311/60)/60)/24)+DATE(1970,1,1)+(-5/24)</f>
        <v>42257.674398148149</v>
      </c>
      <c r="R1311" t="s">
        <v>8273</v>
      </c>
      <c r="S1311" s="13" t="str">
        <f>LEFT(R1311,SEARCH("/",R1311)-1)</f>
        <v>technology</v>
      </c>
      <c r="T1311" t="str">
        <f>RIGHT(R1311,LEN(R1311)-SEARCH("/",R1311))</f>
        <v>wearables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>
        <f>E1312/D1312</f>
        <v>0.155</v>
      </c>
      <c r="O1312" s="6">
        <f>IF(L1312&gt;0,E1312/L1312,0)</f>
        <v>129.16666666666666</v>
      </c>
      <c r="P1312" s="11">
        <f>(((I1312/60)/60)/24)+DATE(1970,1,1)+(-5/24)</f>
        <v>42601.458912037029</v>
      </c>
      <c r="Q1312" s="11">
        <f>(((J1312/60)/60)/24)+DATE(1970,1,1)+(-5/24)</f>
        <v>42556.458912037029</v>
      </c>
      <c r="R1312" t="s">
        <v>8273</v>
      </c>
      <c r="S1312" s="13" t="str">
        <f>LEFT(R1312,SEARCH("/",R1312)-1)</f>
        <v>technology</v>
      </c>
      <c r="T1312" t="str">
        <f>RIGHT(R1312,LEN(R1312)-SEARCH("/",R1312))</f>
        <v>wearables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>
        <f>E1313/D1313</f>
        <v>0.32028000000000001</v>
      </c>
      <c r="O1313" s="6">
        <f>IF(L1313&gt;0,E1313/L1313,0)</f>
        <v>800.7</v>
      </c>
      <c r="P1313" s="11">
        <f>(((I1313/60)/60)/24)+DATE(1970,1,1)+(-5/24)</f>
        <v>42704.635636574072</v>
      </c>
      <c r="Q1313" s="11">
        <f>(((J1313/60)/60)/24)+DATE(1970,1,1)+(-5/24)</f>
        <v>42669.593969907401</v>
      </c>
      <c r="R1313" t="s">
        <v>8273</v>
      </c>
      <c r="S1313" s="13" t="str">
        <f>LEFT(R1313,SEARCH("/",R1313)-1)</f>
        <v>technology</v>
      </c>
      <c r="T1313" t="str">
        <f>RIGHT(R1313,LEN(R1313)-SEARCH("/",R1313))</f>
        <v>wearables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>
        <f>E1314/D1314</f>
        <v>6.0869565217391303E-3</v>
      </c>
      <c r="O1314" s="6">
        <f>IF(L1314&gt;0,E1314/L1314,0)</f>
        <v>28</v>
      </c>
      <c r="P1314" s="11">
        <f>(((I1314/60)/60)/24)+DATE(1970,1,1)+(-5/24)</f>
        <v>42112.494467592587</v>
      </c>
      <c r="Q1314" s="11">
        <f>(((J1314/60)/60)/24)+DATE(1970,1,1)+(-5/24)</f>
        <v>42082.494467592587</v>
      </c>
      <c r="R1314" t="s">
        <v>8273</v>
      </c>
      <c r="S1314" s="13" t="str">
        <f>LEFT(R1314,SEARCH("/",R1314)-1)</f>
        <v>technology</v>
      </c>
      <c r="T1314" t="str">
        <f>RIGHT(R1314,LEN(R1314)-SEARCH("/",R1314))</f>
        <v>wearables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>
        <f>E1315/D1315</f>
        <v>0.31114999999999998</v>
      </c>
      <c r="O1315" s="6">
        <f>IF(L1315&gt;0,E1315/L1315,0)</f>
        <v>102.01639344262296</v>
      </c>
      <c r="P1315" s="11">
        <f>(((I1315/60)/60)/24)+DATE(1970,1,1)+(-5/24)</f>
        <v>42432.50131944444</v>
      </c>
      <c r="Q1315" s="11">
        <f>(((J1315/60)/60)/24)+DATE(1970,1,1)+(-5/24)</f>
        <v>42402.50131944444</v>
      </c>
      <c r="R1315" t="s">
        <v>8273</v>
      </c>
      <c r="S1315" s="13" t="str">
        <f>LEFT(R1315,SEARCH("/",R1315)-1)</f>
        <v>technology</v>
      </c>
      <c r="T1315" t="str">
        <f>RIGHT(R1315,LEN(R1315)-SEARCH("/",R1315))</f>
        <v>wearables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>
        <f>E1316/D1316</f>
        <v>1.1266666666666666E-2</v>
      </c>
      <c r="O1316" s="6">
        <f>IF(L1316&gt;0,E1316/L1316,0)</f>
        <v>184.36363636363637</v>
      </c>
      <c r="P1316" s="11">
        <f>(((I1316/60)/60)/24)+DATE(1970,1,1)+(-5/24)</f>
        <v>42664.461342592585</v>
      </c>
      <c r="Q1316" s="11">
        <f>(((J1316/60)/60)/24)+DATE(1970,1,1)+(-5/24)</f>
        <v>42604.461342592585</v>
      </c>
      <c r="R1316" t="s">
        <v>8273</v>
      </c>
      <c r="S1316" s="13" t="str">
        <f>LEFT(R1316,SEARCH("/",R1316)-1)</f>
        <v>technology</v>
      </c>
      <c r="T1316" t="str">
        <f>RIGHT(R1316,LEN(R1316)-SEARCH("/",R1316))</f>
        <v>wearables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>
        <f>E1317/D1317</f>
        <v>0.40404000000000001</v>
      </c>
      <c r="O1317" s="6">
        <f>IF(L1317&gt;0,E1317/L1317,0)</f>
        <v>162.91935483870967</v>
      </c>
      <c r="P1317" s="11">
        <f>(((I1317/60)/60)/24)+DATE(1970,1,1)+(-5/24)</f>
        <v>42313.833333333336</v>
      </c>
      <c r="Q1317" s="11">
        <f>(((J1317/60)/60)/24)+DATE(1970,1,1)+(-5/24)</f>
        <v>42278.289907407401</v>
      </c>
      <c r="R1317" t="s">
        <v>8273</v>
      </c>
      <c r="S1317" s="13" t="str">
        <f>LEFT(R1317,SEARCH("/",R1317)-1)</f>
        <v>technology</v>
      </c>
      <c r="T1317" t="str">
        <f>RIGHT(R1317,LEN(R1317)-SEARCH("/",R1317))</f>
        <v>wearables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>
        <f>E1318/D1318</f>
        <v>1.3333333333333333E-5</v>
      </c>
      <c r="O1318" s="6">
        <f>IF(L1318&gt;0,E1318/L1318,0)</f>
        <v>1</v>
      </c>
      <c r="P1318" s="11">
        <f>(((I1318/60)/60)/24)+DATE(1970,1,1)+(-5/24)</f>
        <v>42428.753576388881</v>
      </c>
      <c r="Q1318" s="11">
        <f>(((J1318/60)/60)/24)+DATE(1970,1,1)+(-5/24)</f>
        <v>42393.753576388881</v>
      </c>
      <c r="R1318" t="s">
        <v>8273</v>
      </c>
      <c r="S1318" s="13" t="str">
        <f>LEFT(R1318,SEARCH("/",R1318)-1)</f>
        <v>technology</v>
      </c>
      <c r="T1318" t="str">
        <f>RIGHT(R1318,LEN(R1318)-SEARCH("/",R1318))</f>
        <v>wearables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>
        <f>E1319/D1319</f>
        <v>5.7334999999999997E-2</v>
      </c>
      <c r="O1319" s="6">
        <f>IF(L1319&gt;0,E1319/L1319,0)</f>
        <v>603.52631578947364</v>
      </c>
      <c r="P1319" s="11">
        <f>(((I1319/60)/60)/24)+DATE(1970,1,1)+(-5/24)</f>
        <v>42572.374999999993</v>
      </c>
      <c r="Q1319" s="11">
        <f>(((J1319/60)/60)/24)+DATE(1970,1,1)+(-5/24)</f>
        <v>42520.027152777773</v>
      </c>
      <c r="R1319" t="s">
        <v>8273</v>
      </c>
      <c r="S1319" s="13" t="str">
        <f>LEFT(R1319,SEARCH("/",R1319)-1)</f>
        <v>technology</v>
      </c>
      <c r="T1319" t="str">
        <f>RIGHT(R1319,LEN(R1319)-SEARCH("/",R1319))</f>
        <v>wearables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>
        <f>E1320/D1320</f>
        <v>0.15325</v>
      </c>
      <c r="O1320" s="6">
        <f>IF(L1320&gt;0,E1320/L1320,0)</f>
        <v>45.407407407407405</v>
      </c>
      <c r="P1320" s="11">
        <f>(((I1320/60)/60)/24)+DATE(1970,1,1)+(-5/24)</f>
        <v>42014.835324074076</v>
      </c>
      <c r="Q1320" s="11">
        <f>(((J1320/60)/60)/24)+DATE(1970,1,1)+(-5/24)</f>
        <v>41984.835324074076</v>
      </c>
      <c r="R1320" t="s">
        <v>8273</v>
      </c>
      <c r="S1320" s="13" t="str">
        <f>LEFT(R1320,SEARCH("/",R1320)-1)</f>
        <v>technology</v>
      </c>
      <c r="T1320" t="str">
        <f>RIGHT(R1320,LEN(R1320)-SEARCH("/",R1320))</f>
        <v>wearables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>
        <f>E1321/D1321</f>
        <v>0.15103448275862069</v>
      </c>
      <c r="O1321" s="6">
        <f>IF(L1321&gt;0,E1321/L1321,0)</f>
        <v>97.333333333333329</v>
      </c>
      <c r="P1321" s="11">
        <f>(((I1321/60)/60)/24)+DATE(1970,1,1)+(-5/24)</f>
        <v>41831.458333333328</v>
      </c>
      <c r="Q1321" s="11">
        <f>(((J1321/60)/60)/24)+DATE(1970,1,1)+(-5/24)</f>
        <v>41816.603761574072</v>
      </c>
      <c r="R1321" t="s">
        <v>8273</v>
      </c>
      <c r="S1321" s="13" t="str">
        <f>LEFT(R1321,SEARCH("/",R1321)-1)</f>
        <v>technology</v>
      </c>
      <c r="T1321" t="str">
        <f>RIGHT(R1321,LEN(R1321)-SEARCH("/",R1321))</f>
        <v>wearables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>
        <f>E1322/D1322</f>
        <v>5.0299999999999997E-3</v>
      </c>
      <c r="O1322" s="6">
        <f>IF(L1322&gt;0,E1322/L1322,0)</f>
        <v>167.66666666666666</v>
      </c>
      <c r="P1322" s="11">
        <f>(((I1322/60)/60)/24)+DATE(1970,1,1)+(-5/24)</f>
        <v>42734.749999999993</v>
      </c>
      <c r="Q1322" s="11">
        <f>(((J1322/60)/60)/24)+DATE(1970,1,1)+(-5/24)</f>
        <v>42705.482013888883</v>
      </c>
      <c r="R1322" t="s">
        <v>8273</v>
      </c>
      <c r="S1322" s="13" t="str">
        <f>LEFT(R1322,SEARCH("/",R1322)-1)</f>
        <v>technology</v>
      </c>
      <c r="T1322" t="str">
        <f>RIGHT(R1322,LEN(R1322)-SEARCH("/",R1322))</f>
        <v>wearables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>
        <f>E1323/D1323</f>
        <v>1.3028138528138528E-2</v>
      </c>
      <c r="O1323" s="6">
        <f>IF(L1323&gt;0,E1323/L1323,0)</f>
        <v>859.85714285714289</v>
      </c>
      <c r="P1323" s="11">
        <f>(((I1323/60)/60)/24)+DATE(1970,1,1)+(-5/24)</f>
        <v>42727.540937499994</v>
      </c>
      <c r="Q1323" s="11">
        <f>(((J1323/60)/60)/24)+DATE(1970,1,1)+(-5/24)</f>
        <v>42697.540937499994</v>
      </c>
      <c r="R1323" t="s">
        <v>8273</v>
      </c>
      <c r="S1323" s="13" t="str">
        <f>LEFT(R1323,SEARCH("/",R1323)-1)</f>
        <v>technology</v>
      </c>
      <c r="T1323" t="str">
        <f>RIGHT(R1323,LEN(R1323)-SEARCH("/",R1323))</f>
        <v>wearables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>
        <f>E1324/D1324</f>
        <v>3.0285714285714286E-3</v>
      </c>
      <c r="O1324" s="6">
        <f>IF(L1324&gt;0,E1324/L1324,0)</f>
        <v>26.5</v>
      </c>
      <c r="P1324" s="11">
        <f>(((I1324/60)/60)/24)+DATE(1970,1,1)+(-5/24)</f>
        <v>42145.448206018518</v>
      </c>
      <c r="Q1324" s="11">
        <f>(((J1324/60)/60)/24)+DATE(1970,1,1)+(-5/24)</f>
        <v>42115.448206018518</v>
      </c>
      <c r="R1324" t="s">
        <v>8273</v>
      </c>
      <c r="S1324" s="13" t="str">
        <f>LEFT(R1324,SEARCH("/",R1324)-1)</f>
        <v>technology</v>
      </c>
      <c r="T1324" t="str">
        <f>RIGHT(R1324,LEN(R1324)-SEARCH("/",R1324))</f>
        <v>wearables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>
        <f>E1325/D1325</f>
        <v>8.8800000000000004E-2</v>
      </c>
      <c r="O1325" s="6">
        <f>IF(L1325&gt;0,E1325/L1325,0)</f>
        <v>30.272727272727273</v>
      </c>
      <c r="P1325" s="11">
        <f>(((I1325/60)/60)/24)+DATE(1970,1,1)+(-5/24)</f>
        <v>42486.079861111109</v>
      </c>
      <c r="Q1325" s="11">
        <f>(((J1325/60)/60)/24)+DATE(1970,1,1)+(-5/24)</f>
        <v>42451.490115740737</v>
      </c>
      <c r="R1325" t="s">
        <v>8273</v>
      </c>
      <c r="S1325" s="13" t="str">
        <f>LEFT(R1325,SEARCH("/",R1325)-1)</f>
        <v>technology</v>
      </c>
      <c r="T1325" t="str">
        <f>RIGHT(R1325,LEN(R1325)-SEARCH("/",R1325))</f>
        <v>wearables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>
        <f>E1326/D1326</f>
        <v>9.8400000000000001E-2</v>
      </c>
      <c r="O1326" s="6">
        <f>IF(L1326&gt;0,E1326/L1326,0)</f>
        <v>54.666666666666664</v>
      </c>
      <c r="P1326" s="11">
        <f>(((I1326/60)/60)/24)+DATE(1970,1,1)+(-5/24)</f>
        <v>42656.425370370365</v>
      </c>
      <c r="Q1326" s="11">
        <f>(((J1326/60)/60)/24)+DATE(1970,1,1)+(-5/24)</f>
        <v>42626.425370370365</v>
      </c>
      <c r="R1326" t="s">
        <v>8273</v>
      </c>
      <c r="S1326" s="13" t="str">
        <f>LEFT(R1326,SEARCH("/",R1326)-1)</f>
        <v>technology</v>
      </c>
      <c r="T1326" t="str">
        <f>RIGHT(R1326,LEN(R1326)-SEARCH("/",R1326))</f>
        <v>wearables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>
        <f>E1327/D1327</f>
        <v>2.4299999999999999E-2</v>
      </c>
      <c r="O1327" s="6">
        <f>IF(L1327&gt;0,E1327/L1327,0)</f>
        <v>60.75</v>
      </c>
      <c r="P1327" s="11">
        <f>(((I1327/60)/60)/24)+DATE(1970,1,1)+(-5/24)</f>
        <v>42733.877719907403</v>
      </c>
      <c r="Q1327" s="11">
        <f>(((J1327/60)/60)/24)+DATE(1970,1,1)+(-5/24)</f>
        <v>42703.877719907403</v>
      </c>
      <c r="R1327" t="s">
        <v>8273</v>
      </c>
      <c r="S1327" s="13" t="str">
        <f>LEFT(R1327,SEARCH("/",R1327)-1)</f>
        <v>technology</v>
      </c>
      <c r="T1327" t="str">
        <f>RIGHT(R1327,LEN(R1327)-SEARCH("/",R1327))</f>
        <v>wearables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>
        <f>E1328/D1328</f>
        <v>1.1299999999999999E-2</v>
      </c>
      <c r="O1328" s="6">
        <f>IF(L1328&gt;0,E1328/L1328,0)</f>
        <v>102.72727272727273</v>
      </c>
      <c r="P1328" s="11">
        <f>(((I1328/60)/60)/24)+DATE(1970,1,1)+(-5/24)</f>
        <v>42019.583657407398</v>
      </c>
      <c r="Q1328" s="11">
        <f>(((J1328/60)/60)/24)+DATE(1970,1,1)+(-5/24)</f>
        <v>41974.583657407398</v>
      </c>
      <c r="R1328" t="s">
        <v>8273</v>
      </c>
      <c r="S1328" s="13" t="str">
        <f>LEFT(R1328,SEARCH("/",R1328)-1)</f>
        <v>technology</v>
      </c>
      <c r="T1328" t="str">
        <f>RIGHT(R1328,LEN(R1328)-SEARCH("/",R1328))</f>
        <v>wearables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>
        <f>E1329/D1329</f>
        <v>3.5520833333333335E-2</v>
      </c>
      <c r="O1329" s="6">
        <f>IF(L1329&gt;0,E1329/L1329,0)</f>
        <v>41.585365853658537</v>
      </c>
      <c r="P1329" s="11">
        <f>(((I1329/60)/60)/24)+DATE(1970,1,1)+(-5/24)</f>
        <v>42153.470312500001</v>
      </c>
      <c r="Q1329" s="11">
        <f>(((J1329/60)/60)/24)+DATE(1970,1,1)+(-5/24)</f>
        <v>42123.470312500001</v>
      </c>
      <c r="R1329" t="s">
        <v>8273</v>
      </c>
      <c r="S1329" s="13" t="str">
        <f>LEFT(R1329,SEARCH("/",R1329)-1)</f>
        <v>technology</v>
      </c>
      <c r="T1329" t="str">
        <f>RIGHT(R1329,LEN(R1329)-SEARCH("/",R1329))</f>
        <v>wearables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>
        <f>E1330/D1330</f>
        <v>2.3306666666666667E-2</v>
      </c>
      <c r="O1330" s="6">
        <f>IF(L1330&gt;0,E1330/L1330,0)</f>
        <v>116.53333333333333</v>
      </c>
      <c r="P1330" s="11">
        <f>(((I1330/60)/60)/24)+DATE(1970,1,1)+(-5/24)</f>
        <v>42657.434421296297</v>
      </c>
      <c r="Q1330" s="11">
        <f>(((J1330/60)/60)/24)+DATE(1970,1,1)+(-5/24)</f>
        <v>42612.434421296297</v>
      </c>
      <c r="R1330" t="s">
        <v>8273</v>
      </c>
      <c r="S1330" s="13" t="str">
        <f>LEFT(R1330,SEARCH("/",R1330)-1)</f>
        <v>technology</v>
      </c>
      <c r="T1330" t="str">
        <f>RIGHT(R1330,LEN(R1330)-SEARCH("/",R1330))</f>
        <v>wearables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>
        <f>E1331/D1331</f>
        <v>8.1600000000000006E-3</v>
      </c>
      <c r="O1331" s="6">
        <f>IF(L1331&gt;0,E1331/L1331,0)</f>
        <v>45.333333333333336</v>
      </c>
      <c r="P1331" s="11">
        <f>(((I1331/60)/60)/24)+DATE(1970,1,1)+(-5/24)</f>
        <v>41975.054918981477</v>
      </c>
      <c r="Q1331" s="11">
        <f>(((J1331/60)/60)/24)+DATE(1970,1,1)+(-5/24)</f>
        <v>41935.013252314813</v>
      </c>
      <c r="R1331" t="s">
        <v>8273</v>
      </c>
      <c r="S1331" s="13" t="str">
        <f>LEFT(R1331,SEARCH("/",R1331)-1)</f>
        <v>technology</v>
      </c>
      <c r="T1331" t="str">
        <f>RIGHT(R1331,LEN(R1331)-SEARCH("/",R1331))</f>
        <v>wearables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>
        <f>E1332/D1332</f>
        <v>0.22494285714285714</v>
      </c>
      <c r="O1332" s="6">
        <f>IF(L1332&gt;0,E1332/L1332,0)</f>
        <v>157.46</v>
      </c>
      <c r="P1332" s="11">
        <f>(((I1332/60)/60)/24)+DATE(1970,1,1)+(-5/24)</f>
        <v>42552.958333333336</v>
      </c>
      <c r="Q1332" s="11">
        <f>(((J1332/60)/60)/24)+DATE(1970,1,1)+(-5/24)</f>
        <v>42522.068391203698</v>
      </c>
      <c r="R1332" t="s">
        <v>8273</v>
      </c>
      <c r="S1332" s="13" t="str">
        <f>LEFT(R1332,SEARCH("/",R1332)-1)</f>
        <v>technology</v>
      </c>
      <c r="T1332" t="str">
        <f>RIGHT(R1332,LEN(R1332)-SEARCH("/",R1332))</f>
        <v>wearables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>
        <f>E1333/D1333</f>
        <v>1.3668E-2</v>
      </c>
      <c r="O1333" s="6">
        <f>IF(L1333&gt;0,E1333/L1333,0)</f>
        <v>100.5</v>
      </c>
      <c r="P1333" s="11">
        <f>(((I1333/60)/60)/24)+DATE(1970,1,1)+(-5/24)</f>
        <v>42599.295763888884</v>
      </c>
      <c r="Q1333" s="11">
        <f>(((J1333/60)/60)/24)+DATE(1970,1,1)+(-5/24)</f>
        <v>42569.295763888884</v>
      </c>
      <c r="R1333" t="s">
        <v>8273</v>
      </c>
      <c r="S1333" s="13" t="str">
        <f>LEFT(R1333,SEARCH("/",R1333)-1)</f>
        <v>technology</v>
      </c>
      <c r="T1333" t="str">
        <f>RIGHT(R1333,LEN(R1333)-SEARCH("/",R1333))</f>
        <v>wearables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>
        <f>E1334/D1334</f>
        <v>0</v>
      </c>
      <c r="O1334" s="6">
        <f>IF(L1334&gt;0,E1334/L1334,0)</f>
        <v>0</v>
      </c>
      <c r="P1334" s="11">
        <f>(((I1334/60)/60)/24)+DATE(1970,1,1)+(-5/24)</f>
        <v>42761.851944444446</v>
      </c>
      <c r="Q1334" s="11">
        <f>(((J1334/60)/60)/24)+DATE(1970,1,1)+(-5/24)</f>
        <v>42731.851944444446</v>
      </c>
      <c r="R1334" t="s">
        <v>8273</v>
      </c>
      <c r="S1334" s="13" t="str">
        <f>LEFT(R1334,SEARCH("/",R1334)-1)</f>
        <v>technology</v>
      </c>
      <c r="T1334" t="str">
        <f>RIGHT(R1334,LEN(R1334)-SEARCH("/",R1334))</f>
        <v>wearables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>
        <f>E1335/D1335</f>
        <v>0</v>
      </c>
      <c r="O1335" s="6">
        <f>IF(L1335&gt;0,E1335/L1335,0)</f>
        <v>0</v>
      </c>
      <c r="P1335" s="11">
        <f>(((I1335/60)/60)/24)+DATE(1970,1,1)+(-5/24)</f>
        <v>41835.8984375</v>
      </c>
      <c r="Q1335" s="11">
        <f>(((J1335/60)/60)/24)+DATE(1970,1,1)+(-5/24)</f>
        <v>41805.8984375</v>
      </c>
      <c r="R1335" t="s">
        <v>8273</v>
      </c>
      <c r="S1335" s="13" t="str">
        <f>LEFT(R1335,SEARCH("/",R1335)-1)</f>
        <v>technology</v>
      </c>
      <c r="T1335" t="str">
        <f>RIGHT(R1335,LEN(R1335)-SEARCH("/",R1335))</f>
        <v>wearables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>
        <f>E1336/D1336</f>
        <v>0.10754135338345865</v>
      </c>
      <c r="O1336" s="6">
        <f>IF(L1336&gt;0,E1336/L1336,0)</f>
        <v>51.822463768115945</v>
      </c>
      <c r="P1336" s="11">
        <f>(((I1336/60)/60)/24)+DATE(1970,1,1)+(-5/24)</f>
        <v>42440.565821759257</v>
      </c>
      <c r="Q1336" s="11">
        <f>(((J1336/60)/60)/24)+DATE(1970,1,1)+(-5/24)</f>
        <v>42410.565821759257</v>
      </c>
      <c r="R1336" t="s">
        <v>8273</v>
      </c>
      <c r="S1336" s="13" t="str">
        <f>LEFT(R1336,SEARCH("/",R1336)-1)</f>
        <v>technology</v>
      </c>
      <c r="T1336" t="str">
        <f>RIGHT(R1336,LEN(R1336)-SEARCH("/",R1336))</f>
        <v>wearables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>
        <f>E1337/D1337</f>
        <v>0.1976</v>
      </c>
      <c r="O1337" s="6">
        <f>IF(L1337&gt;0,E1337/L1337,0)</f>
        <v>308.75</v>
      </c>
      <c r="P1337" s="11">
        <f>(((I1337/60)/60)/24)+DATE(1970,1,1)+(-5/24)</f>
        <v>42343.728032407402</v>
      </c>
      <c r="Q1337" s="11">
        <f>(((J1337/60)/60)/24)+DATE(1970,1,1)+(-5/24)</f>
        <v>42313.728032407402</v>
      </c>
      <c r="R1337" t="s">
        <v>8273</v>
      </c>
      <c r="S1337" s="13" t="str">
        <f>LEFT(R1337,SEARCH("/",R1337)-1)</f>
        <v>technology</v>
      </c>
      <c r="T1337" t="str">
        <f>RIGHT(R1337,LEN(R1337)-SEARCH("/",R1337))</f>
        <v>wearables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>
        <f>E1338/D1338</f>
        <v>0.84946999999999995</v>
      </c>
      <c r="O1338" s="6">
        <f>IF(L1338&gt;0,E1338/L1338,0)</f>
        <v>379.22767857142856</v>
      </c>
      <c r="P1338" s="11">
        <f>(((I1338/60)/60)/24)+DATE(1970,1,1)+(-5/24)</f>
        <v>41990.655416666668</v>
      </c>
      <c r="Q1338" s="11">
        <f>(((J1338/60)/60)/24)+DATE(1970,1,1)+(-5/24)</f>
        <v>41955.655416666668</v>
      </c>
      <c r="R1338" t="s">
        <v>8273</v>
      </c>
      <c r="S1338" s="13" t="str">
        <f>LEFT(R1338,SEARCH("/",R1338)-1)</f>
        <v>technology</v>
      </c>
      <c r="T1338" t="str">
        <f>RIGHT(R1338,LEN(R1338)-SEARCH("/",R1338))</f>
        <v>wearables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>
        <f>E1339/D1339</f>
        <v>0.49381999999999998</v>
      </c>
      <c r="O1339" s="6">
        <f>IF(L1339&gt;0,E1339/L1339,0)</f>
        <v>176.36428571428573</v>
      </c>
      <c r="P1339" s="11">
        <f>(((I1339/60)/60)/24)+DATE(1970,1,1)+(-5/24)</f>
        <v>42797.368969907409</v>
      </c>
      <c r="Q1339" s="11">
        <f>(((J1339/60)/60)/24)+DATE(1970,1,1)+(-5/24)</f>
        <v>42767.368969907409</v>
      </c>
      <c r="R1339" t="s">
        <v>8273</v>
      </c>
      <c r="S1339" s="13" t="str">
        <f>LEFT(R1339,SEARCH("/",R1339)-1)</f>
        <v>technology</v>
      </c>
      <c r="T1339" t="str">
        <f>RIGHT(R1339,LEN(R1339)-SEARCH("/",R1339))</f>
        <v>wearables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>
        <f>E1340/D1340</f>
        <v>3.3033333333333331E-2</v>
      </c>
      <c r="O1340" s="6">
        <f>IF(L1340&gt;0,E1340/L1340,0)</f>
        <v>66.066666666666663</v>
      </c>
      <c r="P1340" s="11">
        <f>(((I1340/60)/60)/24)+DATE(1970,1,1)+(-5/24)</f>
        <v>42218.595289351848</v>
      </c>
      <c r="Q1340" s="11">
        <f>(((J1340/60)/60)/24)+DATE(1970,1,1)+(-5/24)</f>
        <v>42188.595289351848</v>
      </c>
      <c r="R1340" t="s">
        <v>8273</v>
      </c>
      <c r="S1340" s="13" t="str">
        <f>LEFT(R1340,SEARCH("/",R1340)-1)</f>
        <v>technology</v>
      </c>
      <c r="T1340" t="str">
        <f>RIGHT(R1340,LEN(R1340)-SEARCH("/",R1340))</f>
        <v>wearables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>
        <f>E1341/D1341</f>
        <v>6.6339999999999996E-2</v>
      </c>
      <c r="O1341" s="6">
        <f>IF(L1341&gt;0,E1341/L1341,0)</f>
        <v>89.648648648648646</v>
      </c>
      <c r="P1341" s="11">
        <f>(((I1341/60)/60)/24)+DATE(1970,1,1)+(-5/24)</f>
        <v>41981.480497685181</v>
      </c>
      <c r="Q1341" s="11">
        <f>(((J1341/60)/60)/24)+DATE(1970,1,1)+(-5/24)</f>
        <v>41936.438831018517</v>
      </c>
      <c r="R1341" t="s">
        <v>8273</v>
      </c>
      <c r="S1341" s="13" t="str">
        <f>LEFT(R1341,SEARCH("/",R1341)-1)</f>
        <v>technology</v>
      </c>
      <c r="T1341" t="str">
        <f>RIGHT(R1341,LEN(R1341)-SEARCH("/",R1341))</f>
        <v>wearables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>
        <f>E1342/D1342</f>
        <v>0</v>
      </c>
      <c r="O1342" s="6">
        <f>IF(L1342&gt;0,E1342/L1342,0)</f>
        <v>0</v>
      </c>
      <c r="P1342" s="11">
        <f>(((I1342/60)/60)/24)+DATE(1970,1,1)+(-5/24)</f>
        <v>41866.387187499997</v>
      </c>
      <c r="Q1342" s="11">
        <f>(((J1342/60)/60)/24)+DATE(1970,1,1)+(-5/24)</f>
        <v>41836.387187499997</v>
      </c>
      <c r="R1342" t="s">
        <v>8273</v>
      </c>
      <c r="S1342" s="13" t="str">
        <f>LEFT(R1342,SEARCH("/",R1342)-1)</f>
        <v>technology</v>
      </c>
      <c r="T1342" t="str">
        <f>RIGHT(R1342,LEN(R1342)-SEARCH("/",R1342))</f>
        <v>wearables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>
        <f>E1343/D1343</f>
        <v>0.7036</v>
      </c>
      <c r="O1343" s="6">
        <f>IF(L1343&gt;0,E1343/L1343,0)</f>
        <v>382.39130434782606</v>
      </c>
      <c r="P1343" s="11">
        <f>(((I1343/60)/60)/24)+DATE(1970,1,1)+(-5/24)</f>
        <v>42644.415706018517</v>
      </c>
      <c r="Q1343" s="11">
        <f>(((J1343/60)/60)/24)+DATE(1970,1,1)+(-5/24)</f>
        <v>42612.415706018517</v>
      </c>
      <c r="R1343" t="s">
        <v>8273</v>
      </c>
      <c r="S1343" s="13" t="str">
        <f>LEFT(R1343,SEARCH("/",R1343)-1)</f>
        <v>technology</v>
      </c>
      <c r="T1343" t="str">
        <f>RIGHT(R1343,LEN(R1343)-SEARCH("/",R1343))</f>
        <v>wearables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>
        <f>E1344/D1344</f>
        <v>2E-3</v>
      </c>
      <c r="O1344" s="6">
        <f>IF(L1344&gt;0,E1344/L1344,0)</f>
        <v>100</v>
      </c>
      <c r="P1344" s="11">
        <f>(((I1344/60)/60)/24)+DATE(1970,1,1)+(-5/24)</f>
        <v>42202.608090277768</v>
      </c>
      <c r="Q1344" s="11">
        <f>(((J1344/60)/60)/24)+DATE(1970,1,1)+(-5/24)</f>
        <v>42172.608090277768</v>
      </c>
      <c r="R1344" t="s">
        <v>8273</v>
      </c>
      <c r="S1344" s="13" t="str">
        <f>LEFT(R1344,SEARCH("/",R1344)-1)</f>
        <v>technology</v>
      </c>
      <c r="T1344" t="str">
        <f>RIGHT(R1344,LEN(R1344)-SEARCH("/",R1344))</f>
        <v>wearables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>
        <f>E1345/D1345</f>
        <v>1.02298</v>
      </c>
      <c r="O1345" s="6">
        <f>IF(L1345&gt;0,E1345/L1345,0)</f>
        <v>158.35603715170279</v>
      </c>
      <c r="P1345" s="11">
        <f>(((I1345/60)/60)/24)+DATE(1970,1,1)+(-5/24)</f>
        <v>42600.957638888889</v>
      </c>
      <c r="Q1345" s="11">
        <f>(((J1345/60)/60)/24)+DATE(1970,1,1)+(-5/24)</f>
        <v>42542.318090277775</v>
      </c>
      <c r="R1345" t="s">
        <v>8273</v>
      </c>
      <c r="S1345" s="13" t="str">
        <f>LEFT(R1345,SEARCH("/",R1345)-1)</f>
        <v>technology</v>
      </c>
      <c r="T1345" t="str">
        <f>RIGHT(R1345,LEN(R1345)-SEARCH("/",R1345))</f>
        <v>wearables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>
        <f>E1346/D1346</f>
        <v>3.7773333333333334</v>
      </c>
      <c r="O1346" s="6">
        <f>IF(L1346&gt;0,E1346/L1346,0)</f>
        <v>40.762589928057551</v>
      </c>
      <c r="P1346" s="11">
        <f>(((I1346/60)/60)/24)+DATE(1970,1,1)+(-5/24)</f>
        <v>42551.581469907404</v>
      </c>
      <c r="Q1346" s="11">
        <f>(((J1346/60)/60)/24)+DATE(1970,1,1)+(-5/24)</f>
        <v>42522.581469907404</v>
      </c>
      <c r="R1346" t="s">
        <v>8274</v>
      </c>
      <c r="S1346" s="13" t="str">
        <f>LEFT(R1346,SEARCH("/",R1346)-1)</f>
        <v>publishing</v>
      </c>
      <c r="T1346" t="str">
        <f>RIGHT(R1346,LEN(R1346)-SEARCH("/",R1346))</f>
        <v>nonfiction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>
        <f>E1347/D1347</f>
        <v>1.25</v>
      </c>
      <c r="O1347" s="6">
        <f>IF(L1347&gt;0,E1347/L1347,0)</f>
        <v>53.571428571428569</v>
      </c>
      <c r="P1347" s="11">
        <f>(((I1347/60)/60)/24)+DATE(1970,1,1)+(-5/24)</f>
        <v>41834.606006944443</v>
      </c>
      <c r="Q1347" s="11">
        <f>(((J1347/60)/60)/24)+DATE(1970,1,1)+(-5/24)</f>
        <v>41799.606006944443</v>
      </c>
      <c r="R1347" t="s">
        <v>8274</v>
      </c>
      <c r="S1347" s="13" t="str">
        <f>LEFT(R1347,SEARCH("/",R1347)-1)</f>
        <v>publishing</v>
      </c>
      <c r="T1347" t="str">
        <f>RIGHT(R1347,LEN(R1347)-SEARCH("/",R1347))</f>
        <v>nonfiction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>
        <f>E1348/D1348</f>
        <v>1.473265306122449</v>
      </c>
      <c r="O1348" s="6">
        <f>IF(L1348&gt;0,E1348/L1348,0)</f>
        <v>48.449664429530202</v>
      </c>
      <c r="P1348" s="11">
        <f>(((I1348/60)/60)/24)+DATE(1970,1,1)+(-5/24)</f>
        <v>41451.867488425924</v>
      </c>
      <c r="Q1348" s="11">
        <f>(((J1348/60)/60)/24)+DATE(1970,1,1)+(-5/24)</f>
        <v>41421.867488425924</v>
      </c>
      <c r="R1348" t="s">
        <v>8274</v>
      </c>
      <c r="S1348" s="13" t="str">
        <f>LEFT(R1348,SEARCH("/",R1348)-1)</f>
        <v>publishing</v>
      </c>
      <c r="T1348" t="str">
        <f>RIGHT(R1348,LEN(R1348)-SEARCH("/",R1348))</f>
        <v>nonfiction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>
        <f>E1349/D1349</f>
        <v>1.022</v>
      </c>
      <c r="O1349" s="6">
        <f>IF(L1349&gt;0,E1349/L1349,0)</f>
        <v>82.41935483870968</v>
      </c>
      <c r="P1349" s="11">
        <f>(((I1349/60)/60)/24)+DATE(1970,1,1)+(-5/24)</f>
        <v>42070.429687499993</v>
      </c>
      <c r="Q1349" s="11">
        <f>(((J1349/60)/60)/24)+DATE(1970,1,1)+(-5/24)</f>
        <v>42040.429687499993</v>
      </c>
      <c r="R1349" t="s">
        <v>8274</v>
      </c>
      <c r="S1349" s="13" t="str">
        <f>LEFT(R1349,SEARCH("/",R1349)-1)</f>
        <v>publishing</v>
      </c>
      <c r="T1349" t="str">
        <f>RIGHT(R1349,LEN(R1349)-SEARCH("/",R1349))</f>
        <v>nonfiction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>
        <f>E1350/D1350</f>
        <v>1.018723404255319</v>
      </c>
      <c r="O1350" s="6">
        <f>IF(L1350&gt;0,E1350/L1350,0)</f>
        <v>230.19230769230768</v>
      </c>
      <c r="P1350" s="11">
        <f>(((I1350/60)/60)/24)+DATE(1970,1,1)+(-5/24)</f>
        <v>41991.29783564814</v>
      </c>
      <c r="Q1350" s="11">
        <f>(((J1350/60)/60)/24)+DATE(1970,1,1)+(-5/24)</f>
        <v>41963.29783564814</v>
      </c>
      <c r="R1350" t="s">
        <v>8274</v>
      </c>
      <c r="S1350" s="13" t="str">
        <f>LEFT(R1350,SEARCH("/",R1350)-1)</f>
        <v>publishing</v>
      </c>
      <c r="T1350" t="str">
        <f>RIGHT(R1350,LEN(R1350)-SEARCH("/",R1350))</f>
        <v>nonfiction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>
        <f>E1351/D1351</f>
        <v>2.0419999999999998</v>
      </c>
      <c r="O1351" s="6">
        <f>IF(L1351&gt;0,E1351/L1351,0)</f>
        <v>59.360465116279073</v>
      </c>
      <c r="P1351" s="11">
        <f>(((I1351/60)/60)/24)+DATE(1970,1,1)+(-5/24)</f>
        <v>42354.082638888889</v>
      </c>
      <c r="Q1351" s="11">
        <f>(((J1351/60)/60)/24)+DATE(1970,1,1)+(-5/24)</f>
        <v>42317.124247685184</v>
      </c>
      <c r="R1351" t="s">
        <v>8274</v>
      </c>
      <c r="S1351" s="13" t="str">
        <f>LEFT(R1351,SEARCH("/",R1351)-1)</f>
        <v>publishing</v>
      </c>
      <c r="T1351" t="str">
        <f>RIGHT(R1351,LEN(R1351)-SEARCH("/",R1351))</f>
        <v>nonfiction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>
        <f>E1352/D1352</f>
        <v>1.0405</v>
      </c>
      <c r="O1352" s="6">
        <f>IF(L1352&gt;0,E1352/L1352,0)</f>
        <v>66.698717948717942</v>
      </c>
      <c r="P1352" s="11">
        <f>(((I1352/60)/60)/24)+DATE(1970,1,1)+(-5/24)</f>
        <v>42363.804791666662</v>
      </c>
      <c r="Q1352" s="11">
        <f>(((J1352/60)/60)/24)+DATE(1970,1,1)+(-5/24)</f>
        <v>42333.804791666662</v>
      </c>
      <c r="R1352" t="s">
        <v>8274</v>
      </c>
      <c r="S1352" s="13" t="str">
        <f>LEFT(R1352,SEARCH("/",R1352)-1)</f>
        <v>publishing</v>
      </c>
      <c r="T1352" t="str">
        <f>RIGHT(R1352,LEN(R1352)-SEARCH("/",R1352))</f>
        <v>nonfiction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>
        <f>E1353/D1353</f>
        <v>1.0126500000000001</v>
      </c>
      <c r="O1353" s="6">
        <f>IF(L1353&gt;0,E1353/L1353,0)</f>
        <v>168.77500000000001</v>
      </c>
      <c r="P1353" s="11">
        <f>(((I1353/60)/60)/24)+DATE(1970,1,1)+(-5/24)</f>
        <v>42412.531759259255</v>
      </c>
      <c r="Q1353" s="11">
        <f>(((J1353/60)/60)/24)+DATE(1970,1,1)+(-5/24)</f>
        <v>42382.531759259255</v>
      </c>
      <c r="R1353" t="s">
        <v>8274</v>
      </c>
      <c r="S1353" s="13" t="str">
        <f>LEFT(R1353,SEARCH("/",R1353)-1)</f>
        <v>publishing</v>
      </c>
      <c r="T1353" t="str">
        <f>RIGHT(R1353,LEN(R1353)-SEARCH("/",R1353))</f>
        <v>nonfiction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>
        <f>E1354/D1354</f>
        <v>1.3613999999999999</v>
      </c>
      <c r="O1354" s="6">
        <f>IF(L1354&gt;0,E1354/L1354,0)</f>
        <v>59.973568281938327</v>
      </c>
      <c r="P1354" s="11">
        <f>(((I1354/60)/60)/24)+DATE(1970,1,1)+(-5/24)</f>
        <v>42251.957638888889</v>
      </c>
      <c r="Q1354" s="11">
        <f>(((J1354/60)/60)/24)+DATE(1970,1,1)+(-5/24)</f>
        <v>42200.369976851849</v>
      </c>
      <c r="R1354" t="s">
        <v>8274</v>
      </c>
      <c r="S1354" s="13" t="str">
        <f>LEFT(R1354,SEARCH("/",R1354)-1)</f>
        <v>publishing</v>
      </c>
      <c r="T1354" t="str">
        <f>RIGHT(R1354,LEN(R1354)-SEARCH("/",R1354))</f>
        <v>nonfiction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>
        <f>E1355/D1355</f>
        <v>1.3360000000000001</v>
      </c>
      <c r="O1355" s="6">
        <f>IF(L1355&gt;0,E1355/L1355,0)</f>
        <v>31.80952380952381</v>
      </c>
      <c r="P1355" s="11">
        <f>(((I1355/60)/60)/24)+DATE(1970,1,1)+(-5/24)</f>
        <v>41343.791666666664</v>
      </c>
      <c r="Q1355" s="11">
        <f>(((J1355/60)/60)/24)+DATE(1970,1,1)+(-5/24)</f>
        <v>41308.909583333334</v>
      </c>
      <c r="R1355" t="s">
        <v>8274</v>
      </c>
      <c r="S1355" s="13" t="str">
        <f>LEFT(R1355,SEARCH("/",R1355)-1)</f>
        <v>publishing</v>
      </c>
      <c r="T1355" t="str">
        <f>RIGHT(R1355,LEN(R1355)-SEARCH("/",R1355))</f>
        <v>nonfiction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>
        <f>E1356/D1356</f>
        <v>1.3025</v>
      </c>
      <c r="O1356" s="6">
        <f>IF(L1356&gt;0,E1356/L1356,0)</f>
        <v>24.421875</v>
      </c>
      <c r="P1356" s="11">
        <f>(((I1356/60)/60)/24)+DATE(1970,1,1)+(-5/24)</f>
        <v>42532.599293981482</v>
      </c>
      <c r="Q1356" s="11">
        <f>(((J1356/60)/60)/24)+DATE(1970,1,1)+(-5/24)</f>
        <v>42502.599293981482</v>
      </c>
      <c r="R1356" t="s">
        <v>8274</v>
      </c>
      <c r="S1356" s="13" t="str">
        <f>LEFT(R1356,SEARCH("/",R1356)-1)</f>
        <v>publishing</v>
      </c>
      <c r="T1356" t="str">
        <f>RIGHT(R1356,LEN(R1356)-SEARCH("/",R1356))</f>
        <v>nonfiction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>
        <f>E1357/D1357</f>
        <v>1.2267999999999999</v>
      </c>
      <c r="O1357" s="6">
        <f>IF(L1357&gt;0,E1357/L1357,0)</f>
        <v>25.347107438016529</v>
      </c>
      <c r="P1357" s="11">
        <f>(((I1357/60)/60)/24)+DATE(1970,1,1)+(-5/24)</f>
        <v>41243.208333333328</v>
      </c>
      <c r="Q1357" s="11">
        <f>(((J1357/60)/60)/24)+DATE(1970,1,1)+(-5/24)</f>
        <v>41213.046354166661</v>
      </c>
      <c r="R1357" t="s">
        <v>8274</v>
      </c>
      <c r="S1357" s="13" t="str">
        <f>LEFT(R1357,SEARCH("/",R1357)-1)</f>
        <v>publishing</v>
      </c>
      <c r="T1357" t="str">
        <f>RIGHT(R1357,LEN(R1357)-SEARCH("/",R1357))</f>
        <v>nonfiction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>
        <f>E1358/D1358</f>
        <v>1.8281058823529412</v>
      </c>
      <c r="O1358" s="6">
        <f>IF(L1358&gt;0,E1358/L1358,0)</f>
        <v>71.443218390804603</v>
      </c>
      <c r="P1358" s="11">
        <f>(((I1358/60)/60)/24)+DATE(1970,1,1)+(-5/24)</f>
        <v>41459.830555555556</v>
      </c>
      <c r="Q1358" s="11">
        <f>(((J1358/60)/60)/24)+DATE(1970,1,1)+(-5/24)</f>
        <v>41429.830555555556</v>
      </c>
      <c r="R1358" t="s">
        <v>8274</v>
      </c>
      <c r="S1358" s="13" t="str">
        <f>LEFT(R1358,SEARCH("/",R1358)-1)</f>
        <v>publishing</v>
      </c>
      <c r="T1358" t="str">
        <f>RIGHT(R1358,LEN(R1358)-SEARCH("/",R1358))</f>
        <v>nonfiction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>
        <f>E1359/D1359</f>
        <v>1.2529999999999999</v>
      </c>
      <c r="O1359" s="6">
        <f>IF(L1359&gt;0,E1359/L1359,0)</f>
        <v>38.553846153846152</v>
      </c>
      <c r="P1359" s="11">
        <f>(((I1359/60)/60)/24)+DATE(1970,1,1)+(-5/24)</f>
        <v>41334.040972222218</v>
      </c>
      <c r="Q1359" s="11">
        <f>(((J1359/60)/60)/24)+DATE(1970,1,1)+(-5/24)</f>
        <v>41304.753900462958</v>
      </c>
      <c r="R1359" t="s">
        <v>8274</v>
      </c>
      <c r="S1359" s="13" t="str">
        <f>LEFT(R1359,SEARCH("/",R1359)-1)</f>
        <v>publishing</v>
      </c>
      <c r="T1359" t="str">
        <f>RIGHT(R1359,LEN(R1359)-SEARCH("/",R1359))</f>
        <v>nonfiction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>
        <f>E1360/D1360</f>
        <v>1.1166666666666667</v>
      </c>
      <c r="O1360" s="6">
        <f>IF(L1360&gt;0,E1360/L1360,0)</f>
        <v>68.367346938775512</v>
      </c>
      <c r="P1360" s="11">
        <f>(((I1360/60)/60)/24)+DATE(1970,1,1)+(-5/24)</f>
        <v>40719.362534722219</v>
      </c>
      <c r="Q1360" s="11">
        <f>(((J1360/60)/60)/24)+DATE(1970,1,1)+(-5/24)</f>
        <v>40689.362534722219</v>
      </c>
      <c r="R1360" t="s">
        <v>8274</v>
      </c>
      <c r="S1360" s="13" t="str">
        <f>LEFT(R1360,SEARCH("/",R1360)-1)</f>
        <v>publishing</v>
      </c>
      <c r="T1360" t="str">
        <f>RIGHT(R1360,LEN(R1360)-SEARCH("/",R1360))</f>
        <v>nonfiction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>
        <f>E1361/D1361</f>
        <v>1.1575757575757575</v>
      </c>
      <c r="O1361" s="6">
        <f>IF(L1361&gt;0,E1361/L1361,0)</f>
        <v>40.210526315789473</v>
      </c>
      <c r="P1361" s="11">
        <f>(((I1361/60)/60)/24)+DATE(1970,1,1)+(-5/24)</f>
        <v>40730.606365740736</v>
      </c>
      <c r="Q1361" s="11">
        <f>(((J1361/60)/60)/24)+DATE(1970,1,1)+(-5/24)</f>
        <v>40668.606365740736</v>
      </c>
      <c r="R1361" t="s">
        <v>8274</v>
      </c>
      <c r="S1361" s="13" t="str">
        <f>LEFT(R1361,SEARCH("/",R1361)-1)</f>
        <v>publishing</v>
      </c>
      <c r="T1361" t="str">
        <f>RIGHT(R1361,LEN(R1361)-SEARCH("/",R1361))</f>
        <v>nonfiction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>
        <f>E1362/D1362</f>
        <v>1.732</v>
      </c>
      <c r="O1362" s="6">
        <f>IF(L1362&gt;0,E1362/L1362,0)</f>
        <v>32.074074074074076</v>
      </c>
      <c r="P1362" s="11">
        <f>(((I1362/60)/60)/24)+DATE(1970,1,1)+(-5/24)</f>
        <v>41123.692361111105</v>
      </c>
      <c r="Q1362" s="11">
        <f>(((J1362/60)/60)/24)+DATE(1970,1,1)+(-5/24)</f>
        <v>41095.692361111105</v>
      </c>
      <c r="R1362" t="s">
        <v>8274</v>
      </c>
      <c r="S1362" s="13" t="str">
        <f>LEFT(R1362,SEARCH("/",R1362)-1)</f>
        <v>publishing</v>
      </c>
      <c r="T1362" t="str">
        <f>RIGHT(R1362,LEN(R1362)-SEARCH("/",R1362))</f>
        <v>nonfiction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>
        <f>E1363/D1363</f>
        <v>1.2598333333333334</v>
      </c>
      <c r="O1363" s="6">
        <f>IF(L1363&gt;0,E1363/L1363,0)</f>
        <v>28.632575757575758</v>
      </c>
      <c r="P1363" s="11">
        <f>(((I1363/60)/60)/24)+DATE(1970,1,1)+(-5/24)</f>
        <v>41811.508935185186</v>
      </c>
      <c r="Q1363" s="11">
        <f>(((J1363/60)/60)/24)+DATE(1970,1,1)+(-5/24)</f>
        <v>41781.508935185186</v>
      </c>
      <c r="R1363" t="s">
        <v>8274</v>
      </c>
      <c r="S1363" s="13" t="str">
        <f>LEFT(R1363,SEARCH("/",R1363)-1)</f>
        <v>publishing</v>
      </c>
      <c r="T1363" t="str">
        <f>RIGHT(R1363,LEN(R1363)-SEARCH("/",R1363))</f>
        <v>nonfiction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>
        <f>E1364/D1364</f>
        <v>1.091</v>
      </c>
      <c r="O1364" s="6">
        <f>IF(L1364&gt;0,E1364/L1364,0)</f>
        <v>43.64</v>
      </c>
      <c r="P1364" s="11">
        <f>(((I1364/60)/60)/24)+DATE(1970,1,1)+(-5/24)</f>
        <v>41524.726053240738</v>
      </c>
      <c r="Q1364" s="11">
        <f>(((J1364/60)/60)/24)+DATE(1970,1,1)+(-5/24)</f>
        <v>41464.726053240738</v>
      </c>
      <c r="R1364" t="s">
        <v>8274</v>
      </c>
      <c r="S1364" s="13" t="str">
        <f>LEFT(R1364,SEARCH("/",R1364)-1)</f>
        <v>publishing</v>
      </c>
      <c r="T1364" t="str">
        <f>RIGHT(R1364,LEN(R1364)-SEARCH("/",R1364))</f>
        <v>nonfiction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>
        <f>E1365/D1365</f>
        <v>1</v>
      </c>
      <c r="O1365" s="6">
        <f>IF(L1365&gt;0,E1365/L1365,0)</f>
        <v>40</v>
      </c>
      <c r="P1365" s="11">
        <f>(((I1365/60)/60)/24)+DATE(1970,1,1)+(-5/24)</f>
        <v>42415.124305555553</v>
      </c>
      <c r="Q1365" s="11">
        <f>(((J1365/60)/60)/24)+DATE(1970,1,1)+(-5/24)</f>
        <v>42396.635729166665</v>
      </c>
      <c r="R1365" t="s">
        <v>8274</v>
      </c>
      <c r="S1365" s="13" t="str">
        <f>LEFT(R1365,SEARCH("/",R1365)-1)</f>
        <v>publishing</v>
      </c>
      <c r="T1365" t="str">
        <f>RIGHT(R1365,LEN(R1365)-SEARCH("/",R1365))</f>
        <v>nonfiction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>
        <f>E1366/D1366</f>
        <v>1.1864285714285714</v>
      </c>
      <c r="O1366" s="6">
        <f>IF(L1366&gt;0,E1366/L1366,0)</f>
        <v>346.04166666666669</v>
      </c>
      <c r="P1366" s="11">
        <f>(((I1366/60)/60)/24)+DATE(1970,1,1)+(-5/24)</f>
        <v>42011.487337962964</v>
      </c>
      <c r="Q1366" s="11">
        <f>(((J1366/60)/60)/24)+DATE(1970,1,1)+(-5/24)</f>
        <v>41951.487337962957</v>
      </c>
      <c r="R1366" t="s">
        <v>8276</v>
      </c>
      <c r="S1366" s="13" t="str">
        <f>LEFT(R1366,SEARCH("/",R1366)-1)</f>
        <v>music</v>
      </c>
      <c r="T1366" t="str">
        <f>RIGHT(R1366,LEN(R1366)-SEARCH("/",R1366))</f>
        <v>rock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>
        <f>E1367/D1367</f>
        <v>1.0026666666666666</v>
      </c>
      <c r="O1367" s="6">
        <f>IF(L1367&gt;0,E1367/L1367,0)</f>
        <v>81.739130434782609</v>
      </c>
      <c r="P1367" s="11">
        <f>(((I1367/60)/60)/24)+DATE(1970,1,1)+(-5/24)</f>
        <v>42079.483240740738</v>
      </c>
      <c r="Q1367" s="11">
        <f>(((J1367/60)/60)/24)+DATE(1970,1,1)+(-5/24)</f>
        <v>42049.524907407402</v>
      </c>
      <c r="R1367" t="s">
        <v>8276</v>
      </c>
      <c r="S1367" s="13" t="str">
        <f>LEFT(R1367,SEARCH("/",R1367)-1)</f>
        <v>music</v>
      </c>
      <c r="T1367" t="str">
        <f>RIGHT(R1367,LEN(R1367)-SEARCH("/",R1367))</f>
        <v>rock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>
        <f>E1368/D1368</f>
        <v>1.2648920000000001</v>
      </c>
      <c r="O1368" s="6">
        <f>IF(L1368&gt;0,E1368/L1368,0)</f>
        <v>64.535306122448986</v>
      </c>
      <c r="P1368" s="11">
        <f>(((I1368/60)/60)/24)+DATE(1970,1,1)+(-5/24)</f>
        <v>41969.829432870371</v>
      </c>
      <c r="Q1368" s="11">
        <f>(((J1368/60)/60)/24)+DATE(1970,1,1)+(-5/24)</f>
        <v>41924.787766203699</v>
      </c>
      <c r="R1368" t="s">
        <v>8276</v>
      </c>
      <c r="S1368" s="13" t="str">
        <f>LEFT(R1368,SEARCH("/",R1368)-1)</f>
        <v>music</v>
      </c>
      <c r="T1368" t="str">
        <f>RIGHT(R1368,LEN(R1368)-SEARCH("/",R1368))</f>
        <v>rock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>
        <f>E1369/D1369</f>
        <v>1.1426000000000001</v>
      </c>
      <c r="O1369" s="6">
        <f>IF(L1369&gt;0,E1369/L1369,0)</f>
        <v>63.477777777777774</v>
      </c>
      <c r="P1369" s="11">
        <f>(((I1369/60)/60)/24)+DATE(1970,1,1)+(-5/24)</f>
        <v>42321.836226851847</v>
      </c>
      <c r="Q1369" s="11">
        <f>(((J1369/60)/60)/24)+DATE(1970,1,1)+(-5/24)</f>
        <v>42291.794560185182</v>
      </c>
      <c r="R1369" t="s">
        <v>8276</v>
      </c>
      <c r="S1369" s="13" t="str">
        <f>LEFT(R1369,SEARCH("/",R1369)-1)</f>
        <v>music</v>
      </c>
      <c r="T1369" t="str">
        <f>RIGHT(R1369,LEN(R1369)-SEARCH("/",R1369))</f>
        <v>rock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>
        <f>E1370/D1370</f>
        <v>1.107</v>
      </c>
      <c r="O1370" s="6">
        <f>IF(L1370&gt;0,E1370/L1370,0)</f>
        <v>63.620689655172413</v>
      </c>
      <c r="P1370" s="11">
        <f>(((I1370/60)/60)/24)+DATE(1970,1,1)+(-5/24)</f>
        <v>42169.982569444437</v>
      </c>
      <c r="Q1370" s="11">
        <f>(((J1370/60)/60)/24)+DATE(1970,1,1)+(-5/24)</f>
        <v>42145.982569444437</v>
      </c>
      <c r="R1370" t="s">
        <v>8276</v>
      </c>
      <c r="S1370" s="13" t="str">
        <f>LEFT(R1370,SEARCH("/",R1370)-1)</f>
        <v>music</v>
      </c>
      <c r="T1370" t="str">
        <f>RIGHT(R1370,LEN(R1370)-SEARCH("/",R1370))</f>
        <v>rock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>
        <f>E1371/D1371</f>
        <v>1.0534805315203954</v>
      </c>
      <c r="O1371" s="6">
        <f>IF(L1371&gt;0,E1371/L1371,0)</f>
        <v>83.967068965517228</v>
      </c>
      <c r="P1371" s="11">
        <f>(((I1371/60)/60)/24)+DATE(1970,1,1)+(-5/24)</f>
        <v>41740.385949074072</v>
      </c>
      <c r="Q1371" s="11">
        <f>(((J1371/60)/60)/24)+DATE(1970,1,1)+(-5/24)</f>
        <v>41710.385949074072</v>
      </c>
      <c r="R1371" t="s">
        <v>8276</v>
      </c>
      <c r="S1371" s="13" t="str">
        <f>LEFT(R1371,SEARCH("/",R1371)-1)</f>
        <v>music</v>
      </c>
      <c r="T1371" t="str">
        <f>RIGHT(R1371,LEN(R1371)-SEARCH("/",R1371))</f>
        <v>rock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>
        <f>E1372/D1372</f>
        <v>1.0366666666666666</v>
      </c>
      <c r="O1372" s="6">
        <f>IF(L1372&gt;0,E1372/L1372,0)</f>
        <v>77.75</v>
      </c>
      <c r="P1372" s="11">
        <f>(((I1372/60)/60)/24)+DATE(1970,1,1)+(-5/24)</f>
        <v>41562.795023148145</v>
      </c>
      <c r="Q1372" s="11">
        <f>(((J1372/60)/60)/24)+DATE(1970,1,1)+(-5/24)</f>
        <v>41547.795023148145</v>
      </c>
      <c r="R1372" t="s">
        <v>8276</v>
      </c>
      <c r="S1372" s="13" t="str">
        <f>LEFT(R1372,SEARCH("/",R1372)-1)</f>
        <v>music</v>
      </c>
      <c r="T1372" t="str">
        <f>RIGHT(R1372,LEN(R1372)-SEARCH("/",R1372))</f>
        <v>rock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>
        <f>E1373/D1373</f>
        <v>1.0708672667523933</v>
      </c>
      <c r="O1373" s="6">
        <f>IF(L1373&gt;0,E1373/L1373,0)</f>
        <v>107.07142857142857</v>
      </c>
      <c r="P1373" s="11">
        <f>(((I1373/60)/60)/24)+DATE(1970,1,1)+(-5/24)</f>
        <v>42131.550254629627</v>
      </c>
      <c r="Q1373" s="11">
        <f>(((J1373/60)/60)/24)+DATE(1970,1,1)+(-5/24)</f>
        <v>42101.550254629627</v>
      </c>
      <c r="R1373" t="s">
        <v>8276</v>
      </c>
      <c r="S1373" s="13" t="str">
        <f>LEFT(R1373,SEARCH("/",R1373)-1)</f>
        <v>music</v>
      </c>
      <c r="T1373" t="str">
        <f>RIGHT(R1373,LEN(R1373)-SEARCH("/",R1373))</f>
        <v>rock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>
        <f>E1374/D1374</f>
        <v>1.24</v>
      </c>
      <c r="O1374" s="6">
        <f>IF(L1374&gt;0,E1374/L1374,0)</f>
        <v>38.75</v>
      </c>
      <c r="P1374" s="11">
        <f>(((I1374/60)/60)/24)+DATE(1970,1,1)+(-5/24)</f>
        <v>41102.53162037037</v>
      </c>
      <c r="Q1374" s="11">
        <f>(((J1374/60)/60)/24)+DATE(1970,1,1)+(-5/24)</f>
        <v>41072.53162037037</v>
      </c>
      <c r="R1374" t="s">
        <v>8276</v>
      </c>
      <c r="S1374" s="13" t="str">
        <f>LEFT(R1374,SEARCH("/",R1374)-1)</f>
        <v>music</v>
      </c>
      <c r="T1374" t="str">
        <f>RIGHT(R1374,LEN(R1374)-SEARCH("/",R1374))</f>
        <v>rock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>
        <f>E1375/D1375</f>
        <v>1.0501</v>
      </c>
      <c r="O1375" s="6">
        <f>IF(L1375&gt;0,E1375/L1375,0)</f>
        <v>201.94230769230768</v>
      </c>
      <c r="P1375" s="11">
        <f>(((I1375/60)/60)/24)+DATE(1970,1,1)+(-5/24)</f>
        <v>42734.743437499994</v>
      </c>
      <c r="Q1375" s="11">
        <f>(((J1375/60)/60)/24)+DATE(1970,1,1)+(-5/24)</f>
        <v>42704.743437499994</v>
      </c>
      <c r="R1375" t="s">
        <v>8276</v>
      </c>
      <c r="S1375" s="13" t="str">
        <f>LEFT(R1375,SEARCH("/",R1375)-1)</f>
        <v>music</v>
      </c>
      <c r="T1375" t="str">
        <f>RIGHT(R1375,LEN(R1375)-SEARCH("/",R1375))</f>
        <v>rock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>
        <f>E1376/D1376</f>
        <v>1.8946666666666667</v>
      </c>
      <c r="O1376" s="6">
        <f>IF(L1376&gt;0,E1376/L1376,0)</f>
        <v>43.060606060606062</v>
      </c>
      <c r="P1376" s="11">
        <f>(((I1376/60)/60)/24)+DATE(1970,1,1)+(-5/24)</f>
        <v>42453.911898148144</v>
      </c>
      <c r="Q1376" s="11">
        <f>(((J1376/60)/60)/24)+DATE(1970,1,1)+(-5/24)</f>
        <v>42423.953564814808</v>
      </c>
      <c r="R1376" t="s">
        <v>8276</v>
      </c>
      <c r="S1376" s="13" t="str">
        <f>LEFT(R1376,SEARCH("/",R1376)-1)</f>
        <v>music</v>
      </c>
      <c r="T1376" t="str">
        <f>RIGHT(R1376,LEN(R1376)-SEARCH("/",R1376))</f>
        <v>rock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>
        <f>E1377/D1377</f>
        <v>1.7132499999999999</v>
      </c>
      <c r="O1377" s="6">
        <f>IF(L1377&gt;0,E1377/L1377,0)</f>
        <v>62.871559633027523</v>
      </c>
      <c r="P1377" s="11">
        <f>(((I1377/60)/60)/24)+DATE(1970,1,1)+(-5/24)</f>
        <v>42749.857858796291</v>
      </c>
      <c r="Q1377" s="11">
        <f>(((J1377/60)/60)/24)+DATE(1970,1,1)+(-5/24)</f>
        <v>42719.857858796291</v>
      </c>
      <c r="R1377" t="s">
        <v>8276</v>
      </c>
      <c r="S1377" s="13" t="str">
        <f>LEFT(R1377,SEARCH("/",R1377)-1)</f>
        <v>music</v>
      </c>
      <c r="T1377" t="str">
        <f>RIGHT(R1377,LEN(R1377)-SEARCH("/",R1377))</f>
        <v>rock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>
        <f>E1378/D1378</f>
        <v>2.5248648648648651</v>
      </c>
      <c r="O1378" s="6">
        <f>IF(L1378&gt;0,E1378/L1378,0)</f>
        <v>55.607142857142854</v>
      </c>
      <c r="P1378" s="11">
        <f>(((I1378/60)/60)/24)+DATE(1970,1,1)+(-5/24)</f>
        <v>42707.502384259256</v>
      </c>
      <c r="Q1378" s="11">
        <f>(((J1378/60)/60)/24)+DATE(1970,1,1)+(-5/24)</f>
        <v>42677.460717592585</v>
      </c>
      <c r="R1378" t="s">
        <v>8276</v>
      </c>
      <c r="S1378" s="13" t="str">
        <f>LEFT(R1378,SEARCH("/",R1378)-1)</f>
        <v>music</v>
      </c>
      <c r="T1378" t="str">
        <f>RIGHT(R1378,LEN(R1378)-SEARCH("/",R1378))</f>
        <v>rock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>
        <f>E1379/D1379</f>
        <v>1.1615384615384616</v>
      </c>
      <c r="O1379" s="6">
        <f>IF(L1379&gt;0,E1379/L1379,0)</f>
        <v>48.70967741935484</v>
      </c>
      <c r="P1379" s="11">
        <f>(((I1379/60)/60)/24)+DATE(1970,1,1)+(-5/24)</f>
        <v>42768.96597222222</v>
      </c>
      <c r="Q1379" s="11">
        <f>(((J1379/60)/60)/24)+DATE(1970,1,1)+(-5/24)</f>
        <v>42747.01122685185</v>
      </c>
      <c r="R1379" t="s">
        <v>8276</v>
      </c>
      <c r="S1379" s="13" t="str">
        <f>LEFT(R1379,SEARCH("/",R1379)-1)</f>
        <v>music</v>
      </c>
      <c r="T1379" t="str">
        <f>RIGHT(R1379,LEN(R1379)-SEARCH("/",R1379))</f>
        <v>rock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>
        <f>E1380/D1380</f>
        <v>2.0335000000000001</v>
      </c>
      <c r="O1380" s="6">
        <f>IF(L1380&gt;0,E1380/L1380,0)</f>
        <v>30.578947368421051</v>
      </c>
      <c r="P1380" s="11">
        <f>(((I1380/60)/60)/24)+DATE(1970,1,1)+(-5/24)</f>
        <v>42583.551041666658</v>
      </c>
      <c r="Q1380" s="11">
        <f>(((J1380/60)/60)/24)+DATE(1970,1,1)+(-5/24)</f>
        <v>42568.551041666658</v>
      </c>
      <c r="R1380" t="s">
        <v>8276</v>
      </c>
      <c r="S1380" s="13" t="str">
        <f>LEFT(R1380,SEARCH("/",R1380)-1)</f>
        <v>music</v>
      </c>
      <c r="T1380" t="str">
        <f>RIGHT(R1380,LEN(R1380)-SEARCH("/",R1380))</f>
        <v>rock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>
        <f>E1381/D1381</f>
        <v>1.1160000000000001</v>
      </c>
      <c r="O1381" s="6">
        <f>IF(L1381&gt;0,E1381/L1381,0)</f>
        <v>73.907284768211923</v>
      </c>
      <c r="P1381" s="11">
        <f>(((I1381/60)/60)/24)+DATE(1970,1,1)+(-5/24)</f>
        <v>42160.28328703704</v>
      </c>
      <c r="Q1381" s="11">
        <f>(((J1381/60)/60)/24)+DATE(1970,1,1)+(-5/24)</f>
        <v>42130.28328703704</v>
      </c>
      <c r="R1381" t="s">
        <v>8276</v>
      </c>
      <c r="S1381" s="13" t="str">
        <f>LEFT(R1381,SEARCH("/",R1381)-1)</f>
        <v>music</v>
      </c>
      <c r="T1381" t="str">
        <f>RIGHT(R1381,LEN(R1381)-SEARCH("/",R1381))</f>
        <v>rock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>
        <f>E1382/D1382</f>
        <v>4.24</v>
      </c>
      <c r="O1382" s="6">
        <f>IF(L1382&gt;0,E1382/L1382,0)</f>
        <v>21.2</v>
      </c>
      <c r="P1382" s="11">
        <f>(((I1382/60)/60)/24)+DATE(1970,1,1)+(-5/24)</f>
        <v>42163.874999999993</v>
      </c>
      <c r="Q1382" s="11">
        <f>(((J1382/60)/60)/24)+DATE(1970,1,1)+(-5/24)</f>
        <v>42141.554467592585</v>
      </c>
      <c r="R1382" t="s">
        <v>8276</v>
      </c>
      <c r="S1382" s="13" t="str">
        <f>LEFT(R1382,SEARCH("/",R1382)-1)</f>
        <v>music</v>
      </c>
      <c r="T1382" t="str">
        <f>RIGHT(R1382,LEN(R1382)-SEARCH("/",R1382))</f>
        <v>rock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>
        <f>E1383/D1383</f>
        <v>1.071</v>
      </c>
      <c r="O1383" s="6">
        <f>IF(L1383&gt;0,E1383/L1383,0)</f>
        <v>73.356164383561648</v>
      </c>
      <c r="P1383" s="11">
        <f>(((I1383/60)/60)/24)+DATE(1970,1,1)+(-5/24)</f>
        <v>42733.006076388883</v>
      </c>
      <c r="Q1383" s="11">
        <f>(((J1383/60)/60)/24)+DATE(1970,1,1)+(-5/24)</f>
        <v>42703.006076388883</v>
      </c>
      <c r="R1383" t="s">
        <v>8276</v>
      </c>
      <c r="S1383" s="13" t="str">
        <f>LEFT(R1383,SEARCH("/",R1383)-1)</f>
        <v>music</v>
      </c>
      <c r="T1383" t="str">
        <f>RIGHT(R1383,LEN(R1383)-SEARCH("/",R1383))</f>
        <v>rock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>
        <f>E1384/D1384</f>
        <v>1.043625</v>
      </c>
      <c r="O1384" s="6">
        <f>IF(L1384&gt;0,E1384/L1384,0)</f>
        <v>56.412162162162161</v>
      </c>
      <c r="P1384" s="11">
        <f>(((I1384/60)/60)/24)+DATE(1970,1,1)+(-5/24)</f>
        <v>41400.591851851852</v>
      </c>
      <c r="Q1384" s="11">
        <f>(((J1384/60)/60)/24)+DATE(1970,1,1)+(-5/24)</f>
        <v>41370.591851851852</v>
      </c>
      <c r="R1384" t="s">
        <v>8276</v>
      </c>
      <c r="S1384" s="13" t="str">
        <f>LEFT(R1384,SEARCH("/",R1384)-1)</f>
        <v>music</v>
      </c>
      <c r="T1384" t="str">
        <f>RIGHT(R1384,LEN(R1384)-SEARCH("/",R1384))</f>
        <v>rock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>
        <f>E1385/D1385</f>
        <v>2.124090909090909</v>
      </c>
      <c r="O1385" s="6">
        <f>IF(L1385&gt;0,E1385/L1385,0)</f>
        <v>50.247311827956992</v>
      </c>
      <c r="P1385" s="11">
        <f>(((I1385/60)/60)/24)+DATE(1970,1,1)+(-5/24)</f>
        <v>42726.866643518515</v>
      </c>
      <c r="Q1385" s="11">
        <f>(((J1385/60)/60)/24)+DATE(1970,1,1)+(-5/24)</f>
        <v>42706.866643518515</v>
      </c>
      <c r="R1385" t="s">
        <v>8276</v>
      </c>
      <c r="S1385" s="13" t="str">
        <f>LEFT(R1385,SEARCH("/",R1385)-1)</f>
        <v>music</v>
      </c>
      <c r="T1385" t="str">
        <f>RIGHT(R1385,LEN(R1385)-SEARCH("/",R1385))</f>
        <v>rock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>
        <f>E1386/D1386</f>
        <v>1.2408571428571429</v>
      </c>
      <c r="O1386" s="6">
        <f>IF(L1386&gt;0,E1386/L1386,0)</f>
        <v>68.936507936507937</v>
      </c>
      <c r="P1386" s="11">
        <f>(((I1386/60)/60)/24)+DATE(1970,1,1)+(-5/24)</f>
        <v>42190.526874999996</v>
      </c>
      <c r="Q1386" s="11">
        <f>(((J1386/60)/60)/24)+DATE(1970,1,1)+(-5/24)</f>
        <v>42160.526874999996</v>
      </c>
      <c r="R1386" t="s">
        <v>8276</v>
      </c>
      <c r="S1386" s="13" t="str">
        <f>LEFT(R1386,SEARCH("/",R1386)-1)</f>
        <v>music</v>
      </c>
      <c r="T1386" t="str">
        <f>RIGHT(R1386,LEN(R1386)-SEARCH("/",R1386))</f>
        <v>rock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>
        <f>E1387/D1387</f>
        <v>1.10406125</v>
      </c>
      <c r="O1387" s="6">
        <f>IF(L1387&gt;0,E1387/L1387,0)</f>
        <v>65.914104477611943</v>
      </c>
      <c r="P1387" s="11">
        <f>(((I1387/60)/60)/24)+DATE(1970,1,1)+(-5/24)</f>
        <v>42489.299305555549</v>
      </c>
      <c r="Q1387" s="11">
        <f>(((J1387/60)/60)/24)+DATE(1970,1,1)+(-5/24)</f>
        <v>42433.480567129627</v>
      </c>
      <c r="R1387" t="s">
        <v>8276</v>
      </c>
      <c r="S1387" s="13" t="str">
        <f>LEFT(R1387,SEARCH("/",R1387)-1)</f>
        <v>music</v>
      </c>
      <c r="T1387" t="str">
        <f>RIGHT(R1387,LEN(R1387)-SEARCH("/",R1387))</f>
        <v>rock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>
        <f>E1388/D1388</f>
        <v>2.1875</v>
      </c>
      <c r="O1388" s="6">
        <f>IF(L1388&gt;0,E1388/L1388,0)</f>
        <v>62.5</v>
      </c>
      <c r="P1388" s="11">
        <f>(((I1388/60)/60)/24)+DATE(1970,1,1)+(-5/24)</f>
        <v>42214.438530092586</v>
      </c>
      <c r="Q1388" s="11">
        <f>(((J1388/60)/60)/24)+DATE(1970,1,1)+(-5/24)</f>
        <v>42184.438530092586</v>
      </c>
      <c r="R1388" t="s">
        <v>8276</v>
      </c>
      <c r="S1388" s="13" t="str">
        <f>LEFT(R1388,SEARCH("/",R1388)-1)</f>
        <v>music</v>
      </c>
      <c r="T1388" t="str">
        <f>RIGHT(R1388,LEN(R1388)-SEARCH("/",R1388))</f>
        <v>rock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>
        <f>E1389/D1389</f>
        <v>1.36625</v>
      </c>
      <c r="O1389" s="6">
        <f>IF(L1389&gt;0,E1389/L1389,0)</f>
        <v>70.064102564102569</v>
      </c>
      <c r="P1389" s="11">
        <f>(((I1389/60)/60)/24)+DATE(1970,1,1)+(-5/24)</f>
        <v>42157.979166666664</v>
      </c>
      <c r="Q1389" s="11">
        <f>(((J1389/60)/60)/24)+DATE(1970,1,1)+(-5/24)</f>
        <v>42126.712905092594</v>
      </c>
      <c r="R1389" t="s">
        <v>8276</v>
      </c>
      <c r="S1389" s="13" t="str">
        <f>LEFT(R1389,SEARCH("/",R1389)-1)</f>
        <v>music</v>
      </c>
      <c r="T1389" t="str">
        <f>RIGHT(R1389,LEN(R1389)-SEARCH("/",R1389))</f>
        <v>rock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>
        <f>E1390/D1390</f>
        <v>1.348074</v>
      </c>
      <c r="O1390" s="6">
        <f>IF(L1390&gt;0,E1390/L1390,0)</f>
        <v>60.181874999999998</v>
      </c>
      <c r="P1390" s="11">
        <f>(((I1390/60)/60)/24)+DATE(1970,1,1)+(-5/24)</f>
        <v>42660.468055555553</v>
      </c>
      <c r="Q1390" s="11">
        <f>(((J1390/60)/60)/24)+DATE(1970,1,1)+(-5/24)</f>
        <v>42634.406446759262</v>
      </c>
      <c r="R1390" t="s">
        <v>8276</v>
      </c>
      <c r="S1390" s="13" t="str">
        <f>LEFT(R1390,SEARCH("/",R1390)-1)</f>
        <v>music</v>
      </c>
      <c r="T1390" t="str">
        <f>RIGHT(R1390,LEN(R1390)-SEARCH("/",R1390))</f>
        <v>rock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>
        <f>E1391/D1391</f>
        <v>1.454</v>
      </c>
      <c r="O1391" s="6">
        <f>IF(L1391&gt;0,E1391/L1391,0)</f>
        <v>21.382352941176471</v>
      </c>
      <c r="P1391" s="11">
        <f>(((I1391/60)/60)/24)+DATE(1970,1,1)+(-5/24)</f>
        <v>42595.272650462961</v>
      </c>
      <c r="Q1391" s="11">
        <f>(((J1391/60)/60)/24)+DATE(1970,1,1)+(-5/24)</f>
        <v>42565.272650462961</v>
      </c>
      <c r="R1391" t="s">
        <v>8276</v>
      </c>
      <c r="S1391" s="13" t="str">
        <f>LEFT(R1391,SEARCH("/",R1391)-1)</f>
        <v>music</v>
      </c>
      <c r="T1391" t="str">
        <f>RIGHT(R1391,LEN(R1391)-SEARCH("/",R1391))</f>
        <v>rock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>
        <f>E1392/D1392</f>
        <v>1.0910714285714285</v>
      </c>
      <c r="O1392" s="6">
        <f>IF(L1392&gt;0,E1392/L1392,0)</f>
        <v>160.78947368421052</v>
      </c>
      <c r="P1392" s="11">
        <f>(((I1392/60)/60)/24)+DATE(1970,1,1)+(-5/24)</f>
        <v>42121.508333333331</v>
      </c>
      <c r="Q1392" s="11">
        <f>(((J1392/60)/60)/24)+DATE(1970,1,1)+(-5/24)</f>
        <v>42087.594976851848</v>
      </c>
      <c r="R1392" t="s">
        <v>8276</v>
      </c>
      <c r="S1392" s="13" t="str">
        <f>LEFT(R1392,SEARCH("/",R1392)-1)</f>
        <v>music</v>
      </c>
      <c r="T1392" t="str">
        <f>RIGHT(R1392,LEN(R1392)-SEARCH("/",R1392))</f>
        <v>rock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>
        <f>E1393/D1393</f>
        <v>1.1020000000000001</v>
      </c>
      <c r="O1393" s="6">
        <f>IF(L1393&gt;0,E1393/L1393,0)</f>
        <v>42.384615384615387</v>
      </c>
      <c r="P1393" s="11">
        <f>(((I1393/60)/60)/24)+DATE(1970,1,1)+(-5/24)</f>
        <v>42237.999305555553</v>
      </c>
      <c r="Q1393" s="11">
        <f>(((J1393/60)/60)/24)+DATE(1970,1,1)+(-5/24)</f>
        <v>42193.442337962959</v>
      </c>
      <c r="R1393" t="s">
        <v>8276</v>
      </c>
      <c r="S1393" s="13" t="str">
        <f>LEFT(R1393,SEARCH("/",R1393)-1)</f>
        <v>music</v>
      </c>
      <c r="T1393" t="str">
        <f>RIGHT(R1393,LEN(R1393)-SEARCH("/",R1393))</f>
        <v>rock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>
        <f>E1394/D1394</f>
        <v>1.1364000000000001</v>
      </c>
      <c r="O1394" s="6">
        <f>IF(L1394&gt;0,E1394/L1394,0)</f>
        <v>27.317307692307693</v>
      </c>
      <c r="P1394" s="11">
        <f>(((I1394/60)/60)/24)+DATE(1970,1,1)+(-5/24)</f>
        <v>42431.946597222217</v>
      </c>
      <c r="Q1394" s="11">
        <f>(((J1394/60)/60)/24)+DATE(1970,1,1)+(-5/24)</f>
        <v>42400.946597222217</v>
      </c>
      <c r="R1394" t="s">
        <v>8276</v>
      </c>
      <c r="S1394" s="13" t="str">
        <f>LEFT(R1394,SEARCH("/",R1394)-1)</f>
        <v>music</v>
      </c>
      <c r="T1394" t="str">
        <f>RIGHT(R1394,LEN(R1394)-SEARCH("/",R1394))</f>
        <v>rock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>
        <f>E1395/D1395</f>
        <v>1.0235000000000001</v>
      </c>
      <c r="O1395" s="6">
        <f>IF(L1395&gt;0,E1395/L1395,0)</f>
        <v>196.82692307692307</v>
      </c>
      <c r="P1395" s="11">
        <f>(((I1395/60)/60)/24)+DATE(1970,1,1)+(-5/24)</f>
        <v>42583.473645833328</v>
      </c>
      <c r="Q1395" s="11">
        <f>(((J1395/60)/60)/24)+DATE(1970,1,1)+(-5/24)</f>
        <v>42553.473645833328</v>
      </c>
      <c r="R1395" t="s">
        <v>8276</v>
      </c>
      <c r="S1395" s="13" t="str">
        <f>LEFT(R1395,SEARCH("/",R1395)-1)</f>
        <v>music</v>
      </c>
      <c r="T1395" t="str">
        <f>RIGHT(R1395,LEN(R1395)-SEARCH("/",R1395))</f>
        <v>rock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>
        <f>E1396/D1396</f>
        <v>1.2213333333333334</v>
      </c>
      <c r="O1396" s="6">
        <f>IF(L1396&gt;0,E1396/L1396,0)</f>
        <v>53.882352941176471</v>
      </c>
      <c r="P1396" s="11">
        <f>(((I1396/60)/60)/24)+DATE(1970,1,1)+(-5/24)</f>
        <v>42794.916666666664</v>
      </c>
      <c r="Q1396" s="11">
        <f>(((J1396/60)/60)/24)+DATE(1970,1,1)+(-5/24)</f>
        <v>42751.936643518515</v>
      </c>
      <c r="R1396" t="s">
        <v>8276</v>
      </c>
      <c r="S1396" s="13" t="str">
        <f>LEFT(R1396,SEARCH("/",R1396)-1)</f>
        <v>music</v>
      </c>
      <c r="T1396" t="str">
        <f>RIGHT(R1396,LEN(R1396)-SEARCH("/",R1396))</f>
        <v>rock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>
        <f>E1397/D1397</f>
        <v>1.1188571428571428</v>
      </c>
      <c r="O1397" s="6">
        <f>IF(L1397&gt;0,E1397/L1397,0)</f>
        <v>47.756097560975611</v>
      </c>
      <c r="P1397" s="11">
        <f>(((I1397/60)/60)/24)+DATE(1970,1,1)+(-5/24)</f>
        <v>42749.700011574074</v>
      </c>
      <c r="Q1397" s="11">
        <f>(((J1397/60)/60)/24)+DATE(1970,1,1)+(-5/24)</f>
        <v>42719.700011574074</v>
      </c>
      <c r="R1397" t="s">
        <v>8276</v>
      </c>
      <c r="S1397" s="13" t="str">
        <f>LEFT(R1397,SEARCH("/",R1397)-1)</f>
        <v>music</v>
      </c>
      <c r="T1397" t="str">
        <f>RIGHT(R1397,LEN(R1397)-SEARCH("/",R1397))</f>
        <v>rock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>
        <f>E1398/D1398</f>
        <v>1.073</v>
      </c>
      <c r="O1398" s="6">
        <f>IF(L1398&gt;0,E1398/L1398,0)</f>
        <v>88.191780821917803</v>
      </c>
      <c r="P1398" s="11">
        <f>(((I1398/60)/60)/24)+DATE(1970,1,1)+(-5/24)</f>
        <v>42048.790300925924</v>
      </c>
      <c r="Q1398" s="11">
        <f>(((J1398/60)/60)/24)+DATE(1970,1,1)+(-5/24)</f>
        <v>42018.790300925924</v>
      </c>
      <c r="R1398" t="s">
        <v>8276</v>
      </c>
      <c r="S1398" s="13" t="str">
        <f>LEFT(R1398,SEARCH("/",R1398)-1)</f>
        <v>music</v>
      </c>
      <c r="T1398" t="str">
        <f>RIGHT(R1398,LEN(R1398)-SEARCH("/",R1398))</f>
        <v>rock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>
        <f>E1399/D1399</f>
        <v>1.1385000000000001</v>
      </c>
      <c r="O1399" s="6">
        <f>IF(L1399&gt;0,E1399/L1399,0)</f>
        <v>72.056962025316452</v>
      </c>
      <c r="P1399" s="11">
        <f>(((I1399/60)/60)/24)+DATE(1970,1,1)+(-5/24)</f>
        <v>42670.679861111108</v>
      </c>
      <c r="Q1399" s="11">
        <f>(((J1399/60)/60)/24)+DATE(1970,1,1)+(-5/24)</f>
        <v>42640.709606481476</v>
      </c>
      <c r="R1399" t="s">
        <v>8276</v>
      </c>
      <c r="S1399" s="13" t="str">
        <f>LEFT(R1399,SEARCH("/",R1399)-1)</f>
        <v>music</v>
      </c>
      <c r="T1399" t="str">
        <f>RIGHT(R1399,LEN(R1399)-SEARCH("/",R1399))</f>
        <v>rock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>
        <f>E1400/D1400</f>
        <v>1.0968181818181819</v>
      </c>
      <c r="O1400" s="6">
        <f>IF(L1400&gt;0,E1400/L1400,0)</f>
        <v>74.246153846153845</v>
      </c>
      <c r="P1400" s="11">
        <f>(((I1400/60)/60)/24)+DATE(1970,1,1)+(-5/24)</f>
        <v>42556.665902777771</v>
      </c>
      <c r="Q1400" s="11">
        <f>(((J1400/60)/60)/24)+DATE(1970,1,1)+(-5/24)</f>
        <v>42526.665902777771</v>
      </c>
      <c r="R1400" t="s">
        <v>8276</v>
      </c>
      <c r="S1400" s="13" t="str">
        <f>LEFT(R1400,SEARCH("/",R1400)-1)</f>
        <v>music</v>
      </c>
      <c r="T1400" t="str">
        <f>RIGHT(R1400,LEN(R1400)-SEARCH("/",R1400))</f>
        <v>rock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>
        <f>E1401/D1401</f>
        <v>1.2614444444444444</v>
      </c>
      <c r="O1401" s="6">
        <f>IF(L1401&gt;0,E1401/L1401,0)</f>
        <v>61.701086956521742</v>
      </c>
      <c r="P1401" s="11">
        <f>(((I1401/60)/60)/24)+DATE(1970,1,1)+(-5/24)</f>
        <v>41918.795983796292</v>
      </c>
      <c r="Q1401" s="11">
        <f>(((J1401/60)/60)/24)+DATE(1970,1,1)+(-5/24)</f>
        <v>41888.795983796292</v>
      </c>
      <c r="R1401" t="s">
        <v>8276</v>
      </c>
      <c r="S1401" s="13" t="str">
        <f>LEFT(R1401,SEARCH("/",R1401)-1)</f>
        <v>music</v>
      </c>
      <c r="T1401" t="str">
        <f>RIGHT(R1401,LEN(R1401)-SEARCH("/",R1401))</f>
        <v>rock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>
        <f>E1402/D1402</f>
        <v>1.6742857142857144</v>
      </c>
      <c r="O1402" s="6">
        <f>IF(L1402&gt;0,E1402/L1402,0)</f>
        <v>17.235294117647058</v>
      </c>
      <c r="P1402" s="11">
        <f>(((I1402/60)/60)/24)+DATE(1970,1,1)+(-5/24)</f>
        <v>42533.020833333336</v>
      </c>
      <c r="Q1402" s="11">
        <f>(((J1402/60)/60)/24)+DATE(1970,1,1)+(-5/24)</f>
        <v>42498.132789351854</v>
      </c>
      <c r="R1402" t="s">
        <v>8276</v>
      </c>
      <c r="S1402" s="13" t="str">
        <f>LEFT(R1402,SEARCH("/",R1402)-1)</f>
        <v>music</v>
      </c>
      <c r="T1402" t="str">
        <f>RIGHT(R1402,LEN(R1402)-SEARCH("/",R1402))</f>
        <v>rock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>
        <f>E1403/D1403</f>
        <v>4.9652000000000003</v>
      </c>
      <c r="O1403" s="6">
        <f>IF(L1403&gt;0,E1403/L1403,0)</f>
        <v>51.720833333333331</v>
      </c>
      <c r="P1403" s="11">
        <f>(((I1403/60)/60)/24)+DATE(1970,1,1)+(-5/24)</f>
        <v>41420.787893518514</v>
      </c>
      <c r="Q1403" s="11">
        <f>(((J1403/60)/60)/24)+DATE(1970,1,1)+(-5/24)</f>
        <v>41399.787893518514</v>
      </c>
      <c r="R1403" t="s">
        <v>8276</v>
      </c>
      <c r="S1403" s="13" t="str">
        <f>LEFT(R1403,SEARCH("/",R1403)-1)</f>
        <v>music</v>
      </c>
      <c r="T1403" t="str">
        <f>RIGHT(R1403,LEN(R1403)-SEARCH("/",R1403))</f>
        <v>rock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>
        <f>E1404/D1404</f>
        <v>1.0915999999999999</v>
      </c>
      <c r="O1404" s="6">
        <f>IF(L1404&gt;0,E1404/L1404,0)</f>
        <v>24.150442477876105</v>
      </c>
      <c r="P1404" s="11">
        <f>(((I1404/60)/60)/24)+DATE(1970,1,1)+(-5/24)</f>
        <v>42124.80336805556</v>
      </c>
      <c r="Q1404" s="11">
        <f>(((J1404/60)/60)/24)+DATE(1970,1,1)+(-5/24)</f>
        <v>42064.845034722217</v>
      </c>
      <c r="R1404" t="s">
        <v>8276</v>
      </c>
      <c r="S1404" s="13" t="str">
        <f>LEFT(R1404,SEARCH("/",R1404)-1)</f>
        <v>music</v>
      </c>
      <c r="T1404" t="str">
        <f>RIGHT(R1404,LEN(R1404)-SEARCH("/",R1404))</f>
        <v>rock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>
        <f>E1405/D1405</f>
        <v>1.0257499999999999</v>
      </c>
      <c r="O1405" s="6">
        <f>IF(L1405&gt;0,E1405/L1405,0)</f>
        <v>62.166666666666664</v>
      </c>
      <c r="P1405" s="11">
        <f>(((I1405/60)/60)/24)+DATE(1970,1,1)+(-5/24)</f>
        <v>41480.854571759257</v>
      </c>
      <c r="Q1405" s="11">
        <f>(((J1405/60)/60)/24)+DATE(1970,1,1)+(-5/24)</f>
        <v>41450.854571759257</v>
      </c>
      <c r="R1405" t="s">
        <v>8276</v>
      </c>
      <c r="S1405" s="13" t="str">
        <f>LEFT(R1405,SEARCH("/",R1405)-1)</f>
        <v>music</v>
      </c>
      <c r="T1405" t="str">
        <f>RIGHT(R1405,LEN(R1405)-SEARCH("/",R1405))</f>
        <v>rock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>
        <f>E1406/D1406</f>
        <v>1.6620689655172414E-2</v>
      </c>
      <c r="O1406" s="6">
        <f>IF(L1406&gt;0,E1406/L1406,0)</f>
        <v>48.2</v>
      </c>
      <c r="P1406" s="11">
        <f>(((I1406/60)/60)/24)+DATE(1970,1,1)+(-5/24)</f>
        <v>42057.30190972222</v>
      </c>
      <c r="Q1406" s="11">
        <f>(((J1406/60)/60)/24)+DATE(1970,1,1)+(-5/24)</f>
        <v>42032.30190972222</v>
      </c>
      <c r="R1406" t="s">
        <v>8287</v>
      </c>
      <c r="S1406" s="13" t="str">
        <f>LEFT(R1406,SEARCH("/",R1406)-1)</f>
        <v>publishing</v>
      </c>
      <c r="T1406" t="str">
        <f>RIGHT(R1406,LEN(R1406)-SEARCH("/",R1406))</f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>
        <f>E1407/D1407</f>
        <v>4.1999999999999997E-3</v>
      </c>
      <c r="O1407" s="6">
        <f>IF(L1407&gt;0,E1407/L1407,0)</f>
        <v>6.1764705882352944</v>
      </c>
      <c r="P1407" s="11">
        <f>(((I1407/60)/60)/24)+DATE(1970,1,1)+(-5/24)</f>
        <v>41971.51390046296</v>
      </c>
      <c r="Q1407" s="11">
        <f>(((J1407/60)/60)/24)+DATE(1970,1,1)+(-5/24)</f>
        <v>41941.472233796296</v>
      </c>
      <c r="R1407" t="s">
        <v>8287</v>
      </c>
      <c r="S1407" s="13" t="str">
        <f>LEFT(R1407,SEARCH("/",R1407)-1)</f>
        <v>publishing</v>
      </c>
      <c r="T1407" t="str">
        <f>RIGHT(R1407,LEN(R1407)-SEARCH("/",R1407))</f>
        <v>translations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>
        <f>E1408/D1408</f>
        <v>1.25E-3</v>
      </c>
      <c r="O1408" s="6">
        <f>IF(L1408&gt;0,E1408/L1408,0)</f>
        <v>5</v>
      </c>
      <c r="P1408" s="11">
        <f>(((I1408/60)/60)/24)+DATE(1970,1,1)+(-5/24)</f>
        <v>42350.208333333336</v>
      </c>
      <c r="Q1408" s="11">
        <f>(((J1408/60)/60)/24)+DATE(1970,1,1)+(-5/24)</f>
        <v>42297.224618055552</v>
      </c>
      <c r="R1408" t="s">
        <v>8287</v>
      </c>
      <c r="S1408" s="13" t="str">
        <f>LEFT(R1408,SEARCH("/",R1408)-1)</f>
        <v>publishing</v>
      </c>
      <c r="T1408" t="str">
        <f>RIGHT(R1408,LEN(R1408)-SEARCH("/",R1408))</f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>
        <f>E1409/D1409</f>
        <v>5.0000000000000001E-3</v>
      </c>
      <c r="O1409" s="6">
        <f>IF(L1409&gt;0,E1409/L1409,0)</f>
        <v>7.5</v>
      </c>
      <c r="P1409" s="11">
        <f>(((I1409/60)/60)/24)+DATE(1970,1,1)+(-5/24)</f>
        <v>41863.32844907407</v>
      </c>
      <c r="Q1409" s="11">
        <f>(((J1409/60)/60)/24)+DATE(1970,1,1)+(-5/24)</f>
        <v>41838.32844907407</v>
      </c>
      <c r="R1409" t="s">
        <v>8287</v>
      </c>
      <c r="S1409" s="13" t="str">
        <f>LEFT(R1409,SEARCH("/",R1409)-1)</f>
        <v>publishing</v>
      </c>
      <c r="T1409" t="str">
        <f>RIGHT(R1409,LEN(R1409)-SEARCH("/",R1409))</f>
        <v>translations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>
        <f>E1410/D1410</f>
        <v>7.1999999999999995E-2</v>
      </c>
      <c r="O1410" s="6">
        <f>IF(L1410&gt;0,E1410/L1410,0)</f>
        <v>12</v>
      </c>
      <c r="P1410" s="11">
        <f>(((I1410/60)/60)/24)+DATE(1970,1,1)+(-5/24)</f>
        <v>42321.705509259256</v>
      </c>
      <c r="Q1410" s="11">
        <f>(((J1410/60)/60)/24)+DATE(1970,1,1)+(-5/24)</f>
        <v>42291.663842592585</v>
      </c>
      <c r="R1410" t="s">
        <v>8287</v>
      </c>
      <c r="S1410" s="13" t="str">
        <f>LEFT(R1410,SEARCH("/",R1410)-1)</f>
        <v>publishing</v>
      </c>
      <c r="T1410" t="str">
        <f>RIGHT(R1410,LEN(R1410)-SEARCH("/",R1410))</f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>
        <f>E1411/D1411</f>
        <v>0</v>
      </c>
      <c r="O1411" s="6">
        <f>IF(L1411&gt;0,E1411/L1411,0)</f>
        <v>0</v>
      </c>
      <c r="P1411" s="11">
        <f>(((I1411/60)/60)/24)+DATE(1970,1,1)+(-5/24)</f>
        <v>42004.966840277775</v>
      </c>
      <c r="Q1411" s="11">
        <f>(((J1411/60)/60)/24)+DATE(1970,1,1)+(-5/24)</f>
        <v>41944.925173611111</v>
      </c>
      <c r="R1411" t="s">
        <v>8287</v>
      </c>
      <c r="S1411" s="13" t="str">
        <f>LEFT(R1411,SEARCH("/",R1411)-1)</f>
        <v>publishing</v>
      </c>
      <c r="T1411" t="str">
        <f>RIGHT(R1411,LEN(R1411)-SEARCH("/",R1411))</f>
        <v>translations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>
        <f>E1412/D1412</f>
        <v>1.6666666666666666E-4</v>
      </c>
      <c r="O1412" s="6">
        <f>IF(L1412&gt;0,E1412/L1412,0)</f>
        <v>1</v>
      </c>
      <c r="P1412" s="11">
        <f>(((I1412/60)/60)/24)+DATE(1970,1,1)+(-5/24)</f>
        <v>42524.110185185178</v>
      </c>
      <c r="Q1412" s="11">
        <f>(((J1412/60)/60)/24)+DATE(1970,1,1)+(-5/24)</f>
        <v>42479.110185185178</v>
      </c>
      <c r="R1412" t="s">
        <v>8287</v>
      </c>
      <c r="S1412" s="13" t="str">
        <f>LEFT(R1412,SEARCH("/",R1412)-1)</f>
        <v>publishing</v>
      </c>
      <c r="T1412" t="str">
        <f>RIGHT(R1412,LEN(R1412)-SEARCH("/",R1412))</f>
        <v>translations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>
        <f>E1413/D1413</f>
        <v>2.3333333333333335E-3</v>
      </c>
      <c r="O1413" s="6">
        <f>IF(L1413&gt;0,E1413/L1413,0)</f>
        <v>2.3333333333333335</v>
      </c>
      <c r="P1413" s="11">
        <f>(((I1413/60)/60)/24)+DATE(1970,1,1)+(-5/24)</f>
        <v>42040.850694444445</v>
      </c>
      <c r="Q1413" s="11">
        <f>(((J1413/60)/60)/24)+DATE(1970,1,1)+(-5/24)</f>
        <v>42012.850694444445</v>
      </c>
      <c r="R1413" t="s">
        <v>8287</v>
      </c>
      <c r="S1413" s="13" t="str">
        <f>LEFT(R1413,SEARCH("/",R1413)-1)</f>
        <v>publishing</v>
      </c>
      <c r="T1413" t="str">
        <f>RIGHT(R1413,LEN(R1413)-SEARCH("/",R1413))</f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>
        <f>E1414/D1414</f>
        <v>4.5714285714285714E-2</v>
      </c>
      <c r="O1414" s="6">
        <f>IF(L1414&gt;0,E1414/L1414,0)</f>
        <v>24.615384615384617</v>
      </c>
      <c r="P1414" s="11">
        <f>(((I1414/60)/60)/24)+DATE(1970,1,1)+(-5/24)</f>
        <v>41976.855312499996</v>
      </c>
      <c r="Q1414" s="11">
        <f>(((J1414/60)/60)/24)+DATE(1970,1,1)+(-5/24)</f>
        <v>41946.855312499996</v>
      </c>
      <c r="R1414" t="s">
        <v>8287</v>
      </c>
      <c r="S1414" s="13" t="str">
        <f>LEFT(R1414,SEARCH("/",R1414)-1)</f>
        <v>publishing</v>
      </c>
      <c r="T1414" t="str">
        <f>RIGHT(R1414,LEN(R1414)-SEARCH("/",R1414))</f>
        <v>translations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>
        <f>E1415/D1415</f>
        <v>0.05</v>
      </c>
      <c r="O1415" s="6">
        <f>IF(L1415&gt;0,E1415/L1415,0)</f>
        <v>100</v>
      </c>
      <c r="P1415" s="11">
        <f>(((I1415/60)/60)/24)+DATE(1970,1,1)+(-5/24)</f>
        <v>42420.228819444441</v>
      </c>
      <c r="Q1415" s="11">
        <f>(((J1415/60)/60)/24)+DATE(1970,1,1)+(-5/24)</f>
        <v>42360.228819444441</v>
      </c>
      <c r="R1415" t="s">
        <v>8287</v>
      </c>
      <c r="S1415" s="13" t="str">
        <f>LEFT(R1415,SEARCH("/",R1415)-1)</f>
        <v>publishing</v>
      </c>
      <c r="T1415" t="str">
        <f>RIGHT(R1415,LEN(R1415)-SEARCH("/",R1415))</f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>
        <f>E1416/D1416</f>
        <v>2E-3</v>
      </c>
      <c r="O1416" s="6">
        <f>IF(L1416&gt;0,E1416/L1416,0)</f>
        <v>1</v>
      </c>
      <c r="P1416" s="11">
        <f>(((I1416/60)/60)/24)+DATE(1970,1,1)+(-5/24)</f>
        <v>42738.044756944444</v>
      </c>
      <c r="Q1416" s="11">
        <f>(((J1416/60)/60)/24)+DATE(1970,1,1)+(-5/24)</f>
        <v>42708.044756944444</v>
      </c>
      <c r="R1416" t="s">
        <v>8287</v>
      </c>
      <c r="S1416" s="13" t="str">
        <f>LEFT(R1416,SEARCH("/",R1416)-1)</f>
        <v>publishing</v>
      </c>
      <c r="T1416" t="str">
        <f>RIGHT(R1416,LEN(R1416)-SEARCH("/",R1416))</f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>
        <f>E1417/D1417</f>
        <v>0.18181818181818182</v>
      </c>
      <c r="O1417" s="6">
        <f>IF(L1417&gt;0,E1417/L1417,0)</f>
        <v>88.888888888888886</v>
      </c>
      <c r="P1417" s="11">
        <f>(((I1417/60)/60)/24)+DATE(1970,1,1)+(-5/24)</f>
        <v>42232.467488425922</v>
      </c>
      <c r="Q1417" s="11">
        <f>(((J1417/60)/60)/24)+DATE(1970,1,1)+(-5/24)</f>
        <v>42192.467488425922</v>
      </c>
      <c r="R1417" t="s">
        <v>8287</v>
      </c>
      <c r="S1417" s="13" t="str">
        <f>LEFT(R1417,SEARCH("/",R1417)-1)</f>
        <v>publishing</v>
      </c>
      <c r="T1417" t="str">
        <f>RIGHT(R1417,LEN(R1417)-SEARCH("/",R1417))</f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>
        <f>E1418/D1418</f>
        <v>0</v>
      </c>
      <c r="O1418" s="6">
        <f>IF(L1418&gt;0,E1418/L1418,0)</f>
        <v>0</v>
      </c>
      <c r="P1418" s="11">
        <f>(((I1418/60)/60)/24)+DATE(1970,1,1)+(-5/24)</f>
        <v>42329.759479166663</v>
      </c>
      <c r="Q1418" s="11">
        <f>(((J1418/60)/60)/24)+DATE(1970,1,1)+(-5/24)</f>
        <v>42299.717812499999</v>
      </c>
      <c r="R1418" t="s">
        <v>8287</v>
      </c>
      <c r="S1418" s="13" t="str">
        <f>LEFT(R1418,SEARCH("/",R1418)-1)</f>
        <v>publishing</v>
      </c>
      <c r="T1418" t="str">
        <f>RIGHT(R1418,LEN(R1418)-SEARCH("/",R1418))</f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>
        <f>E1419/D1419</f>
        <v>1.2222222222222223E-2</v>
      </c>
      <c r="O1419" s="6">
        <f>IF(L1419&gt;0,E1419/L1419,0)</f>
        <v>27.5</v>
      </c>
      <c r="P1419" s="11">
        <f>(((I1419/60)/60)/24)+DATE(1970,1,1)+(-5/24)</f>
        <v>42262.257638888892</v>
      </c>
      <c r="Q1419" s="11">
        <f>(((J1419/60)/60)/24)+DATE(1970,1,1)+(-5/24)</f>
        <v>42231.941828703704</v>
      </c>
      <c r="R1419" t="s">
        <v>8287</v>
      </c>
      <c r="S1419" s="13" t="str">
        <f>LEFT(R1419,SEARCH("/",R1419)-1)</f>
        <v>publishing</v>
      </c>
      <c r="T1419" t="str">
        <f>RIGHT(R1419,LEN(R1419)-SEARCH("/",R1419))</f>
        <v>translations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>
        <f>E1420/D1420</f>
        <v>2E-3</v>
      </c>
      <c r="O1420" s="6">
        <f>IF(L1420&gt;0,E1420/L1420,0)</f>
        <v>6</v>
      </c>
      <c r="P1420" s="11">
        <f>(((I1420/60)/60)/24)+DATE(1970,1,1)+(-5/24)</f>
        <v>42425.248078703698</v>
      </c>
      <c r="Q1420" s="11">
        <f>(((J1420/60)/60)/24)+DATE(1970,1,1)+(-5/24)</f>
        <v>42395.248078703698</v>
      </c>
      <c r="R1420" t="s">
        <v>8287</v>
      </c>
      <c r="S1420" s="13" t="str">
        <f>LEFT(R1420,SEARCH("/",R1420)-1)</f>
        <v>publishing</v>
      </c>
      <c r="T1420" t="str">
        <f>RIGHT(R1420,LEN(R1420)-SEARCH("/",R1420))</f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>
        <f>E1421/D1421</f>
        <v>7.0634920634920634E-2</v>
      </c>
      <c r="O1421" s="6">
        <f>IF(L1421&gt;0,E1421/L1421,0)</f>
        <v>44.5</v>
      </c>
      <c r="P1421" s="11">
        <f>(((I1421/60)/60)/24)+DATE(1970,1,1)+(-5/24)</f>
        <v>42652.24790509259</v>
      </c>
      <c r="Q1421" s="11">
        <f>(((J1421/60)/60)/24)+DATE(1970,1,1)+(-5/24)</f>
        <v>42622.24790509259</v>
      </c>
      <c r="R1421" t="s">
        <v>8287</v>
      </c>
      <c r="S1421" s="13" t="str">
        <f>LEFT(R1421,SEARCH("/",R1421)-1)</f>
        <v>publishing</v>
      </c>
      <c r="T1421" t="str">
        <f>RIGHT(R1421,LEN(R1421)-SEARCH("/",R1421))</f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>
        <f>E1422/D1422</f>
        <v>2.7272727272727271E-2</v>
      </c>
      <c r="O1422" s="6">
        <f>IF(L1422&gt;0,E1422/L1422,0)</f>
        <v>1</v>
      </c>
      <c r="P1422" s="11">
        <f>(((I1422/60)/60)/24)+DATE(1970,1,1)+(-5/24)</f>
        <v>42549.459328703706</v>
      </c>
      <c r="Q1422" s="11">
        <f>(((J1422/60)/60)/24)+DATE(1970,1,1)+(-5/24)</f>
        <v>42524.459328703706</v>
      </c>
      <c r="R1422" t="s">
        <v>8287</v>
      </c>
      <c r="S1422" s="13" t="str">
        <f>LEFT(R1422,SEARCH("/",R1422)-1)</f>
        <v>publishing</v>
      </c>
      <c r="T1422" t="str">
        <f>RIGHT(R1422,LEN(R1422)-SEARCH("/",R1422))</f>
        <v>translations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>
        <f>E1423/D1423</f>
        <v>1E-3</v>
      </c>
      <c r="O1423" s="6">
        <f>IF(L1423&gt;0,E1423/L1423,0)</f>
        <v>100</v>
      </c>
      <c r="P1423" s="11">
        <f>(((I1423/60)/60)/24)+DATE(1970,1,1)+(-5/24)</f>
        <v>42043.707280092589</v>
      </c>
      <c r="Q1423" s="11">
        <f>(((J1423/60)/60)/24)+DATE(1970,1,1)+(-5/24)</f>
        <v>42013.707280092589</v>
      </c>
      <c r="R1423" t="s">
        <v>8287</v>
      </c>
      <c r="S1423" s="13" t="str">
        <f>LEFT(R1423,SEARCH("/",R1423)-1)</f>
        <v>publishing</v>
      </c>
      <c r="T1423" t="str">
        <f>RIGHT(R1423,LEN(R1423)-SEARCH("/",R1423))</f>
        <v>translations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>
        <f>E1424/D1424</f>
        <v>1.0399999999999999E-3</v>
      </c>
      <c r="O1424" s="6">
        <f>IF(L1424&gt;0,E1424/L1424,0)</f>
        <v>13</v>
      </c>
      <c r="P1424" s="11">
        <f>(((I1424/60)/60)/24)+DATE(1970,1,1)+(-5/24)</f>
        <v>42634.031296296293</v>
      </c>
      <c r="Q1424" s="11">
        <f>(((J1424/60)/60)/24)+DATE(1970,1,1)+(-5/24)</f>
        <v>42604.031296296293</v>
      </c>
      <c r="R1424" t="s">
        <v>8287</v>
      </c>
      <c r="S1424" s="13" t="str">
        <f>LEFT(R1424,SEARCH("/",R1424)-1)</f>
        <v>publishing</v>
      </c>
      <c r="T1424" t="str">
        <f>RIGHT(R1424,LEN(R1424)-SEARCH("/",R1424))</f>
        <v>translations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>
        <f>E1425/D1425</f>
        <v>3.3333333333333335E-3</v>
      </c>
      <c r="O1425" s="6">
        <f>IF(L1425&gt;0,E1425/L1425,0)</f>
        <v>100</v>
      </c>
      <c r="P1425" s="11">
        <f>(((I1425/60)/60)/24)+DATE(1970,1,1)+(-5/24)</f>
        <v>42370.151979166665</v>
      </c>
      <c r="Q1425" s="11">
        <f>(((J1425/60)/60)/24)+DATE(1970,1,1)+(-5/24)</f>
        <v>42340.151979166665</v>
      </c>
      <c r="R1425" t="s">
        <v>8287</v>
      </c>
      <c r="S1425" s="13" t="str">
        <f>LEFT(R1425,SEARCH("/",R1425)-1)</f>
        <v>publishing</v>
      </c>
      <c r="T1425" t="str">
        <f>RIGHT(R1425,LEN(R1425)-SEARCH("/",R1425))</f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>
        <f>E1426/D1426</f>
        <v>0.2036</v>
      </c>
      <c r="O1426" s="6">
        <f>IF(L1426&gt;0,E1426/L1426,0)</f>
        <v>109.07142857142857</v>
      </c>
      <c r="P1426" s="11">
        <f>(((I1426/60)/60)/24)+DATE(1970,1,1)+(-5/24)</f>
        <v>42689.550949074073</v>
      </c>
      <c r="Q1426" s="11">
        <f>(((J1426/60)/60)/24)+DATE(1970,1,1)+(-5/24)</f>
        <v>42676.509282407402</v>
      </c>
      <c r="R1426" t="s">
        <v>8287</v>
      </c>
      <c r="S1426" s="13" t="str">
        <f>LEFT(R1426,SEARCH("/",R1426)-1)</f>
        <v>publishing</v>
      </c>
      <c r="T1426" t="str">
        <f>RIGHT(R1426,LEN(R1426)-SEARCH("/",R1426))</f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>
        <f>E1427/D1427</f>
        <v>0</v>
      </c>
      <c r="O1427" s="6">
        <f>IF(L1427&gt;0,E1427/L1427,0)</f>
        <v>0</v>
      </c>
      <c r="P1427" s="11">
        <f>(((I1427/60)/60)/24)+DATE(1970,1,1)+(-5/24)</f>
        <v>42122.923136574071</v>
      </c>
      <c r="Q1427" s="11">
        <f>(((J1427/60)/60)/24)+DATE(1970,1,1)+(-5/24)</f>
        <v>42092.923136574071</v>
      </c>
      <c r="R1427" t="s">
        <v>8287</v>
      </c>
      <c r="S1427" s="13" t="str">
        <f>LEFT(R1427,SEARCH("/",R1427)-1)</f>
        <v>publishing</v>
      </c>
      <c r="T1427" t="str">
        <f>RIGHT(R1427,LEN(R1427)-SEARCH("/",R1427))</f>
        <v>translations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>
        <f>E1428/D1428</f>
        <v>0</v>
      </c>
      <c r="O1428" s="6">
        <f>IF(L1428&gt;0,E1428/L1428,0)</f>
        <v>0</v>
      </c>
      <c r="P1428" s="11">
        <f>(((I1428/60)/60)/24)+DATE(1970,1,1)+(-5/24)</f>
        <v>42240.181944444441</v>
      </c>
      <c r="Q1428" s="11">
        <f>(((J1428/60)/60)/24)+DATE(1970,1,1)+(-5/24)</f>
        <v>42180.181944444441</v>
      </c>
      <c r="R1428" t="s">
        <v>8287</v>
      </c>
      <c r="S1428" s="13" t="str">
        <f>LEFT(R1428,SEARCH("/",R1428)-1)</f>
        <v>publishing</v>
      </c>
      <c r="T1428" t="str">
        <f>RIGHT(R1428,LEN(R1428)-SEARCH("/",R1428))</f>
        <v>translations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>
        <f>E1429/D1429</f>
        <v>8.3799999999999999E-2</v>
      </c>
      <c r="O1429" s="6">
        <f>IF(L1429&gt;0,E1429/L1429,0)</f>
        <v>104.75</v>
      </c>
      <c r="P1429" s="11">
        <f>(((I1429/60)/60)/24)+DATE(1970,1,1)+(-5/24)</f>
        <v>42631.643344907403</v>
      </c>
      <c r="Q1429" s="11">
        <f>(((J1429/60)/60)/24)+DATE(1970,1,1)+(-5/24)</f>
        <v>42601.643344907403</v>
      </c>
      <c r="R1429" t="s">
        <v>8287</v>
      </c>
      <c r="S1429" s="13" t="str">
        <f>LEFT(R1429,SEARCH("/",R1429)-1)</f>
        <v>publishing</v>
      </c>
      <c r="T1429" t="str">
        <f>RIGHT(R1429,LEN(R1429)-SEARCH("/",R1429))</f>
        <v>translations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>
        <f>E1430/D1430</f>
        <v>4.4999999999999998E-2</v>
      </c>
      <c r="O1430" s="6">
        <f>IF(L1430&gt;0,E1430/L1430,0)</f>
        <v>15</v>
      </c>
      <c r="P1430" s="11">
        <f>(((I1430/60)/60)/24)+DATE(1970,1,1)+(-5/24)</f>
        <v>42462.129826388882</v>
      </c>
      <c r="Q1430" s="11">
        <f>(((J1430/60)/60)/24)+DATE(1970,1,1)+(-5/24)</f>
        <v>42432.171493055554</v>
      </c>
      <c r="R1430" t="s">
        <v>8287</v>
      </c>
      <c r="S1430" s="13" t="str">
        <f>LEFT(R1430,SEARCH("/",R1430)-1)</f>
        <v>publishing</v>
      </c>
      <c r="T1430" t="str">
        <f>RIGHT(R1430,LEN(R1430)-SEARCH("/",R1430))</f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>
        <f>E1431/D1431</f>
        <v>0</v>
      </c>
      <c r="O1431" s="6">
        <f>IF(L1431&gt;0,E1431/L1431,0)</f>
        <v>0</v>
      </c>
      <c r="P1431" s="11">
        <f>(((I1431/60)/60)/24)+DATE(1970,1,1)+(-5/24)</f>
        <v>42103.852337962955</v>
      </c>
      <c r="Q1431" s="11">
        <f>(((J1431/60)/60)/24)+DATE(1970,1,1)+(-5/24)</f>
        <v>42073.852337962955</v>
      </c>
      <c r="R1431" t="s">
        <v>8287</v>
      </c>
      <c r="S1431" s="13" t="str">
        <f>LEFT(R1431,SEARCH("/",R1431)-1)</f>
        <v>publishing</v>
      </c>
      <c r="T1431" t="str">
        <f>RIGHT(R1431,LEN(R1431)-SEARCH("/",R1431))</f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>
        <f>E1432/D1432</f>
        <v>8.0600000000000005E-2</v>
      </c>
      <c r="O1432" s="6">
        <f>IF(L1432&gt;0,E1432/L1432,0)</f>
        <v>80.599999999999994</v>
      </c>
      <c r="P1432" s="11">
        <f>(((I1432/60)/60)/24)+DATE(1970,1,1)+(-5/24)</f>
        <v>41992.605185185181</v>
      </c>
      <c r="Q1432" s="11">
        <f>(((J1432/60)/60)/24)+DATE(1970,1,1)+(-5/24)</f>
        <v>41961.605185185181</v>
      </c>
      <c r="R1432" t="s">
        <v>8287</v>
      </c>
      <c r="S1432" s="13" t="str">
        <f>LEFT(R1432,SEARCH("/",R1432)-1)</f>
        <v>publishing</v>
      </c>
      <c r="T1432" t="str">
        <f>RIGHT(R1432,LEN(R1432)-SEARCH("/",R1432))</f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>
        <f>E1433/D1433</f>
        <v>0.31947058823529412</v>
      </c>
      <c r="O1433" s="6">
        <f>IF(L1433&gt;0,E1433/L1433,0)</f>
        <v>115.55319148936171</v>
      </c>
      <c r="P1433" s="11">
        <f>(((I1433/60)/60)/24)+DATE(1970,1,1)+(-5/24)</f>
        <v>42334.044166666667</v>
      </c>
      <c r="Q1433" s="11">
        <f>(((J1433/60)/60)/24)+DATE(1970,1,1)+(-5/24)</f>
        <v>42304.002499999995</v>
      </c>
      <c r="R1433" t="s">
        <v>8287</v>
      </c>
      <c r="S1433" s="13" t="str">
        <f>LEFT(R1433,SEARCH("/",R1433)-1)</f>
        <v>publishing</v>
      </c>
      <c r="T1433" t="str">
        <f>RIGHT(R1433,LEN(R1433)-SEARCH("/",R1433))</f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>
        <f>E1434/D1434</f>
        <v>0</v>
      </c>
      <c r="O1434" s="6">
        <f>IF(L1434&gt;0,E1434/L1434,0)</f>
        <v>0</v>
      </c>
      <c r="P1434" s="11">
        <f>(((I1434/60)/60)/24)+DATE(1970,1,1)+(-5/24)</f>
        <v>42205.572083333333</v>
      </c>
      <c r="Q1434" s="11">
        <f>(((J1434/60)/60)/24)+DATE(1970,1,1)+(-5/24)</f>
        <v>42175.572083333333</v>
      </c>
      <c r="R1434" t="s">
        <v>8287</v>
      </c>
      <c r="S1434" s="13" t="str">
        <f>LEFT(R1434,SEARCH("/",R1434)-1)</f>
        <v>publishing</v>
      </c>
      <c r="T1434" t="str">
        <f>RIGHT(R1434,LEN(R1434)-SEARCH("/",R1434))</f>
        <v>translations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>
        <f>E1435/D1435</f>
        <v>6.7083333333333328E-2</v>
      </c>
      <c r="O1435" s="6">
        <f>IF(L1435&gt;0,E1435/L1435,0)</f>
        <v>80.5</v>
      </c>
      <c r="P1435" s="11">
        <f>(((I1435/60)/60)/24)+DATE(1970,1,1)+(-5/24)</f>
        <v>42714.249999999993</v>
      </c>
      <c r="Q1435" s="11">
        <f>(((J1435/60)/60)/24)+DATE(1970,1,1)+(-5/24)</f>
        <v>42673.417534722219</v>
      </c>
      <c r="R1435" t="s">
        <v>8287</v>
      </c>
      <c r="S1435" s="13" t="str">
        <f>LEFT(R1435,SEARCH("/",R1435)-1)</f>
        <v>publishing</v>
      </c>
      <c r="T1435" t="str">
        <f>RIGHT(R1435,LEN(R1435)-SEARCH("/",R1435))</f>
        <v>translations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>
        <f>E1436/D1436</f>
        <v>9.987804878048781E-2</v>
      </c>
      <c r="O1436" s="6">
        <f>IF(L1436&gt;0,E1436/L1436,0)</f>
        <v>744.5454545454545</v>
      </c>
      <c r="P1436" s="11">
        <f>(((I1436/60)/60)/24)+DATE(1970,1,1)+(-5/24)</f>
        <v>42163.416666666664</v>
      </c>
      <c r="Q1436" s="11">
        <f>(((J1436/60)/60)/24)+DATE(1970,1,1)+(-5/24)</f>
        <v>42142.558773148143</v>
      </c>
      <c r="R1436" t="s">
        <v>8287</v>
      </c>
      <c r="S1436" s="13" t="str">
        <f>LEFT(R1436,SEARCH("/",R1436)-1)</f>
        <v>publishing</v>
      </c>
      <c r="T1436" t="str">
        <f>RIGHT(R1436,LEN(R1436)-SEARCH("/",R1436))</f>
        <v>translations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>
        <f>E1437/D1437</f>
        <v>1E-3</v>
      </c>
      <c r="O1437" s="6">
        <f>IF(L1437&gt;0,E1437/L1437,0)</f>
        <v>7.5</v>
      </c>
      <c r="P1437" s="11">
        <f>(((I1437/60)/60)/24)+DATE(1970,1,1)+(-5/24)</f>
        <v>42288.57199074074</v>
      </c>
      <c r="Q1437" s="11">
        <f>(((J1437/60)/60)/24)+DATE(1970,1,1)+(-5/24)</f>
        <v>42258.57199074074</v>
      </c>
      <c r="R1437" t="s">
        <v>8287</v>
      </c>
      <c r="S1437" s="13" t="str">
        <f>LEFT(R1437,SEARCH("/",R1437)-1)</f>
        <v>publishing</v>
      </c>
      <c r="T1437" t="str">
        <f>RIGHT(R1437,LEN(R1437)-SEARCH("/",R1437))</f>
        <v>translations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>
        <f>E1438/D1438</f>
        <v>7.7000000000000002E-3</v>
      </c>
      <c r="O1438" s="6">
        <f>IF(L1438&gt;0,E1438/L1438,0)</f>
        <v>38.5</v>
      </c>
      <c r="P1438" s="11">
        <f>(((I1438/60)/60)/24)+DATE(1970,1,1)+(-5/24)</f>
        <v>42421.141863425924</v>
      </c>
      <c r="Q1438" s="11">
        <f>(((J1438/60)/60)/24)+DATE(1970,1,1)+(-5/24)</f>
        <v>42391.141863425924</v>
      </c>
      <c r="R1438" t="s">
        <v>8287</v>
      </c>
      <c r="S1438" s="13" t="str">
        <f>LEFT(R1438,SEARCH("/",R1438)-1)</f>
        <v>publishing</v>
      </c>
      <c r="T1438" t="str">
        <f>RIGHT(R1438,LEN(R1438)-SEARCH("/",R1438))</f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>
        <f>E1439/D1439</f>
        <v>0.26900000000000002</v>
      </c>
      <c r="O1439" s="6">
        <f>IF(L1439&gt;0,E1439/L1439,0)</f>
        <v>36.68181818181818</v>
      </c>
      <c r="P1439" s="11">
        <f>(((I1439/60)/60)/24)+DATE(1970,1,1)+(-5/24)</f>
        <v>41832.999305555553</v>
      </c>
      <c r="Q1439" s="11">
        <f>(((J1439/60)/60)/24)+DATE(1970,1,1)+(-5/24)</f>
        <v>41796.32336805555</v>
      </c>
      <c r="R1439" t="s">
        <v>8287</v>
      </c>
      <c r="S1439" s="13" t="str">
        <f>LEFT(R1439,SEARCH("/",R1439)-1)</f>
        <v>publishing</v>
      </c>
      <c r="T1439" t="str">
        <f>RIGHT(R1439,LEN(R1439)-SEARCH("/",R1439))</f>
        <v>translations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>
        <f>E1440/D1440</f>
        <v>0.03</v>
      </c>
      <c r="O1440" s="6">
        <f>IF(L1440&gt;0,E1440/L1440,0)</f>
        <v>75</v>
      </c>
      <c r="P1440" s="11">
        <f>(((I1440/60)/60)/24)+DATE(1970,1,1)+(-5/24)</f>
        <v>42487.371527777774</v>
      </c>
      <c r="Q1440" s="11">
        <f>(((J1440/60)/60)/24)+DATE(1970,1,1)+(-5/24)</f>
        <v>42457.663182870368</v>
      </c>
      <c r="R1440" t="s">
        <v>8287</v>
      </c>
      <c r="S1440" s="13" t="str">
        <f>LEFT(R1440,SEARCH("/",R1440)-1)</f>
        <v>publishing</v>
      </c>
      <c r="T1440" t="str">
        <f>RIGHT(R1440,LEN(R1440)-SEARCH("/",R1440))</f>
        <v>translations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>
        <f>E1441/D1441</f>
        <v>6.6055045871559637E-2</v>
      </c>
      <c r="O1441" s="6">
        <f>IF(L1441&gt;0,E1441/L1441,0)</f>
        <v>30</v>
      </c>
      <c r="P1441" s="11">
        <f>(((I1441/60)/60)/24)+DATE(1970,1,1)+(-5/24)</f>
        <v>42070.621539351843</v>
      </c>
      <c r="Q1441" s="11">
        <f>(((J1441/60)/60)/24)+DATE(1970,1,1)+(-5/24)</f>
        <v>42040.621539351843</v>
      </c>
      <c r="R1441" t="s">
        <v>8287</v>
      </c>
      <c r="S1441" s="13" t="str">
        <f>LEFT(R1441,SEARCH("/",R1441)-1)</f>
        <v>publishing</v>
      </c>
      <c r="T1441" t="str">
        <f>RIGHT(R1441,LEN(R1441)-SEARCH("/",R1441))</f>
        <v>translations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>
        <f>E1442/D1442</f>
        <v>7.6923076923076926E-5</v>
      </c>
      <c r="O1442" s="6">
        <f>IF(L1442&gt;0,E1442/L1442,0)</f>
        <v>1</v>
      </c>
      <c r="P1442" s="11">
        <f>(((I1442/60)/60)/24)+DATE(1970,1,1)+(-5/24)</f>
        <v>42516.540081018517</v>
      </c>
      <c r="Q1442" s="11">
        <f>(((J1442/60)/60)/24)+DATE(1970,1,1)+(-5/24)</f>
        <v>42486.540081018517</v>
      </c>
      <c r="R1442" t="s">
        <v>8287</v>
      </c>
      <c r="S1442" s="13" t="str">
        <f>LEFT(R1442,SEARCH("/",R1442)-1)</f>
        <v>publishing</v>
      </c>
      <c r="T1442" t="str">
        <f>RIGHT(R1442,LEN(R1442)-SEARCH("/",R1442))</f>
        <v>translations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>
        <f>E1443/D1443</f>
        <v>1.1222222222222222E-2</v>
      </c>
      <c r="O1443" s="6">
        <f>IF(L1443&gt;0,E1443/L1443,0)</f>
        <v>673.33333333333337</v>
      </c>
      <c r="P1443" s="11">
        <f>(((I1443/60)/60)/24)+DATE(1970,1,1)+(-5/24)</f>
        <v>42258.557511574072</v>
      </c>
      <c r="Q1443" s="11">
        <f>(((J1443/60)/60)/24)+DATE(1970,1,1)+(-5/24)</f>
        <v>42198.557511574072</v>
      </c>
      <c r="R1443" t="s">
        <v>8287</v>
      </c>
      <c r="S1443" s="13" t="str">
        <f>LEFT(R1443,SEARCH("/",R1443)-1)</f>
        <v>publishing</v>
      </c>
      <c r="T1443" t="str">
        <f>RIGHT(R1443,LEN(R1443)-SEARCH("/",R1443))</f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>
        <f>E1444/D1444</f>
        <v>0</v>
      </c>
      <c r="O1444" s="6">
        <f>IF(L1444&gt;0,E1444/L1444,0)</f>
        <v>0</v>
      </c>
      <c r="P1444" s="11">
        <f>(((I1444/60)/60)/24)+DATE(1970,1,1)+(-5/24)</f>
        <v>42515.437013888884</v>
      </c>
      <c r="Q1444" s="11">
        <f>(((J1444/60)/60)/24)+DATE(1970,1,1)+(-5/24)</f>
        <v>42485.437013888884</v>
      </c>
      <c r="R1444" t="s">
        <v>8287</v>
      </c>
      <c r="S1444" s="13" t="str">
        <f>LEFT(R1444,SEARCH("/",R1444)-1)</f>
        <v>publishing</v>
      </c>
      <c r="T1444" t="str">
        <f>RIGHT(R1444,LEN(R1444)-SEARCH("/",R1444))</f>
        <v>translations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>
        <f>E1445/D1445</f>
        <v>0</v>
      </c>
      <c r="O1445" s="6">
        <f>IF(L1445&gt;0,E1445/L1445,0)</f>
        <v>0</v>
      </c>
      <c r="P1445" s="11">
        <f>(((I1445/60)/60)/24)+DATE(1970,1,1)+(-5/24)</f>
        <v>42737.71769675926</v>
      </c>
      <c r="Q1445" s="11">
        <f>(((J1445/60)/60)/24)+DATE(1970,1,1)+(-5/24)</f>
        <v>42707.71769675926</v>
      </c>
      <c r="R1445" t="s">
        <v>8287</v>
      </c>
      <c r="S1445" s="13" t="str">
        <f>LEFT(R1445,SEARCH("/",R1445)-1)</f>
        <v>publishing</v>
      </c>
      <c r="T1445" t="str">
        <f>RIGHT(R1445,LEN(R1445)-SEARCH("/",R1445))</f>
        <v>translations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>
        <f>E1446/D1446</f>
        <v>0</v>
      </c>
      <c r="O1446" s="6">
        <f>IF(L1446&gt;0,E1446/L1446,0)</f>
        <v>0</v>
      </c>
      <c r="P1446" s="11">
        <f>(((I1446/60)/60)/24)+DATE(1970,1,1)+(-5/24)</f>
        <v>42259.665069444447</v>
      </c>
      <c r="Q1446" s="11">
        <f>(((J1446/60)/60)/24)+DATE(1970,1,1)+(-5/24)</f>
        <v>42199.665069444447</v>
      </c>
      <c r="R1446" t="s">
        <v>8287</v>
      </c>
      <c r="S1446" s="13" t="str">
        <f>LEFT(R1446,SEARCH("/",R1446)-1)</f>
        <v>publishing</v>
      </c>
      <c r="T1446" t="str">
        <f>RIGHT(R1446,LEN(R1446)-SEARCH("/",R1446))</f>
        <v>translations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>
        <f>E1447/D1447</f>
        <v>0</v>
      </c>
      <c r="O1447" s="6">
        <f>IF(L1447&gt;0,E1447/L1447,0)</f>
        <v>0</v>
      </c>
      <c r="P1447" s="11">
        <f>(((I1447/60)/60)/24)+DATE(1970,1,1)+(-5/24)</f>
        <v>42169.333969907406</v>
      </c>
      <c r="Q1447" s="11">
        <f>(((J1447/60)/60)/24)+DATE(1970,1,1)+(-5/24)</f>
        <v>42139.333969907406</v>
      </c>
      <c r="R1447" t="s">
        <v>8287</v>
      </c>
      <c r="S1447" s="13" t="str">
        <f>LEFT(R1447,SEARCH("/",R1447)-1)</f>
        <v>publishing</v>
      </c>
      <c r="T1447" t="str">
        <f>RIGHT(R1447,LEN(R1447)-SEARCH("/",R1447))</f>
        <v>translations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>
        <f>E1448/D1448</f>
        <v>0</v>
      </c>
      <c r="O1448" s="6">
        <f>IF(L1448&gt;0,E1448/L1448,0)</f>
        <v>0</v>
      </c>
      <c r="P1448" s="11">
        <f>(((I1448/60)/60)/24)+DATE(1970,1,1)+(-5/24)</f>
        <v>42481.239328703705</v>
      </c>
      <c r="Q1448" s="11">
        <f>(((J1448/60)/60)/24)+DATE(1970,1,1)+(-5/24)</f>
        <v>42461.239328703705</v>
      </c>
      <c r="R1448" t="s">
        <v>8287</v>
      </c>
      <c r="S1448" s="13" t="str">
        <f>LEFT(R1448,SEARCH("/",R1448)-1)</f>
        <v>publishing</v>
      </c>
      <c r="T1448" t="str">
        <f>RIGHT(R1448,LEN(R1448)-SEARCH("/",R1448))</f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>
        <f>E1449/D1449</f>
        <v>1.4999999999999999E-4</v>
      </c>
      <c r="O1449" s="6">
        <f>IF(L1449&gt;0,E1449/L1449,0)</f>
        <v>25</v>
      </c>
      <c r="P1449" s="11">
        <f>(((I1449/60)/60)/24)+DATE(1970,1,1)+(-5/24)</f>
        <v>42559.52238425926</v>
      </c>
      <c r="Q1449" s="11">
        <f>(((J1449/60)/60)/24)+DATE(1970,1,1)+(-5/24)</f>
        <v>42529.52238425926</v>
      </c>
      <c r="R1449" t="s">
        <v>8287</v>
      </c>
      <c r="S1449" s="13" t="str">
        <f>LEFT(R1449,SEARCH("/",R1449)-1)</f>
        <v>publishing</v>
      </c>
      <c r="T1449" t="str">
        <f>RIGHT(R1449,LEN(R1449)-SEARCH("/",R1449))</f>
        <v>translations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>
        <f>E1450/D1450</f>
        <v>0</v>
      </c>
      <c r="O1450" s="6">
        <f>IF(L1450&gt;0,E1450/L1450,0)</f>
        <v>0</v>
      </c>
      <c r="P1450" s="11">
        <f>(((I1450/60)/60)/24)+DATE(1970,1,1)+(-5/24)</f>
        <v>42146.017361111109</v>
      </c>
      <c r="Q1450" s="11">
        <f>(((J1450/60)/60)/24)+DATE(1970,1,1)+(-5/24)</f>
        <v>42115.728217592587</v>
      </c>
      <c r="R1450" t="s">
        <v>8287</v>
      </c>
      <c r="S1450" s="13" t="str">
        <f>LEFT(R1450,SEARCH("/",R1450)-1)</f>
        <v>publishing</v>
      </c>
      <c r="T1450" t="str">
        <f>RIGHT(R1450,LEN(R1450)-SEARCH("/",R1450))</f>
        <v>translations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>
        <f>E1451/D1451</f>
        <v>0</v>
      </c>
      <c r="O1451" s="6">
        <f>IF(L1451&gt;0,E1451/L1451,0)</f>
        <v>0</v>
      </c>
      <c r="P1451" s="11">
        <f>(((I1451/60)/60)/24)+DATE(1970,1,1)+(-5/24)</f>
        <v>42134.603067129625</v>
      </c>
      <c r="Q1451" s="11">
        <f>(((J1451/60)/60)/24)+DATE(1970,1,1)+(-5/24)</f>
        <v>42086.603067129625</v>
      </c>
      <c r="R1451" t="s">
        <v>8287</v>
      </c>
      <c r="S1451" s="13" t="str">
        <f>LEFT(R1451,SEARCH("/",R1451)-1)</f>
        <v>publishing</v>
      </c>
      <c r="T1451" t="str">
        <f>RIGHT(R1451,LEN(R1451)-SEARCH("/",R1451))</f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>
        <f>E1452/D1452</f>
        <v>1.0000000000000001E-5</v>
      </c>
      <c r="O1452" s="6">
        <f>IF(L1452&gt;0,E1452/L1452,0)</f>
        <v>1</v>
      </c>
      <c r="P1452" s="11">
        <f>(((I1452/60)/60)/24)+DATE(1970,1,1)+(-5/24)</f>
        <v>42419.962928240733</v>
      </c>
      <c r="Q1452" s="11">
        <f>(((J1452/60)/60)/24)+DATE(1970,1,1)+(-5/24)</f>
        <v>42389.962928240733</v>
      </c>
      <c r="R1452" t="s">
        <v>8287</v>
      </c>
      <c r="S1452" s="13" t="str">
        <f>LEFT(R1452,SEARCH("/",R1452)-1)</f>
        <v>publishing</v>
      </c>
      <c r="T1452" t="str">
        <f>RIGHT(R1452,LEN(R1452)-SEARCH("/",R1452))</f>
        <v>translations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>
        <f>E1453/D1453</f>
        <v>1.0554089709762533E-4</v>
      </c>
      <c r="O1453" s="6">
        <f>IF(L1453&gt;0,E1453/L1453,0)</f>
        <v>1</v>
      </c>
      <c r="P1453" s="11">
        <f>(((I1453/60)/60)/24)+DATE(1970,1,1)+(-5/24)</f>
        <v>41961.792349537034</v>
      </c>
      <c r="Q1453" s="11">
        <f>(((J1453/60)/60)/24)+DATE(1970,1,1)+(-5/24)</f>
        <v>41931.75068287037</v>
      </c>
      <c r="R1453" t="s">
        <v>8287</v>
      </c>
      <c r="S1453" s="13" t="str">
        <f>LEFT(R1453,SEARCH("/",R1453)-1)</f>
        <v>publishing</v>
      </c>
      <c r="T1453" t="str">
        <f>RIGHT(R1453,LEN(R1453)-SEARCH("/",R1453))</f>
        <v>translations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>
        <f>E1454/D1454</f>
        <v>0</v>
      </c>
      <c r="O1454" s="6">
        <f>IF(L1454&gt;0,E1454/L1454,0)</f>
        <v>0</v>
      </c>
      <c r="P1454" s="11">
        <f>(((I1454/60)/60)/24)+DATE(1970,1,1)+(-5/24)</f>
        <v>41848.494942129626</v>
      </c>
      <c r="Q1454" s="11">
        <f>(((J1454/60)/60)/24)+DATE(1970,1,1)+(-5/24)</f>
        <v>41818.494942129626</v>
      </c>
      <c r="R1454" t="s">
        <v>8287</v>
      </c>
      <c r="S1454" s="13" t="str">
        <f>LEFT(R1454,SEARCH("/",R1454)-1)</f>
        <v>publishing</v>
      </c>
      <c r="T1454" t="str">
        <f>RIGHT(R1454,LEN(R1454)-SEARCH("/",R1454))</f>
        <v>translations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>
        <f>E1455/D1455</f>
        <v>0</v>
      </c>
      <c r="O1455" s="6">
        <f>IF(L1455&gt;0,E1455/L1455,0)</f>
        <v>0</v>
      </c>
      <c r="P1455" s="11">
        <f>(((I1455/60)/60)/24)+DATE(1970,1,1)+(-5/24)</f>
        <v>42840.446145833332</v>
      </c>
      <c r="Q1455" s="11">
        <f>(((J1455/60)/60)/24)+DATE(1970,1,1)+(-5/24)</f>
        <v>42795.487812499996</v>
      </c>
      <c r="R1455" t="s">
        <v>8287</v>
      </c>
      <c r="S1455" s="13" t="str">
        <f>LEFT(R1455,SEARCH("/",R1455)-1)</f>
        <v>publishing</v>
      </c>
      <c r="T1455" t="str">
        <f>RIGHT(R1455,LEN(R1455)-SEARCH("/",R1455))</f>
        <v>translations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>
        <f>E1456/D1456</f>
        <v>8.5714285714285719E-3</v>
      </c>
      <c r="O1456" s="6">
        <f>IF(L1456&gt;0,E1456/L1456,0)</f>
        <v>15</v>
      </c>
      <c r="P1456" s="11">
        <f>(((I1456/60)/60)/24)+DATE(1970,1,1)+(-5/24)</f>
        <v>42484.707638888889</v>
      </c>
      <c r="Q1456" s="11">
        <f>(((J1456/60)/60)/24)+DATE(1970,1,1)+(-5/24)</f>
        <v>42463.658333333333</v>
      </c>
      <c r="R1456" t="s">
        <v>8287</v>
      </c>
      <c r="S1456" s="13" t="str">
        <f>LEFT(R1456,SEARCH("/",R1456)-1)</f>
        <v>publishing</v>
      </c>
      <c r="T1456" t="str">
        <f>RIGHT(R1456,LEN(R1456)-SEARCH("/",R1456))</f>
        <v>translations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>
        <f>E1457/D1457</f>
        <v>0.105</v>
      </c>
      <c r="O1457" s="6">
        <f>IF(L1457&gt;0,E1457/L1457,0)</f>
        <v>225</v>
      </c>
      <c r="P1457" s="11">
        <f>(((I1457/60)/60)/24)+DATE(1970,1,1)+(-5/24)</f>
        <v>41887.360416666663</v>
      </c>
      <c r="Q1457" s="11">
        <f>(((J1457/60)/60)/24)+DATE(1970,1,1)+(-5/24)</f>
        <v>41832.46435185185</v>
      </c>
      <c r="R1457" t="s">
        <v>8287</v>
      </c>
      <c r="S1457" s="13" t="str">
        <f>LEFT(R1457,SEARCH("/",R1457)-1)</f>
        <v>publishing</v>
      </c>
      <c r="T1457" t="str">
        <f>RIGHT(R1457,LEN(R1457)-SEARCH("/",R1457))</f>
        <v>translations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>
        <f>E1458/D1458</f>
        <v>2.9000000000000001E-2</v>
      </c>
      <c r="O1458" s="6">
        <f>IF(L1458&gt;0,E1458/L1458,0)</f>
        <v>48.333333333333336</v>
      </c>
      <c r="P1458" s="11">
        <f>(((I1458/60)/60)/24)+DATE(1970,1,1)+(-5/24)</f>
        <v>42738.460243055553</v>
      </c>
      <c r="Q1458" s="11">
        <f>(((J1458/60)/60)/24)+DATE(1970,1,1)+(-5/24)</f>
        <v>42708.460243055553</v>
      </c>
      <c r="R1458" t="s">
        <v>8287</v>
      </c>
      <c r="S1458" s="13" t="str">
        <f>LEFT(R1458,SEARCH("/",R1458)-1)</f>
        <v>publishing</v>
      </c>
      <c r="T1458" t="str">
        <f>RIGHT(R1458,LEN(R1458)-SEARCH("/",R1458))</f>
        <v>translations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>
        <f>E1459/D1459</f>
        <v>0</v>
      </c>
      <c r="O1459" s="6">
        <f>IF(L1459&gt;0,E1459/L1459,0)</f>
        <v>0</v>
      </c>
      <c r="P1459" s="11">
        <f>(((I1459/60)/60)/24)+DATE(1970,1,1)+(-5/24)</f>
        <v>42319.729675925926</v>
      </c>
      <c r="Q1459" s="11">
        <f>(((J1459/60)/60)/24)+DATE(1970,1,1)+(-5/24)</f>
        <v>42289.688009259255</v>
      </c>
      <c r="R1459" t="s">
        <v>8287</v>
      </c>
      <c r="S1459" s="13" t="str">
        <f>LEFT(R1459,SEARCH("/",R1459)-1)</f>
        <v>publishing</v>
      </c>
      <c r="T1459" t="str">
        <f>RIGHT(R1459,LEN(R1459)-SEARCH("/",R1459))</f>
        <v>translations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>
        <f>E1460/D1460</f>
        <v>0</v>
      </c>
      <c r="O1460" s="6">
        <f>IF(L1460&gt;0,E1460/L1460,0)</f>
        <v>0</v>
      </c>
      <c r="P1460" s="11">
        <f>(((I1460/60)/60)/24)+DATE(1970,1,1)+(-5/24)</f>
        <v>41861.958333333328</v>
      </c>
      <c r="Q1460" s="11">
        <f>(((J1460/60)/60)/24)+DATE(1970,1,1)+(-5/24)</f>
        <v>41831.49722222222</v>
      </c>
      <c r="R1460" t="s">
        <v>8287</v>
      </c>
      <c r="S1460" s="13" t="str">
        <f>LEFT(R1460,SEARCH("/",R1460)-1)</f>
        <v>publishing</v>
      </c>
      <c r="T1460" t="str">
        <f>RIGHT(R1460,LEN(R1460)-SEARCH("/",R1460))</f>
        <v>translations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>
        <f>E1461/D1461</f>
        <v>0</v>
      </c>
      <c r="O1461" s="6">
        <f>IF(L1461&gt;0,E1461/L1461,0)</f>
        <v>0</v>
      </c>
      <c r="P1461" s="11">
        <f>(((I1461/60)/60)/24)+DATE(1970,1,1)+(-5/24)</f>
        <v>42340.517361111109</v>
      </c>
      <c r="Q1461" s="11">
        <f>(((J1461/60)/60)/24)+DATE(1970,1,1)+(-5/24)</f>
        <v>42311.996481481481</v>
      </c>
      <c r="R1461" t="s">
        <v>8287</v>
      </c>
      <c r="S1461" s="13" t="str">
        <f>LEFT(R1461,SEARCH("/",R1461)-1)</f>
        <v>publishing</v>
      </c>
      <c r="T1461" t="str">
        <f>RIGHT(R1461,LEN(R1461)-SEARCH("/",R1461))</f>
        <v>translations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>
        <f>E1462/D1462</f>
        <v>0</v>
      </c>
      <c r="O1462" s="6">
        <f>IF(L1462&gt;0,E1462/L1462,0)</f>
        <v>0</v>
      </c>
      <c r="P1462" s="11">
        <f>(((I1462/60)/60)/24)+DATE(1970,1,1)+(-5/24)</f>
        <v>41973.781249999993</v>
      </c>
      <c r="Q1462" s="11">
        <f>(((J1462/60)/60)/24)+DATE(1970,1,1)+(-5/24)</f>
        <v>41915.688634259255</v>
      </c>
      <c r="R1462" t="s">
        <v>8287</v>
      </c>
      <c r="S1462" s="13" t="str">
        <f>LEFT(R1462,SEARCH("/",R1462)-1)</f>
        <v>publishing</v>
      </c>
      <c r="T1462" t="str">
        <f>RIGHT(R1462,LEN(R1462)-SEARCH("/",R1462))</f>
        <v>translations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>
        <f>E1463/D1463</f>
        <v>1.012446</v>
      </c>
      <c r="O1463" s="6">
        <f>IF(L1463&gt;0,E1463/L1463,0)</f>
        <v>44.66673529411765</v>
      </c>
      <c r="P1463" s="11">
        <f>(((I1463/60)/60)/24)+DATE(1970,1,1)+(-5/24)</f>
        <v>41932.791666666664</v>
      </c>
      <c r="Q1463" s="11">
        <f>(((J1463/60)/60)/24)+DATE(1970,1,1)+(-5/24)</f>
        <v>41899.436967592592</v>
      </c>
      <c r="R1463" t="s">
        <v>8288</v>
      </c>
      <c r="S1463" s="13" t="str">
        <f>LEFT(R1463,SEARCH("/",R1463)-1)</f>
        <v>publishing</v>
      </c>
      <c r="T1463" t="str">
        <f>RIGHT(R1463,LEN(R1463)-SEARCH("/",R1463))</f>
        <v>radio &amp; podcasts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>
        <f>E1464/D1464</f>
        <v>1.085175</v>
      </c>
      <c r="O1464" s="6">
        <f>IF(L1464&gt;0,E1464/L1464,0)</f>
        <v>28.937999999999999</v>
      </c>
      <c r="P1464" s="11">
        <f>(((I1464/60)/60)/24)+DATE(1970,1,1)+(-5/24)</f>
        <v>41374.454525462963</v>
      </c>
      <c r="Q1464" s="11">
        <f>(((J1464/60)/60)/24)+DATE(1970,1,1)+(-5/24)</f>
        <v>41344.454525462963</v>
      </c>
      <c r="R1464" t="s">
        <v>8288</v>
      </c>
      <c r="S1464" s="13" t="str">
        <f>LEFT(R1464,SEARCH("/",R1464)-1)</f>
        <v>publishing</v>
      </c>
      <c r="T1464" t="str">
        <f>RIGHT(R1464,LEN(R1464)-SEARCH("/",R1464))</f>
        <v>radio &amp; podcasts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>
        <f>E1465/D1465</f>
        <v>1.4766666666666666</v>
      </c>
      <c r="O1465" s="6">
        <f>IF(L1465&gt;0,E1465/L1465,0)</f>
        <v>35.44</v>
      </c>
      <c r="P1465" s="11">
        <f>(((I1465/60)/60)/24)+DATE(1970,1,1)+(-5/24)</f>
        <v>41371.661319444444</v>
      </c>
      <c r="Q1465" s="11">
        <f>(((J1465/60)/60)/24)+DATE(1970,1,1)+(-5/24)</f>
        <v>41326.702986111108</v>
      </c>
      <c r="R1465" t="s">
        <v>8288</v>
      </c>
      <c r="S1465" s="13" t="str">
        <f>LEFT(R1465,SEARCH("/",R1465)-1)</f>
        <v>publishing</v>
      </c>
      <c r="T1465" t="str">
        <f>RIGHT(R1465,LEN(R1465)-SEARCH("/",R1465))</f>
        <v>radio &amp; podcasts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>
        <f>E1466/D1466</f>
        <v>1.6319999999999999</v>
      </c>
      <c r="O1466" s="6">
        <f>IF(L1466&gt;0,E1466/L1466,0)</f>
        <v>34.871794871794869</v>
      </c>
      <c r="P1466" s="11">
        <f>(((I1466/60)/60)/24)+DATE(1970,1,1)+(-5/24)</f>
        <v>41321.453217592592</v>
      </c>
      <c r="Q1466" s="11">
        <f>(((J1466/60)/60)/24)+DATE(1970,1,1)+(-5/24)</f>
        <v>41291.453217592592</v>
      </c>
      <c r="R1466" t="s">
        <v>8288</v>
      </c>
      <c r="S1466" s="13" t="str">
        <f>LEFT(R1466,SEARCH("/",R1466)-1)</f>
        <v>publishing</v>
      </c>
      <c r="T1466" t="str">
        <f>RIGHT(R1466,LEN(R1466)-SEARCH("/",R1466))</f>
        <v>radio &amp; podcasts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>
        <f>E1467/D1467</f>
        <v>4.5641449999999999</v>
      </c>
      <c r="O1467" s="6">
        <f>IF(L1467&gt;0,E1467/L1467,0)</f>
        <v>52.622732513451197</v>
      </c>
      <c r="P1467" s="11">
        <f>(((I1467/60)/60)/24)+DATE(1970,1,1)+(-5/24)</f>
        <v>40989.916666666664</v>
      </c>
      <c r="Q1467" s="11">
        <f>(((J1467/60)/60)/24)+DATE(1970,1,1)+(-5/24)</f>
        <v>40959.526064814811</v>
      </c>
      <c r="R1467" t="s">
        <v>8288</v>
      </c>
      <c r="S1467" s="13" t="str">
        <f>LEFT(R1467,SEARCH("/",R1467)-1)</f>
        <v>publishing</v>
      </c>
      <c r="T1467" t="str">
        <f>RIGHT(R1467,LEN(R1467)-SEARCH("/",R1467))</f>
        <v>radio &amp; podcasts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>
        <f>E1468/D1468</f>
        <v>1.0787731249999999</v>
      </c>
      <c r="O1468" s="6">
        <f>IF(L1468&gt;0,E1468/L1468,0)</f>
        <v>69.598266129032254</v>
      </c>
      <c r="P1468" s="11">
        <f>(((I1468/60)/60)/24)+DATE(1970,1,1)+(-5/24)</f>
        <v>42380.999999999993</v>
      </c>
      <c r="Q1468" s="11">
        <f>(((J1468/60)/60)/24)+DATE(1970,1,1)+(-5/24)</f>
        <v>42339.963726851849</v>
      </c>
      <c r="R1468" t="s">
        <v>8288</v>
      </c>
      <c r="S1468" s="13" t="str">
        <f>LEFT(R1468,SEARCH("/",R1468)-1)</f>
        <v>publishing</v>
      </c>
      <c r="T1468" t="str">
        <f>RIGHT(R1468,LEN(R1468)-SEARCH("/",R1468))</f>
        <v>radio &amp; podcasts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>
        <f>E1469/D1469</f>
        <v>1.1508</v>
      </c>
      <c r="O1469" s="6">
        <f>IF(L1469&gt;0,E1469/L1469,0)</f>
        <v>76.72</v>
      </c>
      <c r="P1469" s="11">
        <f>(((I1469/60)/60)/24)+DATE(1970,1,1)+(-5/24)</f>
        <v>40993.55190972222</v>
      </c>
      <c r="Q1469" s="11">
        <f>(((J1469/60)/60)/24)+DATE(1970,1,1)+(-5/24)</f>
        <v>40933.593576388885</v>
      </c>
      <c r="R1469" t="s">
        <v>8288</v>
      </c>
      <c r="S1469" s="13" t="str">
        <f>LEFT(R1469,SEARCH("/",R1469)-1)</f>
        <v>publishing</v>
      </c>
      <c r="T1469" t="str">
        <f>RIGHT(R1469,LEN(R1469)-SEARCH("/",R1469))</f>
        <v>radio &amp; podcasts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>
        <f>E1470/D1470</f>
        <v>1.0236842105263158</v>
      </c>
      <c r="O1470" s="6">
        <f>IF(L1470&gt;0,E1470/L1470,0)</f>
        <v>33.191126279863482</v>
      </c>
      <c r="P1470" s="11">
        <f>(((I1470/60)/60)/24)+DATE(1970,1,1)+(-5/24)</f>
        <v>40705.806122685186</v>
      </c>
      <c r="Q1470" s="11">
        <f>(((J1470/60)/60)/24)+DATE(1970,1,1)+(-5/24)</f>
        <v>40645.806122685186</v>
      </c>
      <c r="R1470" t="s">
        <v>8288</v>
      </c>
      <c r="S1470" s="13" t="str">
        <f>LEFT(R1470,SEARCH("/",R1470)-1)</f>
        <v>publishing</v>
      </c>
      <c r="T1470" t="str">
        <f>RIGHT(R1470,LEN(R1470)-SEARCH("/",R1470))</f>
        <v>radio &amp; podcasts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>
        <f>E1471/D1471</f>
        <v>1.0842485875706214</v>
      </c>
      <c r="O1471" s="6">
        <f>IF(L1471&gt;0,E1471/L1471,0)</f>
        <v>149.46417445482865</v>
      </c>
      <c r="P1471" s="11">
        <f>(((I1471/60)/60)/24)+DATE(1970,1,1)+(-5/24)</f>
        <v>41320.390150462961</v>
      </c>
      <c r="Q1471" s="11">
        <f>(((J1471/60)/60)/24)+DATE(1970,1,1)+(-5/24)</f>
        <v>41290.390150462961</v>
      </c>
      <c r="R1471" t="s">
        <v>8288</v>
      </c>
      <c r="S1471" s="13" t="str">
        <f>LEFT(R1471,SEARCH("/",R1471)-1)</f>
        <v>publishing</v>
      </c>
      <c r="T1471" t="str">
        <f>RIGHT(R1471,LEN(R1471)-SEARCH("/",R1471))</f>
        <v>radio &amp; podcasts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>
        <f>E1472/D1472</f>
        <v>1.2513333333333334</v>
      </c>
      <c r="O1472" s="6">
        <f>IF(L1472&gt;0,E1472/L1472,0)</f>
        <v>23.172839506172838</v>
      </c>
      <c r="P1472" s="11">
        <f>(((I1472/60)/60)/24)+DATE(1970,1,1)+(-5/24)</f>
        <v>41271.618784722217</v>
      </c>
      <c r="Q1472" s="11">
        <f>(((J1472/60)/60)/24)+DATE(1970,1,1)+(-5/24)</f>
        <v>41250.618784722217</v>
      </c>
      <c r="R1472" t="s">
        <v>8288</v>
      </c>
      <c r="S1472" s="13" t="str">
        <f>LEFT(R1472,SEARCH("/",R1472)-1)</f>
        <v>publishing</v>
      </c>
      <c r="T1472" t="str">
        <f>RIGHT(R1472,LEN(R1472)-SEARCH("/",R1472))</f>
        <v>radio &amp; podcasts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>
        <f>E1473/D1473</f>
        <v>1.03840625</v>
      </c>
      <c r="O1473" s="6">
        <f>IF(L1473&gt;0,E1473/L1473,0)</f>
        <v>96.877551020408163</v>
      </c>
      <c r="P1473" s="11">
        <f>(((I1473/60)/60)/24)+DATE(1970,1,1)+(-5/24)</f>
        <v>42103.749236111107</v>
      </c>
      <c r="Q1473" s="11">
        <f>(((J1473/60)/60)/24)+DATE(1970,1,1)+(-5/24)</f>
        <v>42073.749236111107</v>
      </c>
      <c r="R1473" t="s">
        <v>8288</v>
      </c>
      <c r="S1473" s="13" t="str">
        <f>LEFT(R1473,SEARCH("/",R1473)-1)</f>
        <v>publishing</v>
      </c>
      <c r="T1473" t="str">
        <f>RIGHT(R1473,LEN(R1473)-SEARCH("/",R1473))</f>
        <v>radio &amp; podcasts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>
        <f>E1474/D1474</f>
        <v>1.3870400000000001</v>
      </c>
      <c r="O1474" s="6">
        <f>IF(L1474&gt;0,E1474/L1474,0)</f>
        <v>103.20238095238095</v>
      </c>
      <c r="P1474" s="11">
        <f>(((I1474/60)/60)/24)+DATE(1970,1,1)+(-5/24)</f>
        <v>41563.33452546296</v>
      </c>
      <c r="Q1474" s="11">
        <f>(((J1474/60)/60)/24)+DATE(1970,1,1)+(-5/24)</f>
        <v>41533.33452546296</v>
      </c>
      <c r="R1474" t="s">
        <v>8288</v>
      </c>
      <c r="S1474" s="13" t="str">
        <f>LEFT(R1474,SEARCH("/",R1474)-1)</f>
        <v>publishing</v>
      </c>
      <c r="T1474" t="str">
        <f>RIGHT(R1474,LEN(R1474)-SEARCH("/",R1474))</f>
        <v>radio &amp; podcasts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>
        <f>E1475/D1475</f>
        <v>1.20516</v>
      </c>
      <c r="O1475" s="6">
        <f>IF(L1475&gt;0,E1475/L1475,0)</f>
        <v>38.462553191489363</v>
      </c>
      <c r="P1475" s="11">
        <f>(((I1475/60)/60)/24)+DATE(1970,1,1)+(-5/24)</f>
        <v>40969.771284722221</v>
      </c>
      <c r="Q1475" s="11">
        <f>(((J1475/60)/60)/24)+DATE(1970,1,1)+(-5/24)</f>
        <v>40939.771284722221</v>
      </c>
      <c r="R1475" t="s">
        <v>8288</v>
      </c>
      <c r="S1475" s="13" t="str">
        <f>LEFT(R1475,SEARCH("/",R1475)-1)</f>
        <v>publishing</v>
      </c>
      <c r="T1475" t="str">
        <f>RIGHT(R1475,LEN(R1475)-SEARCH("/",R1475))</f>
        <v>radio &amp; podcasts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>
        <f>E1476/D1476</f>
        <v>1.1226666666666667</v>
      </c>
      <c r="O1476" s="6">
        <f>IF(L1476&gt;0,E1476/L1476,0)</f>
        <v>44.315789473684212</v>
      </c>
      <c r="P1476" s="11">
        <f>(((I1476/60)/60)/24)+DATE(1970,1,1)+(-5/24)</f>
        <v>41530.519583333327</v>
      </c>
      <c r="Q1476" s="11">
        <f>(((J1476/60)/60)/24)+DATE(1970,1,1)+(-5/24)</f>
        <v>41500.519583333327</v>
      </c>
      <c r="R1476" t="s">
        <v>8288</v>
      </c>
      <c r="S1476" s="13" t="str">
        <f>LEFT(R1476,SEARCH("/",R1476)-1)</f>
        <v>publishing</v>
      </c>
      <c r="T1476" t="str">
        <f>RIGHT(R1476,LEN(R1476)-SEARCH("/",R1476))</f>
        <v>radio &amp; podcasts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>
        <f>E1477/D1477</f>
        <v>1.8866966666666667</v>
      </c>
      <c r="O1477" s="6">
        <f>IF(L1477&gt;0,E1477/L1477,0)</f>
        <v>64.173356009070289</v>
      </c>
      <c r="P1477" s="11">
        <f>(((I1477/60)/60)/24)+DATE(1970,1,1)+(-5/24)</f>
        <v>41992.999305555553</v>
      </c>
      <c r="Q1477" s="11">
        <f>(((J1477/60)/60)/24)+DATE(1970,1,1)+(-5/24)</f>
        <v>41960.514618055553</v>
      </c>
      <c r="R1477" t="s">
        <v>8288</v>
      </c>
      <c r="S1477" s="13" t="str">
        <f>LEFT(R1477,SEARCH("/",R1477)-1)</f>
        <v>publishing</v>
      </c>
      <c r="T1477" t="str">
        <f>RIGHT(R1477,LEN(R1477)-SEARCH("/",R1477))</f>
        <v>radio &amp; podcasts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>
        <f>E1478/D1478</f>
        <v>6.6155466666666669</v>
      </c>
      <c r="O1478" s="6">
        <f>IF(L1478&gt;0,E1478/L1478,0)</f>
        <v>43.333275109170302</v>
      </c>
      <c r="P1478" s="11">
        <f>(((I1478/60)/60)/24)+DATE(1970,1,1)+(-5/24)</f>
        <v>40795.833587962959</v>
      </c>
      <c r="Q1478" s="11">
        <f>(((J1478/60)/60)/24)+DATE(1970,1,1)+(-5/24)</f>
        <v>40765.833587962959</v>
      </c>
      <c r="R1478" t="s">
        <v>8288</v>
      </c>
      <c r="S1478" s="13" t="str">
        <f>LEFT(R1478,SEARCH("/",R1478)-1)</f>
        <v>publishing</v>
      </c>
      <c r="T1478" t="str">
        <f>RIGHT(R1478,LEN(R1478)-SEARCH("/",R1478))</f>
        <v>radio &amp; podcasts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>
        <f>E1479/D1479</f>
        <v>1.1131</v>
      </c>
      <c r="O1479" s="6">
        <f>IF(L1479&gt;0,E1479/L1479,0)</f>
        <v>90.495934959349597</v>
      </c>
      <c r="P1479" s="11">
        <f>(((I1479/60)/60)/24)+DATE(1970,1,1)+(-5/24)</f>
        <v>40899.916666666664</v>
      </c>
      <c r="Q1479" s="11">
        <f>(((J1479/60)/60)/24)+DATE(1970,1,1)+(-5/24)</f>
        <v>40840.407453703701</v>
      </c>
      <c r="R1479" t="s">
        <v>8288</v>
      </c>
      <c r="S1479" s="13" t="str">
        <f>LEFT(R1479,SEARCH("/",R1479)-1)</f>
        <v>publishing</v>
      </c>
      <c r="T1479" t="str">
        <f>RIGHT(R1479,LEN(R1479)-SEARCH("/",R1479))</f>
        <v>radio &amp; podcasts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>
        <f>E1480/D1480</f>
        <v>11.8161422</v>
      </c>
      <c r="O1480" s="6">
        <f>IF(L1480&gt;0,E1480/L1480,0)</f>
        <v>29.187190495010373</v>
      </c>
      <c r="P1480" s="11">
        <f>(((I1480/60)/60)/24)+DATE(1970,1,1)+(-5/24)</f>
        <v>41408.663344907407</v>
      </c>
      <c r="Q1480" s="11">
        <f>(((J1480/60)/60)/24)+DATE(1970,1,1)+(-5/24)</f>
        <v>41394.663344907407</v>
      </c>
      <c r="R1480" t="s">
        <v>8288</v>
      </c>
      <c r="S1480" s="13" t="str">
        <f>LEFT(R1480,SEARCH("/",R1480)-1)</f>
        <v>publishing</v>
      </c>
      <c r="T1480" t="str">
        <f>RIGHT(R1480,LEN(R1480)-SEARCH("/",R1480))</f>
        <v>radio &amp; podcasts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>
        <f>E1481/D1481</f>
        <v>1.37375</v>
      </c>
      <c r="O1481" s="6">
        <f>IF(L1481&gt;0,E1481/L1481,0)</f>
        <v>30.95774647887324</v>
      </c>
      <c r="P1481" s="11">
        <f>(((I1481/60)/60)/24)+DATE(1970,1,1)+(-5/24)</f>
        <v>41768.957638888889</v>
      </c>
      <c r="Q1481" s="11">
        <f>(((J1481/60)/60)/24)+DATE(1970,1,1)+(-5/24)</f>
        <v>41754.536909722221</v>
      </c>
      <c r="R1481" t="s">
        <v>8288</v>
      </c>
      <c r="S1481" s="13" t="str">
        <f>LEFT(R1481,SEARCH("/",R1481)-1)</f>
        <v>publishing</v>
      </c>
      <c r="T1481" t="str">
        <f>RIGHT(R1481,LEN(R1481)-SEARCH("/",R1481))</f>
        <v>radio &amp; podcasts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>
        <f>E1482/D1482</f>
        <v>1.170404</v>
      </c>
      <c r="O1482" s="6">
        <f>IF(L1482&gt;0,E1482/L1482,0)</f>
        <v>92.157795275590544</v>
      </c>
      <c r="P1482" s="11">
        <f>(((I1482/60)/60)/24)+DATE(1970,1,1)+(-5/24)</f>
        <v>41481.5</v>
      </c>
      <c r="Q1482" s="11">
        <f>(((J1482/60)/60)/24)+DATE(1970,1,1)+(-5/24)</f>
        <v>41464.725682870368</v>
      </c>
      <c r="R1482" t="s">
        <v>8288</v>
      </c>
      <c r="S1482" s="13" t="str">
        <f>LEFT(R1482,SEARCH("/",R1482)-1)</f>
        <v>publishing</v>
      </c>
      <c r="T1482" t="str">
        <f>RIGHT(R1482,LEN(R1482)-SEARCH("/",R1482))</f>
        <v>radio &amp; 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>
        <f>E1483/D1483</f>
        <v>2.1000000000000001E-2</v>
      </c>
      <c r="O1483" s="6">
        <f>IF(L1483&gt;0,E1483/L1483,0)</f>
        <v>17.5</v>
      </c>
      <c r="P1483" s="11">
        <f>(((I1483/60)/60)/24)+DATE(1970,1,1)+(-5/24)</f>
        <v>41580.714641203704</v>
      </c>
      <c r="Q1483" s="11">
        <f>(((J1483/60)/60)/24)+DATE(1970,1,1)+(-5/24)</f>
        <v>41550.714641203704</v>
      </c>
      <c r="R1483" t="s">
        <v>8275</v>
      </c>
      <c r="S1483" s="13" t="str">
        <f>LEFT(R1483,SEARCH("/",R1483)-1)</f>
        <v>publishing</v>
      </c>
      <c r="T1483" t="str">
        <f>RIGHT(R1483,LEN(R1483)-SEARCH("/",R1483))</f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>
        <f>E1484/D1484</f>
        <v>1E-3</v>
      </c>
      <c r="O1484" s="6">
        <f>IF(L1484&gt;0,E1484/L1484,0)</f>
        <v>5</v>
      </c>
      <c r="P1484" s="11">
        <f>(((I1484/60)/60)/24)+DATE(1970,1,1)+(-5/24)</f>
        <v>41159.118749999994</v>
      </c>
      <c r="Q1484" s="11">
        <f>(((J1484/60)/60)/24)+DATE(1970,1,1)+(-5/24)</f>
        <v>41136.649722222224</v>
      </c>
      <c r="R1484" t="s">
        <v>8275</v>
      </c>
      <c r="S1484" s="13" t="str">
        <f>LEFT(R1484,SEARCH("/",R1484)-1)</f>
        <v>publishing</v>
      </c>
      <c r="T1484" t="str">
        <f>RIGHT(R1484,LEN(R1484)-SEARCH("/",R1484))</f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>
        <f>E1485/D1485</f>
        <v>7.1428571428571426E-3</v>
      </c>
      <c r="O1485" s="6">
        <f>IF(L1485&gt;0,E1485/L1485,0)</f>
        <v>25</v>
      </c>
      <c r="P1485" s="11">
        <f>(((I1485/60)/60)/24)+DATE(1970,1,1)+(-5/24)</f>
        <v>42572.984664351847</v>
      </c>
      <c r="Q1485" s="11">
        <f>(((J1485/60)/60)/24)+DATE(1970,1,1)+(-5/24)</f>
        <v>42547.984664351847</v>
      </c>
      <c r="R1485" t="s">
        <v>8275</v>
      </c>
      <c r="S1485" s="13" t="str">
        <f>LEFT(R1485,SEARCH("/",R1485)-1)</f>
        <v>publishing</v>
      </c>
      <c r="T1485" t="str">
        <f>RIGHT(R1485,LEN(R1485)-SEARCH("/",R1485))</f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>
        <f>E1486/D1486</f>
        <v>0</v>
      </c>
      <c r="O1486" s="6">
        <f>IF(L1486&gt;0,E1486/L1486,0)</f>
        <v>0</v>
      </c>
      <c r="P1486" s="11">
        <f>(((I1486/60)/60)/24)+DATE(1970,1,1)+(-5/24)</f>
        <v>41111.410416666666</v>
      </c>
      <c r="Q1486" s="11">
        <f>(((J1486/60)/60)/24)+DATE(1970,1,1)+(-5/24)</f>
        <v>41052.992627314808</v>
      </c>
      <c r="R1486" t="s">
        <v>8275</v>
      </c>
      <c r="S1486" s="13" t="str">
        <f>LEFT(R1486,SEARCH("/",R1486)-1)</f>
        <v>publishing</v>
      </c>
      <c r="T1486" t="str">
        <f>RIGHT(R1486,LEN(R1486)-SEARCH("/",R1486))</f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>
        <f>E1487/D1487</f>
        <v>2.2388059701492536E-2</v>
      </c>
      <c r="O1487" s="6">
        <f>IF(L1487&gt;0,E1487/L1487,0)</f>
        <v>50</v>
      </c>
      <c r="P1487" s="11">
        <f>(((I1487/60)/60)/24)+DATE(1970,1,1)+(-5/24)</f>
        <v>42175.587650462963</v>
      </c>
      <c r="Q1487" s="11">
        <f>(((J1487/60)/60)/24)+DATE(1970,1,1)+(-5/24)</f>
        <v>42130.587650462963</v>
      </c>
      <c r="R1487" t="s">
        <v>8275</v>
      </c>
      <c r="S1487" s="13" t="str">
        <f>LEFT(R1487,SEARCH("/",R1487)-1)</f>
        <v>publishing</v>
      </c>
      <c r="T1487" t="str">
        <f>RIGHT(R1487,LEN(R1487)-SEARCH("/",R1487))</f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>
        <f>E1488/D1488</f>
        <v>2.3999999999999998E-3</v>
      </c>
      <c r="O1488" s="6">
        <f>IF(L1488&gt;0,E1488/L1488,0)</f>
        <v>16</v>
      </c>
      <c r="P1488" s="11">
        <f>(((I1488/60)/60)/24)+DATE(1970,1,1)+(-5/24)</f>
        <v>42061.960196759253</v>
      </c>
      <c r="Q1488" s="11">
        <f>(((J1488/60)/60)/24)+DATE(1970,1,1)+(-5/24)</f>
        <v>42031.960196759253</v>
      </c>
      <c r="R1488" t="s">
        <v>8275</v>
      </c>
      <c r="S1488" s="13" t="str">
        <f>LEFT(R1488,SEARCH("/",R1488)-1)</f>
        <v>publishing</v>
      </c>
      <c r="T1488" t="str">
        <f>RIGHT(R1488,LEN(R1488)-SEARCH("/",R1488))</f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>
        <f>E1489/D1489</f>
        <v>0</v>
      </c>
      <c r="O1489" s="6">
        <f>IF(L1489&gt;0,E1489/L1489,0)</f>
        <v>0</v>
      </c>
      <c r="P1489" s="11">
        <f>(((I1489/60)/60)/24)+DATE(1970,1,1)+(-5/24)</f>
        <v>42584.709155092591</v>
      </c>
      <c r="Q1489" s="11">
        <f>(((J1489/60)/60)/24)+DATE(1970,1,1)+(-5/24)</f>
        <v>42554.709155092591</v>
      </c>
      <c r="R1489" t="s">
        <v>8275</v>
      </c>
      <c r="S1489" s="13" t="str">
        <f>LEFT(R1489,SEARCH("/",R1489)-1)</f>
        <v>publishing</v>
      </c>
      <c r="T1489" t="str">
        <f>RIGHT(R1489,LEN(R1489)-SEARCH("/",R1489))</f>
        <v>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>
        <f>E1490/D1490</f>
        <v>2.4E-2</v>
      </c>
      <c r="O1490" s="6">
        <f>IF(L1490&gt;0,E1490/L1490,0)</f>
        <v>60</v>
      </c>
      <c r="P1490" s="11">
        <f>(((I1490/60)/60)/24)+DATE(1970,1,1)+(-5/24)</f>
        <v>41644.354861111111</v>
      </c>
      <c r="Q1490" s="11">
        <f>(((J1490/60)/60)/24)+DATE(1970,1,1)+(-5/24)</f>
        <v>41614.354861111111</v>
      </c>
      <c r="R1490" t="s">
        <v>8275</v>
      </c>
      <c r="S1490" s="13" t="str">
        <f>LEFT(R1490,SEARCH("/",R1490)-1)</f>
        <v>publishing</v>
      </c>
      <c r="T1490" t="str">
        <f>RIGHT(R1490,LEN(R1490)-SEARCH("/",R1490))</f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>
        <f>E1491/D1491</f>
        <v>0</v>
      </c>
      <c r="O1491" s="6">
        <f>IF(L1491&gt;0,E1491/L1491,0)</f>
        <v>0</v>
      </c>
      <c r="P1491" s="11">
        <f>(((I1491/60)/60)/24)+DATE(1970,1,1)+(-5/24)</f>
        <v>41228.445046296292</v>
      </c>
      <c r="Q1491" s="11">
        <f>(((J1491/60)/60)/24)+DATE(1970,1,1)+(-5/24)</f>
        <v>41198.403379629628</v>
      </c>
      <c r="R1491" t="s">
        <v>8275</v>
      </c>
      <c r="S1491" s="13" t="str">
        <f>LEFT(R1491,SEARCH("/",R1491)-1)</f>
        <v>publishing</v>
      </c>
      <c r="T1491" t="str">
        <f>RIGHT(R1491,LEN(R1491)-SEARCH("/",R1491))</f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>
        <f>E1492/D1492</f>
        <v>0.30862068965517242</v>
      </c>
      <c r="O1492" s="6">
        <f>IF(L1492&gt;0,E1492/L1492,0)</f>
        <v>47.10526315789474</v>
      </c>
      <c r="P1492" s="11">
        <f>(((I1492/60)/60)/24)+DATE(1970,1,1)+(-5/24)</f>
        <v>41549.352708333332</v>
      </c>
      <c r="Q1492" s="11">
        <f>(((J1492/60)/60)/24)+DATE(1970,1,1)+(-5/24)</f>
        <v>41520.352708333332</v>
      </c>
      <c r="R1492" t="s">
        <v>8275</v>
      </c>
      <c r="S1492" s="13" t="str">
        <f>LEFT(R1492,SEARCH("/",R1492)-1)</f>
        <v>publishing</v>
      </c>
      <c r="T1492" t="str">
        <f>RIGHT(R1492,LEN(R1492)-SEARCH("/",R1492))</f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>
        <f>E1493/D1493</f>
        <v>8.3333333333333329E-2</v>
      </c>
      <c r="O1493" s="6">
        <f>IF(L1493&gt;0,E1493/L1493,0)</f>
        <v>100</v>
      </c>
      <c r="P1493" s="11">
        <f>(((I1493/60)/60)/24)+DATE(1970,1,1)+(-5/24)</f>
        <v>42050.443055555552</v>
      </c>
      <c r="Q1493" s="11">
        <f>(((J1493/60)/60)/24)+DATE(1970,1,1)+(-5/24)</f>
        <v>41991.505127314813</v>
      </c>
      <c r="R1493" t="s">
        <v>8275</v>
      </c>
      <c r="S1493" s="13" t="str">
        <f>LEFT(R1493,SEARCH("/",R1493)-1)</f>
        <v>publishing</v>
      </c>
      <c r="T1493" t="str">
        <f>RIGHT(R1493,LEN(R1493)-SEARCH("/",R1493))</f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>
        <f>E1494/D1494</f>
        <v>7.4999999999999997E-3</v>
      </c>
      <c r="O1494" s="6">
        <f>IF(L1494&gt;0,E1494/L1494,0)</f>
        <v>15</v>
      </c>
      <c r="P1494" s="11">
        <f>(((I1494/60)/60)/24)+DATE(1970,1,1)+(-5/24)</f>
        <v>40712.676458333335</v>
      </c>
      <c r="Q1494" s="11">
        <f>(((J1494/60)/60)/24)+DATE(1970,1,1)+(-5/24)</f>
        <v>40682.676458333335</v>
      </c>
      <c r="R1494" t="s">
        <v>8275</v>
      </c>
      <c r="S1494" s="13" t="str">
        <f>LEFT(R1494,SEARCH("/",R1494)-1)</f>
        <v>publishing</v>
      </c>
      <c r="T1494" t="str">
        <f>RIGHT(R1494,LEN(R1494)-SEARCH("/",R1494))</f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>
        <f>E1495/D1495</f>
        <v>0</v>
      </c>
      <c r="O1495" s="6">
        <f>IF(L1495&gt;0,E1495/L1495,0)</f>
        <v>0</v>
      </c>
      <c r="P1495" s="11">
        <f>(((I1495/60)/60)/24)+DATE(1970,1,1)+(-5/24)</f>
        <v>41441.658275462964</v>
      </c>
      <c r="Q1495" s="11">
        <f>(((J1495/60)/60)/24)+DATE(1970,1,1)+(-5/24)</f>
        <v>41411.658275462964</v>
      </c>
      <c r="R1495" t="s">
        <v>8275</v>
      </c>
      <c r="S1495" s="13" t="str">
        <f>LEFT(R1495,SEARCH("/",R1495)-1)</f>
        <v>publishing</v>
      </c>
      <c r="T1495" t="str">
        <f>RIGHT(R1495,LEN(R1495)-SEARCH("/",R1495))</f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>
        <f>E1496/D1496</f>
        <v>8.8999999999999996E-2</v>
      </c>
      <c r="O1496" s="6">
        <f>IF(L1496&gt;0,E1496/L1496,0)</f>
        <v>40.454545454545453</v>
      </c>
      <c r="P1496" s="11">
        <f>(((I1496/60)/60)/24)+DATE(1970,1,1)+(-5/24)</f>
        <v>42097.443055555552</v>
      </c>
      <c r="Q1496" s="11">
        <f>(((J1496/60)/60)/24)+DATE(1970,1,1)+(-5/24)</f>
        <v>42067.514039351845</v>
      </c>
      <c r="R1496" t="s">
        <v>8275</v>
      </c>
      <c r="S1496" s="13" t="str">
        <f>LEFT(R1496,SEARCH("/",R1496)-1)</f>
        <v>publishing</v>
      </c>
      <c r="T1496" t="str">
        <f>RIGHT(R1496,LEN(R1496)-SEARCH("/",R1496))</f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>
        <f>E1497/D1497</f>
        <v>0</v>
      </c>
      <c r="O1497" s="6">
        <f>IF(L1497&gt;0,E1497/L1497,0)</f>
        <v>0</v>
      </c>
      <c r="P1497" s="11">
        <f>(((I1497/60)/60)/24)+DATE(1970,1,1)+(-5/24)</f>
        <v>40782.581377314811</v>
      </c>
      <c r="Q1497" s="11">
        <f>(((J1497/60)/60)/24)+DATE(1970,1,1)+(-5/24)</f>
        <v>40752.581377314811</v>
      </c>
      <c r="R1497" t="s">
        <v>8275</v>
      </c>
      <c r="S1497" s="13" t="str">
        <f>LEFT(R1497,SEARCH("/",R1497)-1)</f>
        <v>publishing</v>
      </c>
      <c r="T1497" t="str">
        <f>RIGHT(R1497,LEN(R1497)-SEARCH("/",R1497))</f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>
        <f>E1498/D1498</f>
        <v>0</v>
      </c>
      <c r="O1498" s="6">
        <f>IF(L1498&gt;0,E1498/L1498,0)</f>
        <v>0</v>
      </c>
      <c r="P1498" s="11">
        <f>(((I1498/60)/60)/24)+DATE(1970,1,1)+(-5/24)</f>
        <v>41898.266886574071</v>
      </c>
      <c r="Q1498" s="11">
        <f>(((J1498/60)/60)/24)+DATE(1970,1,1)+(-5/24)</f>
        <v>41838.266886574071</v>
      </c>
      <c r="R1498" t="s">
        <v>8275</v>
      </c>
      <c r="S1498" s="13" t="str">
        <f>LEFT(R1498,SEARCH("/",R1498)-1)</f>
        <v>publishing</v>
      </c>
      <c r="T1498" t="str">
        <f>RIGHT(R1498,LEN(R1498)-SEARCH("/",R1498))</f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>
        <f>E1499/D1499</f>
        <v>6.666666666666667E-5</v>
      </c>
      <c r="O1499" s="6">
        <f>IF(L1499&gt;0,E1499/L1499,0)</f>
        <v>1</v>
      </c>
      <c r="P1499" s="11">
        <f>(((I1499/60)/60)/24)+DATE(1970,1,1)+(-5/24)</f>
        <v>41486.613194444442</v>
      </c>
      <c r="Q1499" s="11">
        <f>(((J1499/60)/60)/24)+DATE(1970,1,1)+(-5/24)</f>
        <v>41444.434282407405</v>
      </c>
      <c r="R1499" t="s">
        <v>8275</v>
      </c>
      <c r="S1499" s="13" t="str">
        <f>LEFT(R1499,SEARCH("/",R1499)-1)</f>
        <v>publishing</v>
      </c>
      <c r="T1499" t="str">
        <f>RIGHT(R1499,LEN(R1499)-SEARCH("/",R1499))</f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>
        <f>E1500/D1500</f>
        <v>1.9E-2</v>
      </c>
      <c r="O1500" s="6">
        <f>IF(L1500&gt;0,E1500/L1500,0)</f>
        <v>19</v>
      </c>
      <c r="P1500" s="11">
        <f>(((I1500/60)/60)/24)+DATE(1970,1,1)+(-5/24)</f>
        <v>41885.775208333333</v>
      </c>
      <c r="Q1500" s="11">
        <f>(((J1500/60)/60)/24)+DATE(1970,1,1)+(-5/24)</f>
        <v>41840.775208333333</v>
      </c>
      <c r="R1500" t="s">
        <v>8275</v>
      </c>
      <c r="S1500" s="13" t="str">
        <f>LEFT(R1500,SEARCH("/",R1500)-1)</f>
        <v>publishing</v>
      </c>
      <c r="T1500" t="str">
        <f>RIGHT(R1500,LEN(R1500)-SEARCH("/",R1500))</f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>
        <f>E1501/D1501</f>
        <v>2.5000000000000001E-3</v>
      </c>
      <c r="O1501" s="6">
        <f>IF(L1501&gt;0,E1501/L1501,0)</f>
        <v>5</v>
      </c>
      <c r="P1501" s="11">
        <f>(((I1501/60)/60)/24)+DATE(1970,1,1)+(-5/24)</f>
        <v>42586.798993055556</v>
      </c>
      <c r="Q1501" s="11">
        <f>(((J1501/60)/60)/24)+DATE(1970,1,1)+(-5/24)</f>
        <v>42526.798993055556</v>
      </c>
      <c r="R1501" t="s">
        <v>8275</v>
      </c>
      <c r="S1501" s="13" t="str">
        <f>LEFT(R1501,SEARCH("/",R1501)-1)</f>
        <v>publishing</v>
      </c>
      <c r="T1501" t="str">
        <f>RIGHT(R1501,LEN(R1501)-SEARCH("/",R1501))</f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>
        <f>E1502/D1502</f>
        <v>0.25035714285714283</v>
      </c>
      <c r="O1502" s="6">
        <f>IF(L1502&gt;0,E1502/L1502,0)</f>
        <v>46.733333333333334</v>
      </c>
      <c r="P1502" s="11">
        <f>(((I1502/60)/60)/24)+DATE(1970,1,1)+(-5/24)</f>
        <v>41395.69626157407</v>
      </c>
      <c r="Q1502" s="11">
        <f>(((J1502/60)/60)/24)+DATE(1970,1,1)+(-5/24)</f>
        <v>41365.69626157407</v>
      </c>
      <c r="R1502" t="s">
        <v>8275</v>
      </c>
      <c r="S1502" s="13" t="str">
        <f>LEFT(R1502,SEARCH("/",R1502)-1)</f>
        <v>publishing</v>
      </c>
      <c r="T1502" t="str">
        <f>RIGHT(R1502,LEN(R1502)-SEARCH("/",R1502))</f>
        <v>fiction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>
        <f>E1503/D1503</f>
        <v>1.6633076923076924</v>
      </c>
      <c r="O1503" s="6">
        <f>IF(L1503&gt;0,E1503/L1503,0)</f>
        <v>97.731073446327684</v>
      </c>
      <c r="P1503" s="11">
        <f>(((I1503/60)/60)/24)+DATE(1970,1,1)+(-5/24)</f>
        <v>42193.3752662037</v>
      </c>
      <c r="Q1503" s="11">
        <f>(((J1503/60)/60)/24)+DATE(1970,1,1)+(-5/24)</f>
        <v>42163.3752662037</v>
      </c>
      <c r="R1503" t="s">
        <v>8285</v>
      </c>
      <c r="S1503" s="13" t="str">
        <f>LEFT(R1503,SEARCH("/",R1503)-1)</f>
        <v>photography</v>
      </c>
      <c r="T1503" t="str">
        <f>RIGHT(R1503,LEN(R1503)-SEARCH("/",R1503))</f>
        <v>photobooks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>
        <f>E1504/D1504</f>
        <v>1.0144545454545455</v>
      </c>
      <c r="O1504" s="6">
        <f>IF(L1504&gt;0,E1504/L1504,0)</f>
        <v>67.835866261398181</v>
      </c>
      <c r="P1504" s="11">
        <f>(((I1504/60)/60)/24)+DATE(1970,1,1)+(-5/24)</f>
        <v>42454.708333333336</v>
      </c>
      <c r="Q1504" s="11">
        <f>(((J1504/60)/60)/24)+DATE(1970,1,1)+(-5/24)</f>
        <v>42426.33425925926</v>
      </c>
      <c r="R1504" t="s">
        <v>8285</v>
      </c>
      <c r="S1504" s="13" t="str">
        <f>LEFT(R1504,SEARCH("/",R1504)-1)</f>
        <v>photography</v>
      </c>
      <c r="T1504" t="str">
        <f>RIGHT(R1504,LEN(R1504)-SEARCH("/",R1504))</f>
        <v>photobooks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>
        <f>E1505/D1505</f>
        <v>1.0789146666666667</v>
      </c>
      <c r="O1505" s="6">
        <f>IF(L1505&gt;0,E1505/L1505,0)</f>
        <v>56.98492957746479</v>
      </c>
      <c r="P1505" s="11">
        <f>(((I1505/60)/60)/24)+DATE(1970,1,1)+(-5/24)</f>
        <v>42666.13890046296</v>
      </c>
      <c r="Q1505" s="11">
        <f>(((J1505/60)/60)/24)+DATE(1970,1,1)+(-5/24)</f>
        <v>42606.13890046296</v>
      </c>
      <c r="R1505" t="s">
        <v>8285</v>
      </c>
      <c r="S1505" s="13" t="str">
        <f>LEFT(R1505,SEARCH("/",R1505)-1)</f>
        <v>photography</v>
      </c>
      <c r="T1505" t="str">
        <f>RIGHT(R1505,LEN(R1505)-SEARCH("/",R1505))</f>
        <v>photobooks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>
        <f>E1506/D1506</f>
        <v>2.7793846153846156</v>
      </c>
      <c r="O1506" s="6">
        <f>IF(L1506&gt;0,E1506/L1506,0)</f>
        <v>67.159851301115239</v>
      </c>
      <c r="P1506" s="11">
        <f>(((I1506/60)/60)/24)+DATE(1970,1,1)+(-5/24)</f>
        <v>41800.147916666661</v>
      </c>
      <c r="Q1506" s="11">
        <f>(((J1506/60)/60)/24)+DATE(1970,1,1)+(-5/24)</f>
        <v>41772.44935185185</v>
      </c>
      <c r="R1506" t="s">
        <v>8285</v>
      </c>
      <c r="S1506" s="13" t="str">
        <f>LEFT(R1506,SEARCH("/",R1506)-1)</f>
        <v>photography</v>
      </c>
      <c r="T1506" t="str">
        <f>RIGHT(R1506,LEN(R1506)-SEARCH("/",R1506))</f>
        <v>photobooks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>
        <f>E1507/D1507</f>
        <v>1.0358125</v>
      </c>
      <c r="O1507" s="6">
        <f>IF(L1507&gt;0,E1507/L1507,0)</f>
        <v>48.037681159420288</v>
      </c>
      <c r="P1507" s="11">
        <f>(((I1507/60)/60)/24)+DATE(1970,1,1)+(-5/24)</f>
        <v>42451.625694444439</v>
      </c>
      <c r="Q1507" s="11">
        <f>(((J1507/60)/60)/24)+DATE(1970,1,1)+(-5/24)</f>
        <v>42414.234988425924</v>
      </c>
      <c r="R1507" t="s">
        <v>8285</v>
      </c>
      <c r="S1507" s="13" t="str">
        <f>LEFT(R1507,SEARCH("/",R1507)-1)</f>
        <v>photography</v>
      </c>
      <c r="T1507" t="str">
        <f>RIGHT(R1507,LEN(R1507)-SEARCH("/",R1507))</f>
        <v>photobooks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>
        <f>E1508/D1508</f>
        <v>1.1140000000000001</v>
      </c>
      <c r="O1508" s="6">
        <f>IF(L1508&gt;0,E1508/L1508,0)</f>
        <v>38.860465116279073</v>
      </c>
      <c r="P1508" s="11">
        <f>(((I1508/60)/60)/24)+DATE(1970,1,1)+(-5/24)</f>
        <v>41844.577592592592</v>
      </c>
      <c r="Q1508" s="11">
        <f>(((J1508/60)/60)/24)+DATE(1970,1,1)+(-5/24)</f>
        <v>41814.577592592592</v>
      </c>
      <c r="R1508" t="s">
        <v>8285</v>
      </c>
      <c r="S1508" s="13" t="str">
        <f>LEFT(R1508,SEARCH("/",R1508)-1)</f>
        <v>photography</v>
      </c>
      <c r="T1508" t="str">
        <f>RIGHT(R1508,LEN(R1508)-SEARCH("/",R1508))</f>
        <v>photobooks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>
        <f>E1509/D1509</f>
        <v>2.15</v>
      </c>
      <c r="O1509" s="6">
        <f>IF(L1509&gt;0,E1509/L1509,0)</f>
        <v>78.181818181818187</v>
      </c>
      <c r="P1509" s="11">
        <f>(((I1509/60)/60)/24)+DATE(1970,1,1)+(-5/24)</f>
        <v>40313.131944444445</v>
      </c>
      <c r="Q1509" s="11">
        <f>(((J1509/60)/60)/24)+DATE(1970,1,1)+(-5/24)</f>
        <v>40254.242002314815</v>
      </c>
      <c r="R1509" t="s">
        <v>8285</v>
      </c>
      <c r="S1509" s="13" t="str">
        <f>LEFT(R1509,SEARCH("/",R1509)-1)</f>
        <v>photography</v>
      </c>
      <c r="T1509" t="str">
        <f>RIGHT(R1509,LEN(R1509)-SEARCH("/",R1509))</f>
        <v>photobooks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>
        <f>E1510/D1510</f>
        <v>1.1076216216216217</v>
      </c>
      <c r="O1510" s="6">
        <f>IF(L1510&gt;0,E1510/L1510,0)</f>
        <v>97.113744075829388</v>
      </c>
      <c r="P1510" s="11">
        <f>(((I1510/60)/60)/24)+DATE(1970,1,1)+(-5/24)</f>
        <v>41817.406030092592</v>
      </c>
      <c r="Q1510" s="11">
        <f>(((J1510/60)/60)/24)+DATE(1970,1,1)+(-5/24)</f>
        <v>41786.406030092592</v>
      </c>
      <c r="R1510" t="s">
        <v>8285</v>
      </c>
      <c r="S1510" s="13" t="str">
        <f>LEFT(R1510,SEARCH("/",R1510)-1)</f>
        <v>photography</v>
      </c>
      <c r="T1510" t="str">
        <f>RIGHT(R1510,LEN(R1510)-SEARCH("/",R1510))</f>
        <v>photobooks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>
        <f>E1511/D1511</f>
        <v>1.2364125714285714</v>
      </c>
      <c r="O1511" s="6">
        <f>IF(L1511&gt;0,E1511/L1511,0)</f>
        <v>110.39397959183674</v>
      </c>
      <c r="P1511" s="11">
        <f>(((I1511/60)/60)/24)+DATE(1970,1,1)+(-5/24)</f>
        <v>42780.749305555553</v>
      </c>
      <c r="Q1511" s="11">
        <f>(((J1511/60)/60)/24)+DATE(1970,1,1)+(-5/24)</f>
        <v>42751.325057870366</v>
      </c>
      <c r="R1511" t="s">
        <v>8285</v>
      </c>
      <c r="S1511" s="13" t="str">
        <f>LEFT(R1511,SEARCH("/",R1511)-1)</f>
        <v>photography</v>
      </c>
      <c r="T1511" t="str">
        <f>RIGHT(R1511,LEN(R1511)-SEARCH("/",R1511))</f>
        <v>photobooks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>
        <f>E1512/D1512</f>
        <v>1.0103500000000001</v>
      </c>
      <c r="O1512" s="6">
        <f>IF(L1512&gt;0,E1512/L1512,0)</f>
        <v>39.91506172839506</v>
      </c>
      <c r="P1512" s="11">
        <f>(((I1512/60)/60)/24)+DATE(1970,1,1)+(-5/24)</f>
        <v>41839.176828703698</v>
      </c>
      <c r="Q1512" s="11">
        <f>(((J1512/60)/60)/24)+DATE(1970,1,1)+(-5/24)</f>
        <v>41809.176828703698</v>
      </c>
      <c r="R1512" t="s">
        <v>8285</v>
      </c>
      <c r="S1512" s="13" t="str">
        <f>LEFT(R1512,SEARCH("/",R1512)-1)</f>
        <v>photography</v>
      </c>
      <c r="T1512" t="str">
        <f>RIGHT(R1512,LEN(R1512)-SEARCH("/",R1512))</f>
        <v>photobooks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>
        <f>E1513/D1513</f>
        <v>1.1179285714285714</v>
      </c>
      <c r="O1513" s="6">
        <f>IF(L1513&gt;0,E1513/L1513,0)</f>
        <v>75.975728155339809</v>
      </c>
      <c r="P1513" s="11">
        <f>(((I1513/60)/60)/24)+DATE(1970,1,1)+(-5/24)</f>
        <v>42326.416712962957</v>
      </c>
      <c r="Q1513" s="11">
        <f>(((J1513/60)/60)/24)+DATE(1970,1,1)+(-5/24)</f>
        <v>42296.375046296293</v>
      </c>
      <c r="R1513" t="s">
        <v>8285</v>
      </c>
      <c r="S1513" s="13" t="str">
        <f>LEFT(R1513,SEARCH("/",R1513)-1)</f>
        <v>photography</v>
      </c>
      <c r="T1513" t="str">
        <f>RIGHT(R1513,LEN(R1513)-SEARCH("/",R1513))</f>
        <v>photobooks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>
        <f>E1514/D1514</f>
        <v>5.5877142857142861</v>
      </c>
      <c r="O1514" s="6">
        <f>IF(L1514&gt;0,E1514/L1514,0)</f>
        <v>58.379104477611939</v>
      </c>
      <c r="P1514" s="11">
        <f>(((I1514/60)/60)/24)+DATE(1970,1,1)+(-5/24)</f>
        <v>42771.476145833331</v>
      </c>
      <c r="Q1514" s="11">
        <f>(((J1514/60)/60)/24)+DATE(1970,1,1)+(-5/24)</f>
        <v>42741.476145833331</v>
      </c>
      <c r="R1514" t="s">
        <v>8285</v>
      </c>
      <c r="S1514" s="13" t="str">
        <f>LEFT(R1514,SEARCH("/",R1514)-1)</f>
        <v>photography</v>
      </c>
      <c r="T1514" t="str">
        <f>RIGHT(R1514,LEN(R1514)-SEARCH("/",R1514))</f>
        <v>photobooks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>
        <f>E1515/D1515</f>
        <v>1.5001875</v>
      </c>
      <c r="O1515" s="6">
        <f>IF(L1515&gt;0,E1515/L1515,0)</f>
        <v>55.82093023255814</v>
      </c>
      <c r="P1515" s="11">
        <f>(((I1515/60)/60)/24)+DATE(1970,1,1)+(-5/24)</f>
        <v>41836.42900462963</v>
      </c>
      <c r="Q1515" s="11">
        <f>(((J1515/60)/60)/24)+DATE(1970,1,1)+(-5/24)</f>
        <v>41806.42900462963</v>
      </c>
      <c r="R1515" t="s">
        <v>8285</v>
      </c>
      <c r="S1515" s="13" t="str">
        <f>LEFT(R1515,SEARCH("/",R1515)-1)</f>
        <v>photography</v>
      </c>
      <c r="T1515" t="str">
        <f>RIGHT(R1515,LEN(R1515)-SEARCH("/",R1515))</f>
        <v>photobooks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>
        <f>E1516/D1516</f>
        <v>1.0647599999999999</v>
      </c>
      <c r="O1516" s="6">
        <f>IF(L1516&gt;0,E1516/L1516,0)</f>
        <v>151.24431818181819</v>
      </c>
      <c r="P1516" s="11">
        <f>(((I1516/60)/60)/24)+DATE(1970,1,1)+(-5/24)</f>
        <v>42274.389351851853</v>
      </c>
      <c r="Q1516" s="11">
        <f>(((J1516/60)/60)/24)+DATE(1970,1,1)+(-5/24)</f>
        <v>42234.389351851853</v>
      </c>
      <c r="R1516" t="s">
        <v>8285</v>
      </c>
      <c r="S1516" s="13" t="str">
        <f>LEFT(R1516,SEARCH("/",R1516)-1)</f>
        <v>photography</v>
      </c>
      <c r="T1516" t="str">
        <f>RIGHT(R1516,LEN(R1516)-SEARCH("/",R1516))</f>
        <v>photobooks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>
        <f>E1517/D1517</f>
        <v>1.57189</v>
      </c>
      <c r="O1517" s="6">
        <f>IF(L1517&gt;0,E1517/L1517,0)</f>
        <v>849.67027027027029</v>
      </c>
      <c r="P1517" s="11">
        <f>(((I1517/60)/60)/24)+DATE(1970,1,1)+(-5/24)</f>
        <v>42445.003437499996</v>
      </c>
      <c r="Q1517" s="11">
        <f>(((J1517/60)/60)/24)+DATE(1970,1,1)+(-5/24)</f>
        <v>42415.04510416666</v>
      </c>
      <c r="R1517" t="s">
        <v>8285</v>
      </c>
      <c r="S1517" s="13" t="str">
        <f>LEFT(R1517,SEARCH("/",R1517)-1)</f>
        <v>photography</v>
      </c>
      <c r="T1517" t="str">
        <f>RIGHT(R1517,LEN(R1517)-SEARCH("/",R1517))</f>
        <v>photobooks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>
        <f>E1518/D1518</f>
        <v>1.0865882352941176</v>
      </c>
      <c r="O1518" s="6">
        <f>IF(L1518&gt;0,E1518/L1518,0)</f>
        <v>159.24137931034483</v>
      </c>
      <c r="P1518" s="11">
        <f>(((I1518/60)/60)/24)+DATE(1970,1,1)+(-5/24)</f>
        <v>42649.374999999993</v>
      </c>
      <c r="Q1518" s="11">
        <f>(((J1518/60)/60)/24)+DATE(1970,1,1)+(-5/24)</f>
        <v>42619.258009259262</v>
      </c>
      <c r="R1518" t="s">
        <v>8285</v>
      </c>
      <c r="S1518" s="13" t="str">
        <f>LEFT(R1518,SEARCH("/",R1518)-1)</f>
        <v>photography</v>
      </c>
      <c r="T1518" t="str">
        <f>RIGHT(R1518,LEN(R1518)-SEARCH("/",R1518))</f>
        <v>photobooks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>
        <f>E1519/D1519</f>
        <v>1.6197999999999999</v>
      </c>
      <c r="O1519" s="6">
        <f>IF(L1519&gt;0,E1519/L1519,0)</f>
        <v>39.507317073170732</v>
      </c>
      <c r="P1519" s="11">
        <f>(((I1519/60)/60)/24)+DATE(1970,1,1)+(-5/24)</f>
        <v>41979.041666666664</v>
      </c>
      <c r="Q1519" s="11">
        <f>(((J1519/60)/60)/24)+DATE(1970,1,1)+(-5/24)</f>
        <v>41948.358252314814</v>
      </c>
      <c r="R1519" t="s">
        <v>8285</v>
      </c>
      <c r="S1519" s="13" t="str">
        <f>LEFT(R1519,SEARCH("/",R1519)-1)</f>
        <v>photography</v>
      </c>
      <c r="T1519" t="str">
        <f>RIGHT(R1519,LEN(R1519)-SEARCH("/",R1519))</f>
        <v>photobooks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>
        <f>E1520/D1520</f>
        <v>2.0536666666666665</v>
      </c>
      <c r="O1520" s="6">
        <f>IF(L1520&gt;0,E1520/L1520,0)</f>
        <v>130.52966101694915</v>
      </c>
      <c r="P1520" s="11">
        <f>(((I1520/60)/60)/24)+DATE(1970,1,1)+(-5/24)</f>
        <v>41790.611712962964</v>
      </c>
      <c r="Q1520" s="11">
        <f>(((J1520/60)/60)/24)+DATE(1970,1,1)+(-5/24)</f>
        <v>41760.611712962964</v>
      </c>
      <c r="R1520" t="s">
        <v>8285</v>
      </c>
      <c r="S1520" s="13" t="str">
        <f>LEFT(R1520,SEARCH("/",R1520)-1)</f>
        <v>photography</v>
      </c>
      <c r="T1520" t="str">
        <f>RIGHT(R1520,LEN(R1520)-SEARCH("/",R1520))</f>
        <v>photobooks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>
        <f>E1521/D1521</f>
        <v>1.033638888888889</v>
      </c>
      <c r="O1521" s="6">
        <f>IF(L1521&gt;0,E1521/L1521,0)</f>
        <v>64.156896551724131</v>
      </c>
      <c r="P1521" s="11">
        <f>(((I1521/60)/60)/24)+DATE(1970,1,1)+(-5/24)</f>
        <v>41810.707638888889</v>
      </c>
      <c r="Q1521" s="11">
        <f>(((J1521/60)/60)/24)+DATE(1970,1,1)+(-5/24)</f>
        <v>41782.533368055556</v>
      </c>
      <c r="R1521" t="s">
        <v>8285</v>
      </c>
      <c r="S1521" s="13" t="str">
        <f>LEFT(R1521,SEARCH("/",R1521)-1)</f>
        <v>photography</v>
      </c>
      <c r="T1521" t="str">
        <f>RIGHT(R1521,LEN(R1521)-SEARCH("/",R1521))</f>
        <v>photobooks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>
        <f>E1522/D1522</f>
        <v>1.0347222222222223</v>
      </c>
      <c r="O1522" s="6">
        <f>IF(L1522&gt;0,E1522/L1522,0)</f>
        <v>111.52694610778443</v>
      </c>
      <c r="P1522" s="11">
        <f>(((I1522/60)/60)/24)+DATE(1970,1,1)+(-5/24)</f>
        <v>41991.958333333336</v>
      </c>
      <c r="Q1522" s="11">
        <f>(((J1522/60)/60)/24)+DATE(1970,1,1)+(-5/24)</f>
        <v>41955.649456018517</v>
      </c>
      <c r="R1522" t="s">
        <v>8285</v>
      </c>
      <c r="S1522" s="13" t="str">
        <f>LEFT(R1522,SEARCH("/",R1522)-1)</f>
        <v>photography</v>
      </c>
      <c r="T1522" t="str">
        <f>RIGHT(R1522,LEN(R1522)-SEARCH("/",R1522))</f>
        <v>photobooks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>
        <f>E1523/D1523</f>
        <v>1.0681333333333334</v>
      </c>
      <c r="O1523" s="6">
        <f>IF(L1523&gt;0,E1523/L1523,0)</f>
        <v>170.44680851063831</v>
      </c>
      <c r="P1523" s="11">
        <f>(((I1523/60)/60)/24)+DATE(1970,1,1)+(-5/24)</f>
        <v>42527.959386574068</v>
      </c>
      <c r="Q1523" s="11">
        <f>(((J1523/60)/60)/24)+DATE(1970,1,1)+(-5/24)</f>
        <v>42492.959386574068</v>
      </c>
      <c r="R1523" t="s">
        <v>8285</v>
      </c>
      <c r="S1523" s="13" t="str">
        <f>LEFT(R1523,SEARCH("/",R1523)-1)</f>
        <v>photography</v>
      </c>
      <c r="T1523" t="str">
        <f>RIGHT(R1523,LEN(R1523)-SEARCH("/",R1523))</f>
        <v>photobooks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>
        <f>E1524/D1524</f>
        <v>1.3896574712643677</v>
      </c>
      <c r="O1524" s="6">
        <f>IF(L1524&gt;0,E1524/L1524,0)</f>
        <v>133.7391592920354</v>
      </c>
      <c r="P1524" s="11">
        <f>(((I1524/60)/60)/24)+DATE(1970,1,1)+(-5/24)</f>
        <v>41929.621979166666</v>
      </c>
      <c r="Q1524" s="11">
        <f>(((J1524/60)/60)/24)+DATE(1970,1,1)+(-5/24)</f>
        <v>41899.621979166666</v>
      </c>
      <c r="R1524" t="s">
        <v>8285</v>
      </c>
      <c r="S1524" s="13" t="str">
        <f>LEFT(R1524,SEARCH("/",R1524)-1)</f>
        <v>photography</v>
      </c>
      <c r="T1524" t="str">
        <f>RIGHT(R1524,LEN(R1524)-SEARCH("/",R1524))</f>
        <v>photobooks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>
        <f>E1525/D1525</f>
        <v>1.2484324324324325</v>
      </c>
      <c r="O1525" s="6">
        <f>IF(L1525&gt;0,E1525/L1525,0)</f>
        <v>95.834024896265561</v>
      </c>
      <c r="P1525" s="11">
        <f>(((I1525/60)/60)/24)+DATE(1970,1,1)+(-5/24)</f>
        <v>41995.791666666664</v>
      </c>
      <c r="Q1525" s="11">
        <f>(((J1525/60)/60)/24)+DATE(1970,1,1)+(-5/24)</f>
        <v>41964.543009259258</v>
      </c>
      <c r="R1525" t="s">
        <v>8285</v>
      </c>
      <c r="S1525" s="13" t="str">
        <f>LEFT(R1525,SEARCH("/",R1525)-1)</f>
        <v>photography</v>
      </c>
      <c r="T1525" t="str">
        <f>RIGHT(R1525,LEN(R1525)-SEARCH("/",R1525))</f>
        <v>photobooks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>
        <f>E1526/D1526</f>
        <v>2.0699999999999998</v>
      </c>
      <c r="O1526" s="6">
        <f>IF(L1526&gt;0,E1526/L1526,0)</f>
        <v>221.78571428571428</v>
      </c>
      <c r="P1526" s="11">
        <f>(((I1526/60)/60)/24)+DATE(1970,1,1)+(-5/24)</f>
        <v>42786.292708333327</v>
      </c>
      <c r="Q1526" s="11">
        <f>(((J1526/60)/60)/24)+DATE(1970,1,1)+(-5/24)</f>
        <v>42756.292708333327</v>
      </c>
      <c r="R1526" t="s">
        <v>8285</v>
      </c>
      <c r="S1526" s="13" t="str">
        <f>LEFT(R1526,SEARCH("/",R1526)-1)</f>
        <v>photography</v>
      </c>
      <c r="T1526" t="str">
        <f>RIGHT(R1526,LEN(R1526)-SEARCH("/",R1526))</f>
        <v>photobooks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>
        <f>E1527/D1527</f>
        <v>1.7400576923076922</v>
      </c>
      <c r="O1527" s="6">
        <f>IF(L1527&gt;0,E1527/L1527,0)</f>
        <v>32.315357142857138</v>
      </c>
      <c r="P1527" s="11">
        <f>(((I1527/60)/60)/24)+DATE(1970,1,1)+(-5/24)</f>
        <v>42600.494652777772</v>
      </c>
      <c r="Q1527" s="11">
        <f>(((J1527/60)/60)/24)+DATE(1970,1,1)+(-5/24)</f>
        <v>42570.494652777772</v>
      </c>
      <c r="R1527" t="s">
        <v>8285</v>
      </c>
      <c r="S1527" s="13" t="str">
        <f>LEFT(R1527,SEARCH("/",R1527)-1)</f>
        <v>photography</v>
      </c>
      <c r="T1527" t="str">
        <f>RIGHT(R1527,LEN(R1527)-SEARCH("/",R1527))</f>
        <v>photobooks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>
        <f>E1528/D1528</f>
        <v>1.2032608695652174</v>
      </c>
      <c r="O1528" s="6">
        <f>IF(L1528&gt;0,E1528/L1528,0)</f>
        <v>98.839285714285708</v>
      </c>
      <c r="P1528" s="11">
        <f>(((I1528/60)/60)/24)+DATE(1970,1,1)+(-5/24)</f>
        <v>42388.067673611113</v>
      </c>
      <c r="Q1528" s="11">
        <f>(((J1528/60)/60)/24)+DATE(1970,1,1)+(-5/24)</f>
        <v>42339.067673611113</v>
      </c>
      <c r="R1528" t="s">
        <v>8285</v>
      </c>
      <c r="S1528" s="13" t="str">
        <f>LEFT(R1528,SEARCH("/",R1528)-1)</f>
        <v>photography</v>
      </c>
      <c r="T1528" t="str">
        <f>RIGHT(R1528,LEN(R1528)-SEARCH("/",R1528))</f>
        <v>photobooks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>
        <f>E1529/D1529</f>
        <v>1.1044428571428573</v>
      </c>
      <c r="O1529" s="6">
        <f>IF(L1529&gt;0,E1529/L1529,0)</f>
        <v>55.222142857142863</v>
      </c>
      <c r="P1529" s="11">
        <f>(((I1529/60)/60)/24)+DATE(1970,1,1)+(-5/24)</f>
        <v>42808.350532407399</v>
      </c>
      <c r="Q1529" s="11">
        <f>(((J1529/60)/60)/24)+DATE(1970,1,1)+(-5/24)</f>
        <v>42780.392199074071</v>
      </c>
      <c r="R1529" t="s">
        <v>8285</v>
      </c>
      <c r="S1529" s="13" t="str">
        <f>LEFT(R1529,SEARCH("/",R1529)-1)</f>
        <v>photography</v>
      </c>
      <c r="T1529" t="str">
        <f>RIGHT(R1529,LEN(R1529)-SEARCH("/",R1529))</f>
        <v>photobooks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>
        <f>E1530/D1530</f>
        <v>2.8156666666666665</v>
      </c>
      <c r="O1530" s="6">
        <f>IF(L1530&gt;0,E1530/L1530,0)</f>
        <v>52.793750000000003</v>
      </c>
      <c r="P1530" s="11">
        <f>(((I1530/60)/60)/24)+DATE(1970,1,1)+(-5/24)</f>
        <v>42766.791666666664</v>
      </c>
      <c r="Q1530" s="11">
        <f>(((J1530/60)/60)/24)+DATE(1970,1,1)+(-5/24)</f>
        <v>42736.524560185186</v>
      </c>
      <c r="R1530" t="s">
        <v>8285</v>
      </c>
      <c r="S1530" s="13" t="str">
        <f>LEFT(R1530,SEARCH("/",R1530)-1)</f>
        <v>photography</v>
      </c>
      <c r="T1530" t="str">
        <f>RIGHT(R1530,LEN(R1530)-SEARCH("/",R1530))</f>
        <v>photobooks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>
        <f>E1531/D1531</f>
        <v>1.0067894736842105</v>
      </c>
      <c r="O1531" s="6">
        <f>IF(L1531&gt;0,E1531/L1531,0)</f>
        <v>135.66666666666666</v>
      </c>
      <c r="P1531" s="11">
        <f>(((I1531/60)/60)/24)+DATE(1970,1,1)+(-5/24)</f>
        <v>42082.378703703704</v>
      </c>
      <c r="Q1531" s="11">
        <f>(((J1531/60)/60)/24)+DATE(1970,1,1)+(-5/24)</f>
        <v>42052.420370370368</v>
      </c>
      <c r="R1531" t="s">
        <v>8285</v>
      </c>
      <c r="S1531" s="13" t="str">
        <f>LEFT(R1531,SEARCH("/",R1531)-1)</f>
        <v>photography</v>
      </c>
      <c r="T1531" t="str">
        <f>RIGHT(R1531,LEN(R1531)-SEARCH("/",R1531))</f>
        <v>photobooks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>
        <f>E1532/D1532</f>
        <v>1.3482571428571428</v>
      </c>
      <c r="O1532" s="6">
        <f>IF(L1532&gt;0,E1532/L1532,0)</f>
        <v>53.991990846681922</v>
      </c>
      <c r="P1532" s="11">
        <f>(((I1532/60)/60)/24)+DATE(1970,1,1)+(-5/24)</f>
        <v>42300.558969907412</v>
      </c>
      <c r="Q1532" s="11">
        <f>(((J1532/60)/60)/24)+DATE(1970,1,1)+(-5/24)</f>
        <v>42275.558969907412</v>
      </c>
      <c r="R1532" t="s">
        <v>8285</v>
      </c>
      <c r="S1532" s="13" t="str">
        <f>LEFT(R1532,SEARCH("/",R1532)-1)</f>
        <v>photography</v>
      </c>
      <c r="T1532" t="str">
        <f>RIGHT(R1532,LEN(R1532)-SEARCH("/",R1532))</f>
        <v>photobooks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>
        <f>E1533/D1533</f>
        <v>1.7595744680851064</v>
      </c>
      <c r="O1533" s="6">
        <f>IF(L1533&gt;0,E1533/L1533,0)</f>
        <v>56.643835616438359</v>
      </c>
      <c r="P1533" s="11">
        <f>(((I1533/60)/60)/24)+DATE(1970,1,1)+(-5/24)</f>
        <v>41973.916666666664</v>
      </c>
      <c r="Q1533" s="11">
        <f>(((J1533/60)/60)/24)+DATE(1970,1,1)+(-5/24)</f>
        <v>41941.594050925924</v>
      </c>
      <c r="R1533" t="s">
        <v>8285</v>
      </c>
      <c r="S1533" s="13" t="str">
        <f>LEFT(R1533,SEARCH("/",R1533)-1)</f>
        <v>photography</v>
      </c>
      <c r="T1533" t="str">
        <f>RIGHT(R1533,LEN(R1533)-SEARCH("/",R1533))</f>
        <v>photobooks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>
        <f>E1534/D1534</f>
        <v>4.8402000000000003</v>
      </c>
      <c r="O1534" s="6">
        <f>IF(L1534&gt;0,E1534/L1534,0)</f>
        <v>82.316326530612244</v>
      </c>
      <c r="P1534" s="11">
        <f>(((I1534/60)/60)/24)+DATE(1970,1,1)+(-5/24)</f>
        <v>42415.416666666664</v>
      </c>
      <c r="Q1534" s="11">
        <f>(((J1534/60)/60)/24)+DATE(1970,1,1)+(-5/24)</f>
        <v>42391.266956018517</v>
      </c>
      <c r="R1534" t="s">
        <v>8285</v>
      </c>
      <c r="S1534" s="13" t="str">
        <f>LEFT(R1534,SEARCH("/",R1534)-1)</f>
        <v>photography</v>
      </c>
      <c r="T1534" t="str">
        <f>RIGHT(R1534,LEN(R1534)-SEARCH("/",R1534))</f>
        <v>photobooks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>
        <f>E1535/D1535</f>
        <v>1.4514</v>
      </c>
      <c r="O1535" s="6">
        <f>IF(L1535&gt;0,E1535/L1535,0)</f>
        <v>88.26081081081081</v>
      </c>
      <c r="P1535" s="11">
        <f>(((I1535/60)/60)/24)+DATE(1970,1,1)+(-5/24)</f>
        <v>42491.957638888889</v>
      </c>
      <c r="Q1535" s="11">
        <f>(((J1535/60)/60)/24)+DATE(1970,1,1)+(-5/24)</f>
        <v>42442.793715277774</v>
      </c>
      <c r="R1535" t="s">
        <v>8285</v>
      </c>
      <c r="S1535" s="13" t="str">
        <f>LEFT(R1535,SEARCH("/",R1535)-1)</f>
        <v>photography</v>
      </c>
      <c r="T1535" t="str">
        <f>RIGHT(R1535,LEN(R1535)-SEARCH("/",R1535))</f>
        <v>photobooks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>
        <f>E1536/D1536</f>
        <v>4.1773333333333333</v>
      </c>
      <c r="O1536" s="6">
        <f>IF(L1536&gt;0,E1536/L1536,0)</f>
        <v>84.905149051490511</v>
      </c>
      <c r="P1536" s="11">
        <f>(((I1536/60)/60)/24)+DATE(1970,1,1)+(-5/24)</f>
        <v>42251.465995370374</v>
      </c>
      <c r="Q1536" s="11">
        <f>(((J1536/60)/60)/24)+DATE(1970,1,1)+(-5/24)</f>
        <v>42221.465995370374</v>
      </c>
      <c r="R1536" t="s">
        <v>8285</v>
      </c>
      <c r="S1536" s="13" t="str">
        <f>LEFT(R1536,SEARCH("/",R1536)-1)</f>
        <v>photography</v>
      </c>
      <c r="T1536" t="str">
        <f>RIGHT(R1536,LEN(R1536)-SEARCH("/",R1536))</f>
        <v>photobooks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>
        <f>E1537/D1537</f>
        <v>1.3242499999999999</v>
      </c>
      <c r="O1537" s="6">
        <f>IF(L1537&gt;0,E1537/L1537,0)</f>
        <v>48.154545454545456</v>
      </c>
      <c r="P1537" s="11">
        <f>(((I1537/60)/60)/24)+DATE(1970,1,1)+(-5/24)</f>
        <v>42513.708333333336</v>
      </c>
      <c r="Q1537" s="11">
        <f>(((J1537/60)/60)/24)+DATE(1970,1,1)+(-5/24)</f>
        <v>42484.620729166665</v>
      </c>
      <c r="R1537" t="s">
        <v>8285</v>
      </c>
      <c r="S1537" s="13" t="str">
        <f>LEFT(R1537,SEARCH("/",R1537)-1)</f>
        <v>photography</v>
      </c>
      <c r="T1537" t="str">
        <f>RIGHT(R1537,LEN(R1537)-SEARCH("/",R1537))</f>
        <v>photobooks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>
        <f>E1538/D1538</f>
        <v>2.5030841666666666</v>
      </c>
      <c r="O1538" s="6">
        <f>IF(L1538&gt;0,E1538/L1538,0)</f>
        <v>66.015406593406595</v>
      </c>
      <c r="P1538" s="11">
        <f>(((I1538/60)/60)/24)+DATE(1970,1,1)+(-5/24)</f>
        <v>42243.593865740739</v>
      </c>
      <c r="Q1538" s="11">
        <f>(((J1538/60)/60)/24)+DATE(1970,1,1)+(-5/24)</f>
        <v>42213.593865740739</v>
      </c>
      <c r="R1538" t="s">
        <v>8285</v>
      </c>
      <c r="S1538" s="13" t="str">
        <f>LEFT(R1538,SEARCH("/",R1538)-1)</f>
        <v>photography</v>
      </c>
      <c r="T1538" t="str">
        <f>RIGHT(R1538,LEN(R1538)-SEARCH("/",R1538))</f>
        <v>photobooks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>
        <f>E1539/D1539</f>
        <v>1.7989999999999999</v>
      </c>
      <c r="O1539" s="6">
        <f>IF(L1539&gt;0,E1539/L1539,0)</f>
        <v>96.375</v>
      </c>
      <c r="P1539" s="11">
        <f>(((I1539/60)/60)/24)+DATE(1970,1,1)+(-5/24)</f>
        <v>42588.541666666664</v>
      </c>
      <c r="Q1539" s="11">
        <f>(((J1539/60)/60)/24)+DATE(1970,1,1)+(-5/24)</f>
        <v>42552.106793981475</v>
      </c>
      <c r="R1539" t="s">
        <v>8285</v>
      </c>
      <c r="S1539" s="13" t="str">
        <f>LEFT(R1539,SEARCH("/",R1539)-1)</f>
        <v>photography</v>
      </c>
      <c r="T1539" t="str">
        <f>RIGHT(R1539,LEN(R1539)-SEARCH("/",R1539))</f>
        <v>photobooks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>
        <f>E1540/D1540</f>
        <v>1.0262857142857142</v>
      </c>
      <c r="O1540" s="6">
        <f>IF(L1540&gt;0,E1540/L1540,0)</f>
        <v>156.17391304347825</v>
      </c>
      <c r="P1540" s="11">
        <f>(((I1540/60)/60)/24)+DATE(1970,1,1)+(-5/24)</f>
        <v>42026.57372685185</v>
      </c>
      <c r="Q1540" s="11">
        <f>(((J1540/60)/60)/24)+DATE(1970,1,1)+(-5/24)</f>
        <v>41981.57372685185</v>
      </c>
      <c r="R1540" t="s">
        <v>8285</v>
      </c>
      <c r="S1540" s="13" t="str">
        <f>LEFT(R1540,SEARCH("/",R1540)-1)</f>
        <v>photography</v>
      </c>
      <c r="T1540" t="str">
        <f>RIGHT(R1540,LEN(R1540)-SEARCH("/",R1540))</f>
        <v>photobooks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>
        <f>E1541/D1541</f>
        <v>1.359861</v>
      </c>
      <c r="O1541" s="6">
        <f>IF(L1541&gt;0,E1541/L1541,0)</f>
        <v>95.764859154929582</v>
      </c>
      <c r="P1541" s="11">
        <f>(((I1541/60)/60)/24)+DATE(1970,1,1)+(-5/24)</f>
        <v>42738.710868055547</v>
      </c>
      <c r="Q1541" s="11">
        <f>(((J1541/60)/60)/24)+DATE(1970,1,1)+(-5/24)</f>
        <v>42705.710868055547</v>
      </c>
      <c r="R1541" t="s">
        <v>8285</v>
      </c>
      <c r="S1541" s="13" t="str">
        <f>LEFT(R1541,SEARCH("/",R1541)-1)</f>
        <v>photography</v>
      </c>
      <c r="T1541" t="str">
        <f>RIGHT(R1541,LEN(R1541)-SEARCH("/",R1541))</f>
        <v>photobooks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>
        <f>E1542/D1542</f>
        <v>1.1786666666666668</v>
      </c>
      <c r="O1542" s="6">
        <f>IF(L1542&gt;0,E1542/L1542,0)</f>
        <v>180.40816326530611</v>
      </c>
      <c r="P1542" s="11">
        <f>(((I1542/60)/60)/24)+DATE(1970,1,1)+(-5/24)</f>
        <v>41968.843749999993</v>
      </c>
      <c r="Q1542" s="11">
        <f>(((J1542/60)/60)/24)+DATE(1970,1,1)+(-5/24)</f>
        <v>41938.798796296294</v>
      </c>
      <c r="R1542" t="s">
        <v>8285</v>
      </c>
      <c r="S1542" s="13" t="str">
        <f>LEFT(R1542,SEARCH("/",R1542)-1)</f>
        <v>photography</v>
      </c>
      <c r="T1542" t="str">
        <f>RIGHT(R1542,LEN(R1542)-SEARCH("/",R1542))</f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>
        <f>E1543/D1543</f>
        <v>3.3333333333333332E-4</v>
      </c>
      <c r="O1543" s="6">
        <f>IF(L1543&gt;0,E1543/L1543,0)</f>
        <v>3</v>
      </c>
      <c r="P1543" s="11">
        <f>(((I1543/60)/60)/24)+DATE(1970,1,1)+(-5/24)</f>
        <v>42004.503912037035</v>
      </c>
      <c r="Q1543" s="11">
        <f>(((J1543/60)/60)/24)+DATE(1970,1,1)+(-5/24)</f>
        <v>41974.503912037035</v>
      </c>
      <c r="R1543" t="s">
        <v>8289</v>
      </c>
      <c r="S1543" s="13" t="str">
        <f>LEFT(R1543,SEARCH("/",R1543)-1)</f>
        <v>photography</v>
      </c>
      <c r="T1543" t="str">
        <f>RIGHT(R1543,LEN(R1543)-SEARCH("/",R1543))</f>
        <v>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>
        <f>E1544/D1544</f>
        <v>0.04</v>
      </c>
      <c r="O1544" s="6">
        <f>IF(L1544&gt;0,E1544/L1544,0)</f>
        <v>20</v>
      </c>
      <c r="P1544" s="11">
        <f>(((I1544/60)/60)/24)+DATE(1970,1,1)+(-5/24)</f>
        <v>42185.788194444445</v>
      </c>
      <c r="Q1544" s="11">
        <f>(((J1544/60)/60)/24)+DATE(1970,1,1)+(-5/24)</f>
        <v>42170.788194444445</v>
      </c>
      <c r="R1544" t="s">
        <v>8289</v>
      </c>
      <c r="S1544" s="13" t="str">
        <f>LEFT(R1544,SEARCH("/",R1544)-1)</f>
        <v>photography</v>
      </c>
      <c r="T1544" t="str">
        <f>RIGHT(R1544,LEN(R1544)-SEARCH("/",R1544))</f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>
        <f>E1545/D1545</f>
        <v>4.4444444444444444E-3</v>
      </c>
      <c r="O1545" s="6">
        <f>IF(L1545&gt;0,E1545/L1545,0)</f>
        <v>10</v>
      </c>
      <c r="P1545" s="11">
        <f>(((I1545/60)/60)/24)+DATE(1970,1,1)+(-5/24)</f>
        <v>41965.342986111107</v>
      </c>
      <c r="Q1545" s="11">
        <f>(((J1545/60)/60)/24)+DATE(1970,1,1)+(-5/24)</f>
        <v>41935.301319444443</v>
      </c>
      <c r="R1545" t="s">
        <v>8289</v>
      </c>
      <c r="S1545" s="13" t="str">
        <f>LEFT(R1545,SEARCH("/",R1545)-1)</f>
        <v>photography</v>
      </c>
      <c r="T1545" t="str">
        <f>RIGHT(R1545,LEN(R1545)-SEARCH("/",R1545))</f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>
        <f>E1546/D1546</f>
        <v>0</v>
      </c>
      <c r="O1546" s="6">
        <f>IF(L1546&gt;0,E1546/L1546,0)</f>
        <v>0</v>
      </c>
      <c r="P1546" s="11">
        <f>(((I1546/60)/60)/24)+DATE(1970,1,1)+(-5/24)</f>
        <v>42094.804166666661</v>
      </c>
      <c r="Q1546" s="11">
        <f>(((J1546/60)/60)/24)+DATE(1970,1,1)+(-5/24)</f>
        <v>42052.842870370368</v>
      </c>
      <c r="R1546" t="s">
        <v>8289</v>
      </c>
      <c r="S1546" s="13" t="str">
        <f>LEFT(R1546,SEARCH("/",R1546)-1)</f>
        <v>photography</v>
      </c>
      <c r="T1546" t="str">
        <f>RIGHT(R1546,LEN(R1546)-SEARCH("/",R1546))</f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>
        <f>E1547/D1547</f>
        <v>3.3333333333333332E-4</v>
      </c>
      <c r="O1547" s="6">
        <f>IF(L1547&gt;0,E1547/L1547,0)</f>
        <v>1</v>
      </c>
      <c r="P1547" s="11">
        <f>(((I1547/60)/60)/24)+DATE(1970,1,1)+(-5/24)</f>
        <v>42065.677777777775</v>
      </c>
      <c r="Q1547" s="11">
        <f>(((J1547/60)/60)/24)+DATE(1970,1,1)+(-5/24)</f>
        <v>42031.676319444443</v>
      </c>
      <c r="R1547" t="s">
        <v>8289</v>
      </c>
      <c r="S1547" s="13" t="str">
        <f>LEFT(R1547,SEARCH("/",R1547)-1)</f>
        <v>photography</v>
      </c>
      <c r="T1547" t="str">
        <f>RIGHT(R1547,LEN(R1547)-SEARCH("/",R1547))</f>
        <v>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>
        <f>E1548/D1548</f>
        <v>0.28899999999999998</v>
      </c>
      <c r="O1548" s="6">
        <f>IF(L1548&gt;0,E1548/L1548,0)</f>
        <v>26.272727272727273</v>
      </c>
      <c r="P1548" s="11">
        <f>(((I1548/60)/60)/24)+DATE(1970,1,1)+(-5/24)</f>
        <v>41899.004618055551</v>
      </c>
      <c r="Q1548" s="11">
        <f>(((J1548/60)/60)/24)+DATE(1970,1,1)+(-5/24)</f>
        <v>41839.004618055551</v>
      </c>
      <c r="R1548" t="s">
        <v>8289</v>
      </c>
      <c r="S1548" s="13" t="str">
        <f>LEFT(R1548,SEARCH("/",R1548)-1)</f>
        <v>photography</v>
      </c>
      <c r="T1548" t="str">
        <f>RIGHT(R1548,LEN(R1548)-SEARCH("/",R1548))</f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>
        <f>E1549/D1549</f>
        <v>0</v>
      </c>
      <c r="O1549" s="6">
        <f>IF(L1549&gt;0,E1549/L1549,0)</f>
        <v>0</v>
      </c>
      <c r="P1549" s="11">
        <f>(((I1549/60)/60)/24)+DATE(1970,1,1)+(-5/24)</f>
        <v>42789.218541666669</v>
      </c>
      <c r="Q1549" s="11">
        <f>(((J1549/60)/60)/24)+DATE(1970,1,1)+(-5/24)</f>
        <v>42782.218541666669</v>
      </c>
      <c r="R1549" t="s">
        <v>8289</v>
      </c>
      <c r="S1549" s="13" t="str">
        <f>LEFT(R1549,SEARCH("/",R1549)-1)</f>
        <v>photography</v>
      </c>
      <c r="T1549" t="str">
        <f>RIGHT(R1549,LEN(R1549)-SEARCH("/",R1549))</f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>
        <f>E1550/D1550</f>
        <v>8.5714285714285715E-2</v>
      </c>
      <c r="O1550" s="6">
        <f>IF(L1550&gt;0,E1550/L1550,0)</f>
        <v>60</v>
      </c>
      <c r="P1550" s="11">
        <f>(((I1550/60)/60)/24)+DATE(1970,1,1)+(-5/24)</f>
        <v>42316.715509259251</v>
      </c>
      <c r="Q1550" s="11">
        <f>(((J1550/60)/60)/24)+DATE(1970,1,1)+(-5/24)</f>
        <v>42286.673842592594</v>
      </c>
      <c r="R1550" t="s">
        <v>8289</v>
      </c>
      <c r="S1550" s="13" t="str">
        <f>LEFT(R1550,SEARCH("/",R1550)-1)</f>
        <v>photography</v>
      </c>
      <c r="T1550" t="str">
        <f>RIGHT(R1550,LEN(R1550)-SEARCH("/",R1550))</f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>
        <f>E1551/D1551</f>
        <v>0.34</v>
      </c>
      <c r="O1551" s="6">
        <f>IF(L1551&gt;0,E1551/L1551,0)</f>
        <v>28.333333333333332</v>
      </c>
      <c r="P1551" s="11">
        <f>(((I1551/60)/60)/24)+DATE(1970,1,1)+(-5/24)</f>
        <v>42310.96943287037</v>
      </c>
      <c r="Q1551" s="11">
        <f>(((J1551/60)/60)/24)+DATE(1970,1,1)+(-5/24)</f>
        <v>42280.927766203698</v>
      </c>
      <c r="R1551" t="s">
        <v>8289</v>
      </c>
      <c r="S1551" s="13" t="str">
        <f>LEFT(R1551,SEARCH("/",R1551)-1)</f>
        <v>photography</v>
      </c>
      <c r="T1551" t="str">
        <f>RIGHT(R1551,LEN(R1551)-SEARCH("/",R1551))</f>
        <v>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>
        <f>E1552/D1552</f>
        <v>0.13466666666666666</v>
      </c>
      <c r="O1552" s="6">
        <f>IF(L1552&gt;0,E1552/L1552,0)</f>
        <v>14.428571428571429</v>
      </c>
      <c r="P1552" s="11">
        <f>(((I1552/60)/60)/24)+DATE(1970,1,1)+(-5/24)</f>
        <v>42502.24113425926</v>
      </c>
      <c r="Q1552" s="11">
        <f>(((J1552/60)/60)/24)+DATE(1970,1,1)+(-5/24)</f>
        <v>42472.24113425926</v>
      </c>
      <c r="R1552" t="s">
        <v>8289</v>
      </c>
      <c r="S1552" s="13" t="str">
        <f>LEFT(R1552,SEARCH("/",R1552)-1)</f>
        <v>photography</v>
      </c>
      <c r="T1552" t="str">
        <f>RIGHT(R1552,LEN(R1552)-SEARCH("/",R1552))</f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>
        <f>E1553/D1553</f>
        <v>0</v>
      </c>
      <c r="O1553" s="6">
        <f>IF(L1553&gt;0,E1553/L1553,0)</f>
        <v>0</v>
      </c>
      <c r="P1553" s="11">
        <f>(((I1553/60)/60)/24)+DATE(1970,1,1)+(-5/24)</f>
        <v>42151.616192129623</v>
      </c>
      <c r="Q1553" s="11">
        <f>(((J1553/60)/60)/24)+DATE(1970,1,1)+(-5/24)</f>
        <v>42121.616192129623</v>
      </c>
      <c r="R1553" t="s">
        <v>8289</v>
      </c>
      <c r="S1553" s="13" t="str">
        <f>LEFT(R1553,SEARCH("/",R1553)-1)</f>
        <v>photography</v>
      </c>
      <c r="T1553" t="str">
        <f>RIGHT(R1553,LEN(R1553)-SEARCH("/",R1553))</f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>
        <f>E1554/D1554</f>
        <v>0.49186046511627907</v>
      </c>
      <c r="O1554" s="6">
        <f>IF(L1554&gt;0,E1554/L1554,0)</f>
        <v>132.1875</v>
      </c>
      <c r="P1554" s="11">
        <f>(((I1554/60)/60)/24)+DATE(1970,1,1)+(-5/24)</f>
        <v>41912.957638888889</v>
      </c>
      <c r="Q1554" s="11">
        <f>(((J1554/60)/60)/24)+DATE(1970,1,1)+(-5/24)</f>
        <v>41892.480416666665</v>
      </c>
      <c r="R1554" t="s">
        <v>8289</v>
      </c>
      <c r="S1554" s="13" t="str">
        <f>LEFT(R1554,SEARCH("/",R1554)-1)</f>
        <v>photography</v>
      </c>
      <c r="T1554" t="str">
        <f>RIGHT(R1554,LEN(R1554)-SEARCH("/",R1554))</f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>
        <f>E1555/D1555</f>
        <v>0</v>
      </c>
      <c r="O1555" s="6">
        <f>IF(L1555&gt;0,E1555/L1555,0)</f>
        <v>0</v>
      </c>
      <c r="P1555" s="11">
        <f>(((I1555/60)/60)/24)+DATE(1970,1,1)+(-5/24)</f>
        <v>42249.074618055551</v>
      </c>
      <c r="Q1555" s="11">
        <f>(((J1555/60)/60)/24)+DATE(1970,1,1)+(-5/24)</f>
        <v>42219.074618055551</v>
      </c>
      <c r="R1555" t="s">
        <v>8289</v>
      </c>
      <c r="S1555" s="13" t="str">
        <f>LEFT(R1555,SEARCH("/",R1555)-1)</f>
        <v>photography</v>
      </c>
      <c r="T1555" t="str">
        <f>RIGHT(R1555,LEN(R1555)-SEARCH("/",R1555))</f>
        <v>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>
        <f>E1556/D1556</f>
        <v>0</v>
      </c>
      <c r="O1556" s="6">
        <f>IF(L1556&gt;0,E1556/L1556,0)</f>
        <v>0</v>
      </c>
      <c r="P1556" s="11">
        <f>(((I1556/60)/60)/24)+DATE(1970,1,1)+(-5/24)</f>
        <v>42218.043865740743</v>
      </c>
      <c r="Q1556" s="11">
        <f>(((J1556/60)/60)/24)+DATE(1970,1,1)+(-5/24)</f>
        <v>42188.043865740743</v>
      </c>
      <c r="R1556" t="s">
        <v>8289</v>
      </c>
      <c r="S1556" s="13" t="str">
        <f>LEFT(R1556,SEARCH("/",R1556)-1)</f>
        <v>photography</v>
      </c>
      <c r="T1556" t="str">
        <f>RIGHT(R1556,LEN(R1556)-SEARCH("/",R1556))</f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>
        <f>E1557/D1557</f>
        <v>0</v>
      </c>
      <c r="O1557" s="6">
        <f>IF(L1557&gt;0,E1557/L1557,0)</f>
        <v>0</v>
      </c>
      <c r="P1557" s="11">
        <f>(((I1557/60)/60)/24)+DATE(1970,1,1)+(-5/24)</f>
        <v>42264.499999999993</v>
      </c>
      <c r="Q1557" s="11">
        <f>(((J1557/60)/60)/24)+DATE(1970,1,1)+(-5/24)</f>
        <v>42241.405462962961</v>
      </c>
      <c r="R1557" t="s">
        <v>8289</v>
      </c>
      <c r="S1557" s="13" t="str">
        <f>LEFT(R1557,SEARCH("/",R1557)-1)</f>
        <v>photography</v>
      </c>
      <c r="T1557" t="str">
        <f>RIGHT(R1557,LEN(R1557)-SEARCH("/",R1557))</f>
        <v>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>
        <f>E1558/D1558</f>
        <v>0.45133333333333331</v>
      </c>
      <c r="O1558" s="6">
        <f>IF(L1558&gt;0,E1558/L1558,0)</f>
        <v>56.416666666666664</v>
      </c>
      <c r="P1558" s="11">
        <f>(((I1558/60)/60)/24)+DATE(1970,1,1)+(-5/24)</f>
        <v>42554.944722222215</v>
      </c>
      <c r="Q1558" s="11">
        <f>(((J1558/60)/60)/24)+DATE(1970,1,1)+(-5/24)</f>
        <v>42524.944722222215</v>
      </c>
      <c r="R1558" t="s">
        <v>8289</v>
      </c>
      <c r="S1558" s="13" t="str">
        <f>LEFT(R1558,SEARCH("/",R1558)-1)</f>
        <v>photography</v>
      </c>
      <c r="T1558" t="str">
        <f>RIGHT(R1558,LEN(R1558)-SEARCH("/",R1558))</f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>
        <f>E1559/D1559</f>
        <v>0.04</v>
      </c>
      <c r="O1559" s="6">
        <f>IF(L1559&gt;0,E1559/L1559,0)</f>
        <v>100</v>
      </c>
      <c r="P1559" s="11">
        <f>(((I1559/60)/60)/24)+DATE(1970,1,1)+(-5/24)</f>
        <v>41902.444826388884</v>
      </c>
      <c r="Q1559" s="11">
        <f>(((J1559/60)/60)/24)+DATE(1970,1,1)+(-5/24)</f>
        <v>41871.444826388884</v>
      </c>
      <c r="R1559" t="s">
        <v>8289</v>
      </c>
      <c r="S1559" s="13" t="str">
        <f>LEFT(R1559,SEARCH("/",R1559)-1)</f>
        <v>photography</v>
      </c>
      <c r="T1559" t="str">
        <f>RIGHT(R1559,LEN(R1559)-SEARCH("/",R1559))</f>
        <v>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>
        <f>E1560/D1560</f>
        <v>4.6666666666666669E-2</v>
      </c>
      <c r="O1560" s="6">
        <f>IF(L1560&gt;0,E1560/L1560,0)</f>
        <v>11.666666666666666</v>
      </c>
      <c r="P1560" s="11">
        <f>(((I1560/60)/60)/24)+DATE(1970,1,1)+(-5/24)</f>
        <v>42244.299999999996</v>
      </c>
      <c r="Q1560" s="11">
        <f>(((J1560/60)/60)/24)+DATE(1970,1,1)+(-5/24)</f>
        <v>42185.189340277771</v>
      </c>
      <c r="R1560" t="s">
        <v>8289</v>
      </c>
      <c r="S1560" s="13" t="str">
        <f>LEFT(R1560,SEARCH("/",R1560)-1)</f>
        <v>photography</v>
      </c>
      <c r="T1560" t="str">
        <f>RIGHT(R1560,LEN(R1560)-SEARCH("/",R1560))</f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>
        <f>E1561/D1561</f>
        <v>3.3333333333333335E-3</v>
      </c>
      <c r="O1561" s="6">
        <f>IF(L1561&gt;0,E1561/L1561,0)</f>
        <v>50</v>
      </c>
      <c r="P1561" s="11">
        <f>(((I1561/60)/60)/24)+DATE(1970,1,1)+(-5/24)</f>
        <v>42122.844895833325</v>
      </c>
      <c r="Q1561" s="11">
        <f>(((J1561/60)/60)/24)+DATE(1970,1,1)+(-5/24)</f>
        <v>42107.844895833325</v>
      </c>
      <c r="R1561" t="s">
        <v>8289</v>
      </c>
      <c r="S1561" s="13" t="str">
        <f>LEFT(R1561,SEARCH("/",R1561)-1)</f>
        <v>photography</v>
      </c>
      <c r="T1561" t="str">
        <f>RIGHT(R1561,LEN(R1561)-SEARCH("/",R1561))</f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>
        <f>E1562/D1562</f>
        <v>3.7600000000000001E-2</v>
      </c>
      <c r="O1562" s="6">
        <f>IF(L1562&gt;0,E1562/L1562,0)</f>
        <v>23.5</v>
      </c>
      <c r="P1562" s="11">
        <f>(((I1562/60)/60)/24)+DATE(1970,1,1)+(-5/24)</f>
        <v>41955.854085648149</v>
      </c>
      <c r="Q1562" s="11">
        <f>(((J1562/60)/60)/24)+DATE(1970,1,1)+(-5/24)</f>
        <v>41935.812418981477</v>
      </c>
      <c r="R1562" t="s">
        <v>8289</v>
      </c>
      <c r="S1562" s="13" t="str">
        <f>LEFT(R1562,SEARCH("/",R1562)-1)</f>
        <v>photography</v>
      </c>
      <c r="T1562" t="str">
        <f>RIGHT(R1562,LEN(R1562)-SEARCH("/",R1562))</f>
        <v>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>
        <f>E1563/D1563</f>
        <v>6.7000000000000002E-3</v>
      </c>
      <c r="O1563" s="6">
        <f>IF(L1563&gt;0,E1563/L1563,0)</f>
        <v>67</v>
      </c>
      <c r="P1563" s="11">
        <f>(((I1563/60)/60)/24)+DATE(1970,1,1)+(-5/24)</f>
        <v>41584.875034722223</v>
      </c>
      <c r="Q1563" s="11">
        <f>(((J1563/60)/60)/24)+DATE(1970,1,1)+(-5/24)</f>
        <v>41554.833368055552</v>
      </c>
      <c r="R1563" t="s">
        <v>8290</v>
      </c>
      <c r="S1563" s="13" t="str">
        <f>LEFT(R1563,SEARCH("/",R1563)-1)</f>
        <v>publishing</v>
      </c>
      <c r="T1563" t="str">
        <f>RIGHT(R1563,LEN(R1563)-SEARCH("/",R1563))</f>
        <v>art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>
        <f>E1564/D1564</f>
        <v>0</v>
      </c>
      <c r="O1564" s="6">
        <f>IF(L1564&gt;0,E1564/L1564,0)</f>
        <v>0</v>
      </c>
      <c r="P1564" s="11">
        <f>(((I1564/60)/60)/24)+DATE(1970,1,1)+(-5/24)</f>
        <v>40148.826388888883</v>
      </c>
      <c r="Q1564" s="11">
        <f>(((J1564/60)/60)/24)+DATE(1970,1,1)+(-5/24)</f>
        <v>40079.357824074068</v>
      </c>
      <c r="R1564" t="s">
        <v>8290</v>
      </c>
      <c r="S1564" s="13" t="str">
        <f>LEFT(R1564,SEARCH("/",R1564)-1)</f>
        <v>publishing</v>
      </c>
      <c r="T1564" t="str">
        <f>RIGHT(R1564,LEN(R1564)-SEARCH("/",R1564))</f>
        <v>art books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>
        <f>E1565/D1565</f>
        <v>1.4166666666666666E-2</v>
      </c>
      <c r="O1565" s="6">
        <f>IF(L1565&gt;0,E1565/L1565,0)</f>
        <v>42.5</v>
      </c>
      <c r="P1565" s="11">
        <f>(((I1565/60)/60)/24)+DATE(1970,1,1)+(-5/24)</f>
        <v>41712.492488425924</v>
      </c>
      <c r="Q1565" s="11">
        <f>(((J1565/60)/60)/24)+DATE(1970,1,1)+(-5/24)</f>
        <v>41652.534155092588</v>
      </c>
      <c r="R1565" t="s">
        <v>8290</v>
      </c>
      <c r="S1565" s="13" t="str">
        <f>LEFT(R1565,SEARCH("/",R1565)-1)</f>
        <v>publishing</v>
      </c>
      <c r="T1565" t="str">
        <f>RIGHT(R1565,LEN(R1565)-SEARCH("/",R1565))</f>
        <v>art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>
        <f>E1566/D1566</f>
        <v>1E-3</v>
      </c>
      <c r="O1566" s="6">
        <f>IF(L1566&gt;0,E1566/L1566,0)</f>
        <v>10</v>
      </c>
      <c r="P1566" s="11">
        <f>(((I1566/60)/60)/24)+DATE(1970,1,1)+(-5/24)</f>
        <v>42152.628472222219</v>
      </c>
      <c r="Q1566" s="11">
        <f>(((J1566/60)/60)/24)+DATE(1970,1,1)+(-5/24)</f>
        <v>42121.158668981479</v>
      </c>
      <c r="R1566" t="s">
        <v>8290</v>
      </c>
      <c r="S1566" s="13" t="str">
        <f>LEFT(R1566,SEARCH("/",R1566)-1)</f>
        <v>publishing</v>
      </c>
      <c r="T1566" t="str">
        <f>RIGHT(R1566,LEN(R1566)-SEARCH("/",R1566))</f>
        <v>art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>
        <f>E1567/D1567</f>
        <v>2.5000000000000001E-2</v>
      </c>
      <c r="O1567" s="6">
        <f>IF(L1567&gt;0,E1567/L1567,0)</f>
        <v>100</v>
      </c>
      <c r="P1567" s="11">
        <f>(((I1567/60)/60)/24)+DATE(1970,1,1)+(-5/24)</f>
        <v>40702.521539351852</v>
      </c>
      <c r="Q1567" s="11">
        <f>(((J1567/60)/60)/24)+DATE(1970,1,1)+(-5/24)</f>
        <v>40672.521539351852</v>
      </c>
      <c r="R1567" t="s">
        <v>8290</v>
      </c>
      <c r="S1567" s="13" t="str">
        <f>LEFT(R1567,SEARCH("/",R1567)-1)</f>
        <v>publishing</v>
      </c>
      <c r="T1567" t="str">
        <f>RIGHT(R1567,LEN(R1567)-SEARCH("/",R1567))</f>
        <v>art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>
        <f>E1568/D1568</f>
        <v>0.21249999999999999</v>
      </c>
      <c r="O1568" s="6">
        <f>IF(L1568&gt;0,E1568/L1568,0)</f>
        <v>108.05084745762711</v>
      </c>
      <c r="P1568" s="11">
        <f>(((I1568/60)/60)/24)+DATE(1970,1,1)+(-5/24)</f>
        <v>42578.708333333336</v>
      </c>
      <c r="Q1568" s="11">
        <f>(((J1568/60)/60)/24)+DATE(1970,1,1)+(-5/24)</f>
        <v>42549.708379629628</v>
      </c>
      <c r="R1568" t="s">
        <v>8290</v>
      </c>
      <c r="S1568" s="13" t="str">
        <f>LEFT(R1568,SEARCH("/",R1568)-1)</f>
        <v>publishing</v>
      </c>
      <c r="T1568" t="str">
        <f>RIGHT(R1568,LEN(R1568)-SEARCH("/",R1568))</f>
        <v>art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>
        <f>E1569/D1569</f>
        <v>4.1176470588235294E-2</v>
      </c>
      <c r="O1569" s="6">
        <f>IF(L1569&gt;0,E1569/L1569,0)</f>
        <v>26.923076923076923</v>
      </c>
      <c r="P1569" s="11">
        <f>(((I1569/60)/60)/24)+DATE(1970,1,1)+(-5/24)</f>
        <v>41686.791666666664</v>
      </c>
      <c r="Q1569" s="11">
        <f>(((J1569/60)/60)/24)+DATE(1970,1,1)+(-5/24)</f>
        <v>41671.728530092587</v>
      </c>
      <c r="R1569" t="s">
        <v>8290</v>
      </c>
      <c r="S1569" s="13" t="str">
        <f>LEFT(R1569,SEARCH("/",R1569)-1)</f>
        <v>publishing</v>
      </c>
      <c r="T1569" t="str">
        <f>RIGHT(R1569,LEN(R1569)-SEARCH("/",R1569))</f>
        <v>art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>
        <f>E1570/D1570</f>
        <v>0.13639999999999999</v>
      </c>
      <c r="O1570" s="6">
        <f>IF(L1570&gt;0,E1570/L1570,0)</f>
        <v>155</v>
      </c>
      <c r="P1570" s="11">
        <f>(((I1570/60)/60)/24)+DATE(1970,1,1)+(-5/24)</f>
        <v>41996.853993055549</v>
      </c>
      <c r="Q1570" s="11">
        <f>(((J1570/60)/60)/24)+DATE(1970,1,1)+(-5/24)</f>
        <v>41961.853993055549</v>
      </c>
      <c r="R1570" t="s">
        <v>8290</v>
      </c>
      <c r="S1570" s="13" t="str">
        <f>LEFT(R1570,SEARCH("/",R1570)-1)</f>
        <v>publishing</v>
      </c>
      <c r="T1570" t="str">
        <f>RIGHT(R1570,LEN(R1570)-SEARCH("/",R1570))</f>
        <v>art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>
        <f>E1571/D1571</f>
        <v>0</v>
      </c>
      <c r="O1571" s="6">
        <f>IF(L1571&gt;0,E1571/L1571,0)</f>
        <v>0</v>
      </c>
      <c r="P1571" s="11">
        <f>(((I1571/60)/60)/24)+DATE(1970,1,1)+(-5/24)</f>
        <v>41419.471226851849</v>
      </c>
      <c r="Q1571" s="11">
        <f>(((J1571/60)/60)/24)+DATE(1970,1,1)+(-5/24)</f>
        <v>41389.471226851849</v>
      </c>
      <c r="R1571" t="s">
        <v>8290</v>
      </c>
      <c r="S1571" s="13" t="str">
        <f>LEFT(R1571,SEARCH("/",R1571)-1)</f>
        <v>publishing</v>
      </c>
      <c r="T1571" t="str">
        <f>RIGHT(R1571,LEN(R1571)-SEARCH("/",R1571))</f>
        <v>art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>
        <f>E1572/D1572</f>
        <v>0.41399999999999998</v>
      </c>
      <c r="O1572" s="6">
        <f>IF(L1572&gt;0,E1572/L1572,0)</f>
        <v>47.769230769230766</v>
      </c>
      <c r="P1572" s="11">
        <f>(((I1572/60)/60)/24)+DATE(1970,1,1)+(-5/24)</f>
        <v>42468.56344907407</v>
      </c>
      <c r="Q1572" s="11">
        <f>(((J1572/60)/60)/24)+DATE(1970,1,1)+(-5/24)</f>
        <v>42438.605115740742</v>
      </c>
      <c r="R1572" t="s">
        <v>8290</v>
      </c>
      <c r="S1572" s="13" t="str">
        <f>LEFT(R1572,SEARCH("/",R1572)-1)</f>
        <v>publishing</v>
      </c>
      <c r="T1572" t="str">
        <f>RIGHT(R1572,LEN(R1572)-SEARCH("/",R1572))</f>
        <v>art books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>
        <f>E1573/D1573</f>
        <v>6.6115702479338841E-3</v>
      </c>
      <c r="O1573" s="6">
        <f>IF(L1573&gt;0,E1573/L1573,0)</f>
        <v>20</v>
      </c>
      <c r="P1573" s="11">
        <f>(((I1573/60)/60)/24)+DATE(1970,1,1)+(-5/24)</f>
        <v>42174.561145833337</v>
      </c>
      <c r="Q1573" s="11">
        <f>(((J1573/60)/60)/24)+DATE(1970,1,1)+(-5/24)</f>
        <v>42144.561145833337</v>
      </c>
      <c r="R1573" t="s">
        <v>8290</v>
      </c>
      <c r="S1573" s="13" t="str">
        <f>LEFT(R1573,SEARCH("/",R1573)-1)</f>
        <v>publishing</v>
      </c>
      <c r="T1573" t="str">
        <f>RIGHT(R1573,LEN(R1573)-SEARCH("/",R1573))</f>
        <v>art books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>
        <f>E1574/D1574</f>
        <v>0.05</v>
      </c>
      <c r="O1574" s="6">
        <f>IF(L1574&gt;0,E1574/L1574,0)</f>
        <v>41.666666666666664</v>
      </c>
      <c r="P1574" s="11">
        <f>(((I1574/60)/60)/24)+DATE(1970,1,1)+(-5/24)</f>
        <v>42428.790972222218</v>
      </c>
      <c r="Q1574" s="11">
        <f>(((J1574/60)/60)/24)+DATE(1970,1,1)+(-5/24)</f>
        <v>42403.824756944443</v>
      </c>
      <c r="R1574" t="s">
        <v>8290</v>
      </c>
      <c r="S1574" s="13" t="str">
        <f>LEFT(R1574,SEARCH("/",R1574)-1)</f>
        <v>publishing</v>
      </c>
      <c r="T1574" t="str">
        <f>RIGHT(R1574,LEN(R1574)-SEARCH("/",R1574))</f>
        <v>art books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>
        <f>E1575/D1575</f>
        <v>2.4777777777777777E-2</v>
      </c>
      <c r="O1575" s="6">
        <f>IF(L1575&gt;0,E1575/L1575,0)</f>
        <v>74.333333333333329</v>
      </c>
      <c r="P1575" s="11">
        <f>(((I1575/60)/60)/24)+DATE(1970,1,1)+(-5/24)</f>
        <v>42825.957638888889</v>
      </c>
      <c r="Q1575" s="11">
        <f>(((J1575/60)/60)/24)+DATE(1970,1,1)+(-5/24)</f>
        <v>42785.791689814818</v>
      </c>
      <c r="R1575" t="s">
        <v>8290</v>
      </c>
      <c r="S1575" s="13" t="str">
        <f>LEFT(R1575,SEARCH("/",R1575)-1)</f>
        <v>publishing</v>
      </c>
      <c r="T1575" t="str">
        <f>RIGHT(R1575,LEN(R1575)-SEARCH("/",R1575))</f>
        <v>art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>
        <f>E1576/D1576</f>
        <v>5.0599999999999999E-2</v>
      </c>
      <c r="O1576" s="6">
        <f>IF(L1576&gt;0,E1576/L1576,0)</f>
        <v>84.333333333333329</v>
      </c>
      <c r="P1576" s="11">
        <f>(((I1576/60)/60)/24)+DATE(1970,1,1)+(-5/24)</f>
        <v>42052.719085648147</v>
      </c>
      <c r="Q1576" s="11">
        <f>(((J1576/60)/60)/24)+DATE(1970,1,1)+(-5/24)</f>
        <v>42017.719085648147</v>
      </c>
      <c r="R1576" t="s">
        <v>8290</v>
      </c>
      <c r="S1576" s="13" t="str">
        <f>LEFT(R1576,SEARCH("/",R1576)-1)</f>
        <v>publishing</v>
      </c>
      <c r="T1576" t="str">
        <f>RIGHT(R1576,LEN(R1576)-SEARCH("/",R1576))</f>
        <v>art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>
        <f>E1577/D1577</f>
        <v>0.2291</v>
      </c>
      <c r="O1577" s="6">
        <f>IF(L1577&gt;0,E1577/L1577,0)</f>
        <v>65.457142857142856</v>
      </c>
      <c r="P1577" s="11">
        <f>(((I1577/60)/60)/24)+DATE(1970,1,1)+(-5/24)</f>
        <v>41829.315925925926</v>
      </c>
      <c r="Q1577" s="11">
        <f>(((J1577/60)/60)/24)+DATE(1970,1,1)+(-5/24)</f>
        <v>41799.315925925926</v>
      </c>
      <c r="R1577" t="s">
        <v>8290</v>
      </c>
      <c r="S1577" s="13" t="str">
        <f>LEFT(R1577,SEARCH("/",R1577)-1)</f>
        <v>publishing</v>
      </c>
      <c r="T1577" t="str">
        <f>RIGHT(R1577,LEN(R1577)-SEARCH("/",R1577))</f>
        <v>art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>
        <f>E1578/D1578</f>
        <v>0.13</v>
      </c>
      <c r="O1578" s="6">
        <f>IF(L1578&gt;0,E1578/L1578,0)</f>
        <v>65</v>
      </c>
      <c r="P1578" s="11">
        <f>(((I1578/60)/60)/24)+DATE(1970,1,1)+(-5/24)</f>
        <v>42185.670925925922</v>
      </c>
      <c r="Q1578" s="11">
        <f>(((J1578/60)/60)/24)+DATE(1970,1,1)+(-5/24)</f>
        <v>42140.670925925922</v>
      </c>
      <c r="R1578" t="s">
        <v>8290</v>
      </c>
      <c r="S1578" s="13" t="str">
        <f>LEFT(R1578,SEARCH("/",R1578)-1)</f>
        <v>publishing</v>
      </c>
      <c r="T1578" t="str">
        <f>RIGHT(R1578,LEN(R1578)-SEARCH("/",R1578))</f>
        <v>art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>
        <f>E1579/D1579</f>
        <v>5.4999999999999997E-3</v>
      </c>
      <c r="O1579" s="6">
        <f>IF(L1579&gt;0,E1579/L1579,0)</f>
        <v>27.5</v>
      </c>
      <c r="P1579" s="11">
        <f>(((I1579/60)/60)/24)+DATE(1970,1,1)+(-5/24)</f>
        <v>41114.639444444445</v>
      </c>
      <c r="Q1579" s="11">
        <f>(((J1579/60)/60)/24)+DATE(1970,1,1)+(-5/24)</f>
        <v>41054.639444444445</v>
      </c>
      <c r="R1579" t="s">
        <v>8290</v>
      </c>
      <c r="S1579" s="13" t="str">
        <f>LEFT(R1579,SEARCH("/",R1579)-1)</f>
        <v>publishing</v>
      </c>
      <c r="T1579" t="str">
        <f>RIGHT(R1579,LEN(R1579)-SEARCH("/",R1579))</f>
        <v>art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>
        <f>E1580/D1580</f>
        <v>0.10806536636794939</v>
      </c>
      <c r="O1580" s="6">
        <f>IF(L1580&gt;0,E1580/L1580,0)</f>
        <v>51.25</v>
      </c>
      <c r="P1580" s="11">
        <f>(((I1580/60)/60)/24)+DATE(1970,1,1)+(-5/24)</f>
        <v>40422.875</v>
      </c>
      <c r="Q1580" s="11">
        <f>(((J1580/60)/60)/24)+DATE(1970,1,1)+(-5/24)</f>
        <v>40398.857534722221</v>
      </c>
      <c r="R1580" t="s">
        <v>8290</v>
      </c>
      <c r="S1580" s="13" t="str">
        <f>LEFT(R1580,SEARCH("/",R1580)-1)</f>
        <v>publishing</v>
      </c>
      <c r="T1580" t="str">
        <f>RIGHT(R1580,LEN(R1580)-SEARCH("/",R1580))</f>
        <v>art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>
        <f>E1581/D1581</f>
        <v>8.4008400840084006E-3</v>
      </c>
      <c r="O1581" s="6">
        <f>IF(L1581&gt;0,E1581/L1581,0)</f>
        <v>14</v>
      </c>
      <c r="P1581" s="11">
        <f>(((I1581/60)/60)/24)+DATE(1970,1,1)+(-5/24)</f>
        <v>41514.788090277776</v>
      </c>
      <c r="Q1581" s="11">
        <f>(((J1581/60)/60)/24)+DATE(1970,1,1)+(-5/24)</f>
        <v>41481.788090277776</v>
      </c>
      <c r="R1581" t="s">
        <v>8290</v>
      </c>
      <c r="S1581" s="13" t="str">
        <f>LEFT(R1581,SEARCH("/",R1581)-1)</f>
        <v>publishing</v>
      </c>
      <c r="T1581" t="str">
        <f>RIGHT(R1581,LEN(R1581)-SEARCH("/",R1581))</f>
        <v>art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>
        <f>E1582/D1582</f>
        <v>0</v>
      </c>
      <c r="O1582" s="6">
        <f>IF(L1582&gt;0,E1582/L1582,0)</f>
        <v>0</v>
      </c>
      <c r="P1582" s="11">
        <f>(((I1582/60)/60)/24)+DATE(1970,1,1)+(-5/24)</f>
        <v>41049.841736111113</v>
      </c>
      <c r="Q1582" s="11">
        <f>(((J1582/60)/60)/24)+DATE(1970,1,1)+(-5/24)</f>
        <v>40989.841736111113</v>
      </c>
      <c r="R1582" t="s">
        <v>8290</v>
      </c>
      <c r="S1582" s="13" t="str">
        <f>LEFT(R1582,SEARCH("/",R1582)-1)</f>
        <v>publishing</v>
      </c>
      <c r="T1582" t="str">
        <f>RIGHT(R1582,LEN(R1582)-SEARCH("/",R1582))</f>
        <v>art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>
        <f>E1583/D1583</f>
        <v>5.0000000000000001E-3</v>
      </c>
      <c r="O1583" s="6">
        <f>IF(L1583&gt;0,E1583/L1583,0)</f>
        <v>5</v>
      </c>
      <c r="P1583" s="11">
        <f>(((I1583/60)/60)/24)+DATE(1970,1,1)+(-5/24)</f>
        <v>42357.240624999999</v>
      </c>
      <c r="Q1583" s="11">
        <f>(((J1583/60)/60)/24)+DATE(1970,1,1)+(-5/24)</f>
        <v>42325.240624999999</v>
      </c>
      <c r="R1583" t="s">
        <v>8291</v>
      </c>
      <c r="S1583" s="13" t="str">
        <f>LEFT(R1583,SEARCH("/",R1583)-1)</f>
        <v>photography</v>
      </c>
      <c r="T1583" t="str">
        <f>RIGHT(R1583,LEN(R1583)-SEARCH("/",R1583))</f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>
        <f>E1584/D1584</f>
        <v>9.2999999999999999E-2</v>
      </c>
      <c r="O1584" s="6">
        <f>IF(L1584&gt;0,E1584/L1584,0)</f>
        <v>31</v>
      </c>
      <c r="P1584" s="11">
        <f>(((I1584/60)/60)/24)+DATE(1970,1,1)+(-5/24)</f>
        <v>42303.680555555555</v>
      </c>
      <c r="Q1584" s="11">
        <f>(((J1584/60)/60)/24)+DATE(1970,1,1)+(-5/24)</f>
        <v>42246.581631944442</v>
      </c>
      <c r="R1584" t="s">
        <v>8291</v>
      </c>
      <c r="S1584" s="13" t="str">
        <f>LEFT(R1584,SEARCH("/",R1584)-1)</f>
        <v>photography</v>
      </c>
      <c r="T1584" t="str">
        <f>RIGHT(R1584,LEN(R1584)-SEARCH("/",R1584))</f>
        <v>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>
        <f>E1585/D1585</f>
        <v>7.5000000000000002E-4</v>
      </c>
      <c r="O1585" s="6">
        <f>IF(L1585&gt;0,E1585/L1585,0)</f>
        <v>15</v>
      </c>
      <c r="P1585" s="11">
        <f>(((I1585/60)/60)/24)+DATE(1970,1,1)+(-5/24)</f>
        <v>41907.696655092594</v>
      </c>
      <c r="Q1585" s="11">
        <f>(((J1585/60)/60)/24)+DATE(1970,1,1)+(-5/24)</f>
        <v>41877.696655092594</v>
      </c>
      <c r="R1585" t="s">
        <v>8291</v>
      </c>
      <c r="S1585" s="13" t="str">
        <f>LEFT(R1585,SEARCH("/",R1585)-1)</f>
        <v>photography</v>
      </c>
      <c r="T1585" t="str">
        <f>RIGHT(R1585,LEN(R1585)-SEARCH("/",R1585))</f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>
        <f>E1586/D1586</f>
        <v>0</v>
      </c>
      <c r="O1586" s="6">
        <f>IF(L1586&gt;0,E1586/L1586,0)</f>
        <v>0</v>
      </c>
      <c r="P1586" s="11">
        <f>(((I1586/60)/60)/24)+DATE(1970,1,1)+(-5/24)</f>
        <v>41789.440983796296</v>
      </c>
      <c r="Q1586" s="11">
        <f>(((J1586/60)/60)/24)+DATE(1970,1,1)+(-5/24)</f>
        <v>41779.440983796296</v>
      </c>
      <c r="R1586" t="s">
        <v>8291</v>
      </c>
      <c r="S1586" s="13" t="str">
        <f>LEFT(R1586,SEARCH("/",R1586)-1)</f>
        <v>photography</v>
      </c>
      <c r="T1586" t="str">
        <f>RIGHT(R1586,LEN(R1586)-SEARCH("/",R1586))</f>
        <v>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>
        <f>E1587/D1587</f>
        <v>0.79</v>
      </c>
      <c r="O1587" s="6">
        <f>IF(L1587&gt;0,E1587/L1587,0)</f>
        <v>131.66666666666666</v>
      </c>
      <c r="P1587" s="11">
        <f>(((I1587/60)/60)/24)+DATE(1970,1,1)+(-5/24)</f>
        <v>42729.249999999993</v>
      </c>
      <c r="Q1587" s="11">
        <f>(((J1587/60)/60)/24)+DATE(1970,1,1)+(-5/24)</f>
        <v>42707.687129629623</v>
      </c>
      <c r="R1587" t="s">
        <v>8291</v>
      </c>
      <c r="S1587" s="13" t="str">
        <f>LEFT(R1587,SEARCH("/",R1587)-1)</f>
        <v>photography</v>
      </c>
      <c r="T1587" t="str">
        <f>RIGHT(R1587,LEN(R1587)-SEARCH("/",R1587))</f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>
        <f>E1588/D1588</f>
        <v>0</v>
      </c>
      <c r="O1588" s="6">
        <f>IF(L1588&gt;0,E1588/L1588,0)</f>
        <v>0</v>
      </c>
      <c r="P1588" s="11">
        <f>(((I1588/60)/60)/24)+DATE(1970,1,1)+(-5/24)</f>
        <v>42098.854421296295</v>
      </c>
      <c r="Q1588" s="11">
        <f>(((J1588/60)/60)/24)+DATE(1970,1,1)+(-5/24)</f>
        <v>42068.896087962967</v>
      </c>
      <c r="R1588" t="s">
        <v>8291</v>
      </c>
      <c r="S1588" s="13" t="str">
        <f>LEFT(R1588,SEARCH("/",R1588)-1)</f>
        <v>photography</v>
      </c>
      <c r="T1588" t="str">
        <f>RIGHT(R1588,LEN(R1588)-SEARCH("/",R1588))</f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>
        <f>E1589/D1589</f>
        <v>1.3333333333333334E-4</v>
      </c>
      <c r="O1589" s="6">
        <f>IF(L1589&gt;0,E1589/L1589,0)</f>
        <v>1</v>
      </c>
      <c r="P1589" s="11">
        <f>(((I1589/60)/60)/24)+DATE(1970,1,1)+(-5/24)</f>
        <v>41986.742650462962</v>
      </c>
      <c r="Q1589" s="11">
        <f>(((J1589/60)/60)/24)+DATE(1970,1,1)+(-5/24)</f>
        <v>41956.742650462962</v>
      </c>
      <c r="R1589" t="s">
        <v>8291</v>
      </c>
      <c r="S1589" s="13" t="str">
        <f>LEFT(R1589,SEARCH("/",R1589)-1)</f>
        <v>photography</v>
      </c>
      <c r="T1589" t="str">
        <f>RIGHT(R1589,LEN(R1589)-SEARCH("/",R1589))</f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>
        <f>E1590/D1590</f>
        <v>0</v>
      </c>
      <c r="O1590" s="6">
        <f>IF(L1590&gt;0,E1590/L1590,0)</f>
        <v>0</v>
      </c>
      <c r="P1590" s="11">
        <f>(((I1590/60)/60)/24)+DATE(1970,1,1)+(-5/24)</f>
        <v>42035.633333333331</v>
      </c>
      <c r="Q1590" s="11">
        <f>(((J1590/60)/60)/24)+DATE(1970,1,1)+(-5/24)</f>
        <v>42005.041655092595</v>
      </c>
      <c r="R1590" t="s">
        <v>8291</v>
      </c>
      <c r="S1590" s="13" t="str">
        <f>LEFT(R1590,SEARCH("/",R1590)-1)</f>
        <v>photography</v>
      </c>
      <c r="T1590" t="str">
        <f>RIGHT(R1590,LEN(R1590)-SEARCH("/",R1590))</f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>
        <f>E1591/D1591</f>
        <v>0</v>
      </c>
      <c r="O1591" s="6">
        <f>IF(L1591&gt;0,E1591/L1591,0)</f>
        <v>0</v>
      </c>
      <c r="P1591" s="11">
        <f>(((I1591/60)/60)/24)+DATE(1970,1,1)+(-5/24)</f>
        <v>42286.776458333326</v>
      </c>
      <c r="Q1591" s="11">
        <f>(((J1591/60)/60)/24)+DATE(1970,1,1)+(-5/24)</f>
        <v>42256.776458333326</v>
      </c>
      <c r="R1591" t="s">
        <v>8291</v>
      </c>
      <c r="S1591" s="13" t="str">
        <f>LEFT(R1591,SEARCH("/",R1591)-1)</f>
        <v>photography</v>
      </c>
      <c r="T1591" t="str">
        <f>RIGHT(R1591,LEN(R1591)-SEARCH("/",R1591))</f>
        <v>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>
        <f>E1592/D1592</f>
        <v>1.7000000000000001E-2</v>
      </c>
      <c r="O1592" s="6">
        <f>IF(L1592&gt;0,E1592/L1592,0)</f>
        <v>510</v>
      </c>
      <c r="P1592" s="11">
        <f>(((I1592/60)/60)/24)+DATE(1970,1,1)+(-5/24)</f>
        <v>42270.648888888885</v>
      </c>
      <c r="Q1592" s="11">
        <f>(((J1592/60)/60)/24)+DATE(1970,1,1)+(-5/24)</f>
        <v>42240.648888888885</v>
      </c>
      <c r="R1592" t="s">
        <v>8291</v>
      </c>
      <c r="S1592" s="13" t="str">
        <f>LEFT(R1592,SEARCH("/",R1592)-1)</f>
        <v>photography</v>
      </c>
      <c r="T1592" t="str">
        <f>RIGHT(R1592,LEN(R1592)-SEARCH("/",R1592))</f>
        <v>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>
        <f>E1593/D1593</f>
        <v>0.29228571428571426</v>
      </c>
      <c r="O1593" s="6">
        <f>IF(L1593&gt;0,E1593/L1593,0)</f>
        <v>44.478260869565219</v>
      </c>
      <c r="P1593" s="11">
        <f>(((I1593/60)/60)/24)+DATE(1970,1,1)+(-5/24)</f>
        <v>42463.476168981484</v>
      </c>
      <c r="Q1593" s="11">
        <f>(((J1593/60)/60)/24)+DATE(1970,1,1)+(-5/24)</f>
        <v>42433.517835648141</v>
      </c>
      <c r="R1593" t="s">
        <v>8291</v>
      </c>
      <c r="S1593" s="13" t="str">
        <f>LEFT(R1593,SEARCH("/",R1593)-1)</f>
        <v>photography</v>
      </c>
      <c r="T1593" t="str">
        <f>RIGHT(R1593,LEN(R1593)-SEARCH("/",R1593))</f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>
        <f>E1594/D1594</f>
        <v>0</v>
      </c>
      <c r="O1594" s="6">
        <f>IF(L1594&gt;0,E1594/L1594,0)</f>
        <v>0</v>
      </c>
      <c r="P1594" s="11">
        <f>(((I1594/60)/60)/24)+DATE(1970,1,1)+(-5/24)</f>
        <v>42090.822743055549</v>
      </c>
      <c r="Q1594" s="11">
        <f>(((J1594/60)/60)/24)+DATE(1970,1,1)+(-5/24)</f>
        <v>42045.86440972222</v>
      </c>
      <c r="R1594" t="s">
        <v>8291</v>
      </c>
      <c r="S1594" s="13" t="str">
        <f>LEFT(R1594,SEARCH("/",R1594)-1)</f>
        <v>photography</v>
      </c>
      <c r="T1594" t="str">
        <f>RIGHT(R1594,LEN(R1594)-SEARCH("/",R1594))</f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>
        <f>E1595/D1595</f>
        <v>1.3636363636363637E-4</v>
      </c>
      <c r="O1595" s="6">
        <f>IF(L1595&gt;0,E1595/L1595,0)</f>
        <v>1</v>
      </c>
      <c r="P1595" s="11">
        <f>(((I1595/60)/60)/24)+DATE(1970,1,1)+(-5/24)</f>
        <v>42063.63721064815</v>
      </c>
      <c r="Q1595" s="11">
        <f>(((J1595/60)/60)/24)+DATE(1970,1,1)+(-5/24)</f>
        <v>42033.63721064815</v>
      </c>
      <c r="R1595" t="s">
        <v>8291</v>
      </c>
      <c r="S1595" s="13" t="str">
        <f>LEFT(R1595,SEARCH("/",R1595)-1)</f>
        <v>photography</v>
      </c>
      <c r="T1595" t="str">
        <f>RIGHT(R1595,LEN(R1595)-SEARCH("/",R1595))</f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>
        <f>E1596/D1596</f>
        <v>0.20499999999999999</v>
      </c>
      <c r="O1596" s="6">
        <f>IF(L1596&gt;0,E1596/L1596,0)</f>
        <v>20.5</v>
      </c>
      <c r="P1596" s="11">
        <f>(((I1596/60)/60)/24)+DATE(1970,1,1)+(-5/24)</f>
        <v>42505.472916666658</v>
      </c>
      <c r="Q1596" s="11">
        <f>(((J1596/60)/60)/24)+DATE(1970,1,1)+(-5/24)</f>
        <v>42445.504421296289</v>
      </c>
      <c r="R1596" t="s">
        <v>8291</v>
      </c>
      <c r="S1596" s="13" t="str">
        <f>LEFT(R1596,SEARCH("/",R1596)-1)</f>
        <v>photography</v>
      </c>
      <c r="T1596" t="str">
        <f>RIGHT(R1596,LEN(R1596)-SEARCH("/",R1596))</f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>
        <f>E1597/D1597</f>
        <v>2.8E-3</v>
      </c>
      <c r="O1597" s="6">
        <f>IF(L1597&gt;0,E1597/L1597,0)</f>
        <v>40</v>
      </c>
      <c r="P1597" s="11">
        <f>(((I1597/60)/60)/24)+DATE(1970,1,1)+(-5/24)</f>
        <v>41808.634027777778</v>
      </c>
      <c r="Q1597" s="11">
        <f>(((J1597/60)/60)/24)+DATE(1970,1,1)+(-5/24)</f>
        <v>41779.84175925926</v>
      </c>
      <c r="R1597" t="s">
        <v>8291</v>
      </c>
      <c r="S1597" s="13" t="str">
        <f>LEFT(R1597,SEARCH("/",R1597)-1)</f>
        <v>photography</v>
      </c>
      <c r="T1597" t="str">
        <f>RIGHT(R1597,LEN(R1597)-SEARCH("/",R1597))</f>
        <v>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>
        <f>E1598/D1598</f>
        <v>2.3076923076923078E-2</v>
      </c>
      <c r="O1598" s="6">
        <f>IF(L1598&gt;0,E1598/L1598,0)</f>
        <v>25</v>
      </c>
      <c r="P1598" s="11">
        <f>(((I1598/60)/60)/24)+DATE(1970,1,1)+(-5/24)</f>
        <v>41986.26353009259</v>
      </c>
      <c r="Q1598" s="11">
        <f>(((J1598/60)/60)/24)+DATE(1970,1,1)+(-5/24)</f>
        <v>41941.221863425926</v>
      </c>
      <c r="R1598" t="s">
        <v>8291</v>
      </c>
      <c r="S1598" s="13" t="str">
        <f>LEFT(R1598,SEARCH("/",R1598)-1)</f>
        <v>photography</v>
      </c>
      <c r="T1598" t="str">
        <f>RIGHT(R1598,LEN(R1598)-SEARCH("/",R1598))</f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>
        <f>E1599/D1599</f>
        <v>0</v>
      </c>
      <c r="O1599" s="6">
        <f>IF(L1599&gt;0,E1599/L1599,0)</f>
        <v>0</v>
      </c>
      <c r="P1599" s="11">
        <f>(((I1599/60)/60)/24)+DATE(1970,1,1)+(-5/24)</f>
        <v>42633.145798611113</v>
      </c>
      <c r="Q1599" s="11">
        <f>(((J1599/60)/60)/24)+DATE(1970,1,1)+(-5/24)</f>
        <v>42603.145798611113</v>
      </c>
      <c r="R1599" t="s">
        <v>8291</v>
      </c>
      <c r="S1599" s="13" t="str">
        <f>LEFT(R1599,SEARCH("/",R1599)-1)</f>
        <v>photography</v>
      </c>
      <c r="T1599" t="str">
        <f>RIGHT(R1599,LEN(R1599)-SEARCH("/",R1599))</f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>
        <f>E1600/D1600</f>
        <v>1.25E-3</v>
      </c>
      <c r="O1600" s="6">
        <f>IF(L1600&gt;0,E1600/L1600,0)</f>
        <v>1</v>
      </c>
      <c r="P1600" s="11">
        <f>(((I1600/60)/60)/24)+DATE(1970,1,1)+(-5/24)</f>
        <v>42211.459004629629</v>
      </c>
      <c r="Q1600" s="11">
        <f>(((J1600/60)/60)/24)+DATE(1970,1,1)+(-5/24)</f>
        <v>42151.459004629629</v>
      </c>
      <c r="R1600" t="s">
        <v>8291</v>
      </c>
      <c r="S1600" s="13" t="str">
        <f>LEFT(R1600,SEARCH("/",R1600)-1)</f>
        <v>photography</v>
      </c>
      <c r="T1600" t="str">
        <f>RIGHT(R1600,LEN(R1600)-SEARCH("/",R1600))</f>
        <v>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>
        <f>E1601/D1601</f>
        <v>0</v>
      </c>
      <c r="O1601" s="6">
        <f>IF(L1601&gt;0,E1601/L1601,0)</f>
        <v>0</v>
      </c>
      <c r="P1601" s="11">
        <f>(((I1601/60)/60)/24)+DATE(1970,1,1)+(-5/24)</f>
        <v>42468.289074074077</v>
      </c>
      <c r="Q1601" s="11">
        <f>(((J1601/60)/60)/24)+DATE(1970,1,1)+(-5/24)</f>
        <v>42438.330740740734</v>
      </c>
      <c r="R1601" t="s">
        <v>8291</v>
      </c>
      <c r="S1601" s="13" t="str">
        <f>LEFT(R1601,SEARCH("/",R1601)-1)</f>
        <v>photography</v>
      </c>
      <c r="T1601" t="str">
        <f>RIGHT(R1601,LEN(R1601)-SEARCH("/",R1601))</f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>
        <f>E1602/D1602</f>
        <v>7.3400000000000007E-2</v>
      </c>
      <c r="O1602" s="6">
        <f>IF(L1602&gt;0,E1602/L1602,0)</f>
        <v>40.777777777777779</v>
      </c>
      <c r="P1602" s="11">
        <f>(((I1602/60)/60)/24)+DATE(1970,1,1)+(-5/24)</f>
        <v>41835.007638888885</v>
      </c>
      <c r="Q1602" s="11">
        <f>(((J1602/60)/60)/24)+DATE(1970,1,1)+(-5/24)</f>
        <v>41790.848981481482</v>
      </c>
      <c r="R1602" t="s">
        <v>8291</v>
      </c>
      <c r="S1602" s="13" t="str">
        <f>LEFT(R1602,SEARCH("/",R1602)-1)</f>
        <v>photography</v>
      </c>
      <c r="T1602" t="str">
        <f>RIGHT(R1602,LEN(R1602)-SEARCH("/",R1602))</f>
        <v>places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>
        <f>E1603/D1603</f>
        <v>1.082492</v>
      </c>
      <c r="O1603" s="6">
        <f>IF(L1603&gt;0,E1603/L1603,0)</f>
        <v>48.325535714285714</v>
      </c>
      <c r="P1603" s="11">
        <f>(((I1603/60)/60)/24)+DATE(1970,1,1)+(-5/24)</f>
        <v>40667.884641203702</v>
      </c>
      <c r="Q1603" s="11">
        <f>(((J1603/60)/60)/24)+DATE(1970,1,1)+(-5/24)</f>
        <v>40637.884641203702</v>
      </c>
      <c r="R1603" t="s">
        <v>8276</v>
      </c>
      <c r="S1603" s="13" t="str">
        <f>LEFT(R1603,SEARCH("/",R1603)-1)</f>
        <v>music</v>
      </c>
      <c r="T1603" t="str">
        <f>RIGHT(R1603,LEN(R1603)-SEARCH("/",R1603))</f>
        <v>rock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>
        <f>E1604/D1604</f>
        <v>1.0016666666666667</v>
      </c>
      <c r="O1604" s="6">
        <f>IF(L1604&gt;0,E1604/L1604,0)</f>
        <v>46.953125</v>
      </c>
      <c r="P1604" s="11">
        <f>(((I1604/60)/60)/24)+DATE(1970,1,1)+(-5/24)</f>
        <v>40830.75</v>
      </c>
      <c r="Q1604" s="11">
        <f>(((J1604/60)/60)/24)+DATE(1970,1,1)+(-5/24)</f>
        <v>40788.089317129627</v>
      </c>
      <c r="R1604" t="s">
        <v>8276</v>
      </c>
      <c r="S1604" s="13" t="str">
        <f>LEFT(R1604,SEARCH("/",R1604)-1)</f>
        <v>music</v>
      </c>
      <c r="T1604" t="str">
        <f>RIGHT(R1604,LEN(R1604)-SEARCH("/",R1604))</f>
        <v>rock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>
        <f>E1605/D1605</f>
        <v>1.0003299999999999</v>
      </c>
      <c r="O1605" s="6">
        <f>IF(L1605&gt;0,E1605/L1605,0)</f>
        <v>66.688666666666663</v>
      </c>
      <c r="P1605" s="11">
        <f>(((I1605/60)/60)/24)+DATE(1970,1,1)+(-5/24)</f>
        <v>40935.961331018516</v>
      </c>
      <c r="Q1605" s="11">
        <f>(((J1605/60)/60)/24)+DATE(1970,1,1)+(-5/24)</f>
        <v>40875.961331018516</v>
      </c>
      <c r="R1605" t="s">
        <v>8276</v>
      </c>
      <c r="S1605" s="13" t="str">
        <f>LEFT(R1605,SEARCH("/",R1605)-1)</f>
        <v>music</v>
      </c>
      <c r="T1605" t="str">
        <f>RIGHT(R1605,LEN(R1605)-SEARCH("/",R1605))</f>
        <v>rock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>
        <f>E1606/D1606</f>
        <v>1.2210714285714286</v>
      </c>
      <c r="O1606" s="6">
        <f>IF(L1606&gt;0,E1606/L1606,0)</f>
        <v>48.842857142857142</v>
      </c>
      <c r="P1606" s="11">
        <f>(((I1606/60)/60)/24)+DATE(1970,1,1)+(-5/24)</f>
        <v>40985.595312499994</v>
      </c>
      <c r="Q1606" s="11">
        <f>(((J1606/60)/60)/24)+DATE(1970,1,1)+(-5/24)</f>
        <v>40945.636979166666</v>
      </c>
      <c r="R1606" t="s">
        <v>8276</v>
      </c>
      <c r="S1606" s="13" t="str">
        <f>LEFT(R1606,SEARCH("/",R1606)-1)</f>
        <v>music</v>
      </c>
      <c r="T1606" t="str">
        <f>RIGHT(R1606,LEN(R1606)-SEARCH("/",R1606))</f>
        <v>rock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>
        <f>E1607/D1607</f>
        <v>1.0069333333333335</v>
      </c>
      <c r="O1607" s="6">
        <f>IF(L1607&gt;0,E1607/L1607,0)</f>
        <v>137.30909090909091</v>
      </c>
      <c r="P1607" s="11">
        <f>(((I1607/60)/60)/24)+DATE(1970,1,1)+(-5/24)</f>
        <v>40756.083333333328</v>
      </c>
      <c r="Q1607" s="11">
        <f>(((J1607/60)/60)/24)+DATE(1970,1,1)+(-5/24)</f>
        <v>40746.804548611108</v>
      </c>
      <c r="R1607" t="s">
        <v>8276</v>
      </c>
      <c r="S1607" s="13" t="str">
        <f>LEFT(R1607,SEARCH("/",R1607)-1)</f>
        <v>music</v>
      </c>
      <c r="T1607" t="str">
        <f>RIGHT(R1607,LEN(R1607)-SEARCH("/",R1607))</f>
        <v>rock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>
        <f>E1608/D1608</f>
        <v>1.01004125</v>
      </c>
      <c r="O1608" s="6">
        <f>IF(L1608&gt;0,E1608/L1608,0)</f>
        <v>87.829673913043479</v>
      </c>
      <c r="P1608" s="11">
        <f>(((I1608/60)/60)/24)+DATE(1970,1,1)+(-5/24)</f>
        <v>40625.861550925925</v>
      </c>
      <c r="Q1608" s="11">
        <f>(((J1608/60)/60)/24)+DATE(1970,1,1)+(-5/24)</f>
        <v>40535.903217592589</v>
      </c>
      <c r="R1608" t="s">
        <v>8276</v>
      </c>
      <c r="S1608" s="13" t="str">
        <f>LEFT(R1608,SEARCH("/",R1608)-1)</f>
        <v>music</v>
      </c>
      <c r="T1608" t="str">
        <f>RIGHT(R1608,LEN(R1608)-SEARCH("/",R1608))</f>
        <v>rock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>
        <f>E1609/D1609</f>
        <v>1.4511000000000001</v>
      </c>
      <c r="O1609" s="6">
        <f>IF(L1609&gt;0,E1609/L1609,0)</f>
        <v>70.785365853658533</v>
      </c>
      <c r="P1609" s="11">
        <f>(((I1609/60)/60)/24)+DATE(1970,1,1)+(-5/24)</f>
        <v>41074.600127314814</v>
      </c>
      <c r="Q1609" s="11">
        <f>(((J1609/60)/60)/24)+DATE(1970,1,1)+(-5/24)</f>
        <v>41053.600127314814</v>
      </c>
      <c r="R1609" t="s">
        <v>8276</v>
      </c>
      <c r="S1609" s="13" t="str">
        <f>LEFT(R1609,SEARCH("/",R1609)-1)</f>
        <v>music</v>
      </c>
      <c r="T1609" t="str">
        <f>RIGHT(R1609,LEN(R1609)-SEARCH("/",R1609))</f>
        <v>rock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>
        <f>E1610/D1610</f>
        <v>1.0125</v>
      </c>
      <c r="O1610" s="6">
        <f>IF(L1610&gt;0,E1610/L1610,0)</f>
        <v>52.826086956521742</v>
      </c>
      <c r="P1610" s="11">
        <f>(((I1610/60)/60)/24)+DATE(1970,1,1)+(-5/24)</f>
        <v>41640.018055555556</v>
      </c>
      <c r="Q1610" s="11">
        <f>(((J1610/60)/60)/24)+DATE(1970,1,1)+(-5/24)</f>
        <v>41607.622523148144</v>
      </c>
      <c r="R1610" t="s">
        <v>8276</v>
      </c>
      <c r="S1610" s="13" t="str">
        <f>LEFT(R1610,SEARCH("/",R1610)-1)</f>
        <v>music</v>
      </c>
      <c r="T1610" t="str">
        <f>RIGHT(R1610,LEN(R1610)-SEARCH("/",R1610))</f>
        <v>rock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>
        <f>E1611/D1611</f>
        <v>1.1833333333333333</v>
      </c>
      <c r="O1611" s="6">
        <f>IF(L1611&gt;0,E1611/L1611,0)</f>
        <v>443.75</v>
      </c>
      <c r="P1611" s="11">
        <f>(((I1611/60)/60)/24)+DATE(1970,1,1)+(-5/24)</f>
        <v>40849.125</v>
      </c>
      <c r="Q1611" s="11">
        <f>(((J1611/60)/60)/24)+DATE(1970,1,1)+(-5/24)</f>
        <v>40795.792928240735</v>
      </c>
      <c r="R1611" t="s">
        <v>8276</v>
      </c>
      <c r="S1611" s="13" t="str">
        <f>LEFT(R1611,SEARCH("/",R1611)-1)</f>
        <v>music</v>
      </c>
      <c r="T1611" t="str">
        <f>RIGHT(R1611,LEN(R1611)-SEARCH("/",R1611))</f>
        <v>rock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>
        <f>E1612/D1612</f>
        <v>2.7185000000000001</v>
      </c>
      <c r="O1612" s="6">
        <f>IF(L1612&gt;0,E1612/L1612,0)</f>
        <v>48.544642857142854</v>
      </c>
      <c r="P1612" s="11">
        <f>(((I1612/60)/60)/24)+DATE(1970,1,1)+(-5/24)</f>
        <v>41258.716550925921</v>
      </c>
      <c r="Q1612" s="11">
        <f>(((J1612/60)/60)/24)+DATE(1970,1,1)+(-5/24)</f>
        <v>41228.716550925921</v>
      </c>
      <c r="R1612" t="s">
        <v>8276</v>
      </c>
      <c r="S1612" s="13" t="str">
        <f>LEFT(R1612,SEARCH("/",R1612)-1)</f>
        <v>music</v>
      </c>
      <c r="T1612" t="str">
        <f>RIGHT(R1612,LEN(R1612)-SEARCH("/",R1612))</f>
        <v>rock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>
        <f>E1613/D1613</f>
        <v>1.25125</v>
      </c>
      <c r="O1613" s="6">
        <f>IF(L1613&gt;0,E1613/L1613,0)</f>
        <v>37.074074074074076</v>
      </c>
      <c r="P1613" s="11">
        <f>(((I1613/60)/60)/24)+DATE(1970,1,1)+(-5/24)</f>
        <v>41429.792037037034</v>
      </c>
      <c r="Q1613" s="11">
        <f>(((J1613/60)/60)/24)+DATE(1970,1,1)+(-5/24)</f>
        <v>41408.792037037034</v>
      </c>
      <c r="R1613" t="s">
        <v>8276</v>
      </c>
      <c r="S1613" s="13" t="str">
        <f>LEFT(R1613,SEARCH("/",R1613)-1)</f>
        <v>music</v>
      </c>
      <c r="T1613" t="str">
        <f>RIGHT(R1613,LEN(R1613)-SEARCH("/",R1613))</f>
        <v>rock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>
        <f>E1614/D1614</f>
        <v>1.1000000000000001</v>
      </c>
      <c r="O1614" s="6">
        <f>IF(L1614&gt;0,E1614/L1614,0)</f>
        <v>50</v>
      </c>
      <c r="P1614" s="11">
        <f>(((I1614/60)/60)/24)+DATE(1970,1,1)+(-5/24)</f>
        <v>41276.666481481479</v>
      </c>
      <c r="Q1614" s="11">
        <f>(((J1614/60)/60)/24)+DATE(1970,1,1)+(-5/24)</f>
        <v>41246.666481481479</v>
      </c>
      <c r="R1614" t="s">
        <v>8276</v>
      </c>
      <c r="S1614" s="13" t="str">
        <f>LEFT(R1614,SEARCH("/",R1614)-1)</f>
        <v>music</v>
      </c>
      <c r="T1614" t="str">
        <f>RIGHT(R1614,LEN(R1614)-SEARCH("/",R1614))</f>
        <v>rock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>
        <f>E1615/D1615</f>
        <v>1.0149999999999999</v>
      </c>
      <c r="O1615" s="6">
        <f>IF(L1615&gt;0,E1615/L1615,0)</f>
        <v>39.03846153846154</v>
      </c>
      <c r="P1615" s="11">
        <f>(((I1615/60)/60)/24)+DATE(1970,1,1)+(-5/24)</f>
        <v>41111.861134259256</v>
      </c>
      <c r="Q1615" s="11">
        <f>(((J1615/60)/60)/24)+DATE(1970,1,1)+(-5/24)</f>
        <v>41081.861134259256</v>
      </c>
      <c r="R1615" t="s">
        <v>8276</v>
      </c>
      <c r="S1615" s="13" t="str">
        <f>LEFT(R1615,SEARCH("/",R1615)-1)</f>
        <v>music</v>
      </c>
      <c r="T1615" t="str">
        <f>RIGHT(R1615,LEN(R1615)-SEARCH("/",R1615))</f>
        <v>rock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>
        <f>E1616/D1616</f>
        <v>1.0269999999999999</v>
      </c>
      <c r="O1616" s="6">
        <f>IF(L1616&gt;0,E1616/L1616,0)</f>
        <v>66.688311688311686</v>
      </c>
      <c r="P1616" s="11">
        <f>(((I1616/60)/60)/24)+DATE(1970,1,1)+(-5/24)</f>
        <v>41854.5</v>
      </c>
      <c r="Q1616" s="11">
        <f>(((J1616/60)/60)/24)+DATE(1970,1,1)+(-5/24)</f>
        <v>41794.772789351846</v>
      </c>
      <c r="R1616" t="s">
        <v>8276</v>
      </c>
      <c r="S1616" s="13" t="str">
        <f>LEFT(R1616,SEARCH("/",R1616)-1)</f>
        <v>music</v>
      </c>
      <c r="T1616" t="str">
        <f>RIGHT(R1616,LEN(R1616)-SEARCH("/",R1616))</f>
        <v>rock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>
        <f>E1617/D1617</f>
        <v>1.1412500000000001</v>
      </c>
      <c r="O1617" s="6">
        <f>IF(L1617&gt;0,E1617/L1617,0)</f>
        <v>67.132352941176464</v>
      </c>
      <c r="P1617" s="11">
        <f>(((I1617/60)/60)/24)+DATE(1970,1,1)+(-5/24)</f>
        <v>40889.884212962963</v>
      </c>
      <c r="Q1617" s="11">
        <f>(((J1617/60)/60)/24)+DATE(1970,1,1)+(-5/24)</f>
        <v>40844.842546296291</v>
      </c>
      <c r="R1617" t="s">
        <v>8276</v>
      </c>
      <c r="S1617" s="13" t="str">
        <f>LEFT(R1617,SEARCH("/",R1617)-1)</f>
        <v>music</v>
      </c>
      <c r="T1617" t="str">
        <f>RIGHT(R1617,LEN(R1617)-SEARCH("/",R1617))</f>
        <v>rock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>
        <f>E1618/D1618</f>
        <v>1.042</v>
      </c>
      <c r="O1618" s="6">
        <f>IF(L1618&gt;0,E1618/L1618,0)</f>
        <v>66.369426751592357</v>
      </c>
      <c r="P1618" s="11">
        <f>(((I1618/60)/60)/24)+DATE(1970,1,1)+(-5/24)</f>
        <v>41235.708333333328</v>
      </c>
      <c r="Q1618" s="11">
        <f>(((J1618/60)/60)/24)+DATE(1970,1,1)+(-5/24)</f>
        <v>41194.507187499999</v>
      </c>
      <c r="R1618" t="s">
        <v>8276</v>
      </c>
      <c r="S1618" s="13" t="str">
        <f>LEFT(R1618,SEARCH("/",R1618)-1)</f>
        <v>music</v>
      </c>
      <c r="T1618" t="str">
        <f>RIGHT(R1618,LEN(R1618)-SEARCH("/",R1618))</f>
        <v>rock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>
        <f>E1619/D1619</f>
        <v>1.4585714285714286</v>
      </c>
      <c r="O1619" s="6">
        <f>IF(L1619&gt;0,E1619/L1619,0)</f>
        <v>64.620253164556956</v>
      </c>
      <c r="P1619" s="11">
        <f>(((I1619/60)/60)/24)+DATE(1970,1,1)+(-5/24)</f>
        <v>41579.583333333328</v>
      </c>
      <c r="Q1619" s="11">
        <f>(((J1619/60)/60)/24)+DATE(1970,1,1)+(-5/24)</f>
        <v>41546.455879629626</v>
      </c>
      <c r="R1619" t="s">
        <v>8276</v>
      </c>
      <c r="S1619" s="13" t="str">
        <f>LEFT(R1619,SEARCH("/",R1619)-1)</f>
        <v>music</v>
      </c>
      <c r="T1619" t="str">
        <f>RIGHT(R1619,LEN(R1619)-SEARCH("/",R1619))</f>
        <v>rock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>
        <f>E1620/D1620</f>
        <v>1.0506666666666666</v>
      </c>
      <c r="O1620" s="6">
        <f>IF(L1620&gt;0,E1620/L1620,0)</f>
        <v>58.370370370370374</v>
      </c>
      <c r="P1620" s="11">
        <f>(((I1620/60)/60)/24)+DATE(1970,1,1)+(-5/24)</f>
        <v>41341.446006944439</v>
      </c>
      <c r="Q1620" s="11">
        <f>(((J1620/60)/60)/24)+DATE(1970,1,1)+(-5/24)</f>
        <v>41301.446006944439</v>
      </c>
      <c r="R1620" t="s">
        <v>8276</v>
      </c>
      <c r="S1620" s="13" t="str">
        <f>LEFT(R1620,SEARCH("/",R1620)-1)</f>
        <v>music</v>
      </c>
      <c r="T1620" t="str">
        <f>RIGHT(R1620,LEN(R1620)-SEARCH("/",R1620))</f>
        <v>rock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>
        <f>E1621/D1621</f>
        <v>1.3333333333333333</v>
      </c>
      <c r="O1621" s="6">
        <f>IF(L1621&gt;0,E1621/L1621,0)</f>
        <v>86.956521739130437</v>
      </c>
      <c r="P1621" s="11">
        <f>(((I1621/60)/60)/24)+DATE(1970,1,1)+(-5/24)</f>
        <v>41896.977847222224</v>
      </c>
      <c r="Q1621" s="11">
        <f>(((J1621/60)/60)/24)+DATE(1970,1,1)+(-5/24)</f>
        <v>41875.977847222224</v>
      </c>
      <c r="R1621" t="s">
        <v>8276</v>
      </c>
      <c r="S1621" s="13" t="str">
        <f>LEFT(R1621,SEARCH("/",R1621)-1)</f>
        <v>music</v>
      </c>
      <c r="T1621" t="str">
        <f>RIGHT(R1621,LEN(R1621)-SEARCH("/",R1621))</f>
        <v>rock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>
        <f>E1622/D1622</f>
        <v>1.1299999999999999</v>
      </c>
      <c r="O1622" s="6">
        <f>IF(L1622&gt;0,E1622/L1622,0)</f>
        <v>66.470588235294116</v>
      </c>
      <c r="P1622" s="11">
        <f>(((I1622/60)/60)/24)+DATE(1970,1,1)+(-5/24)</f>
        <v>41328.131249999999</v>
      </c>
      <c r="Q1622" s="11">
        <f>(((J1622/60)/60)/24)+DATE(1970,1,1)+(-5/24)</f>
        <v>41321.131249999999</v>
      </c>
      <c r="R1622" t="s">
        <v>8276</v>
      </c>
      <c r="S1622" s="13" t="str">
        <f>LEFT(R1622,SEARCH("/",R1622)-1)</f>
        <v>music</v>
      </c>
      <c r="T1622" t="str">
        <f>RIGHT(R1622,LEN(R1622)-SEARCH("/",R1622))</f>
        <v>rock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>
        <f>E1623/D1623</f>
        <v>1.212</v>
      </c>
      <c r="O1623" s="6">
        <f>IF(L1623&gt;0,E1623/L1623,0)</f>
        <v>163.78378378378378</v>
      </c>
      <c r="P1623" s="11">
        <f>(((I1623/60)/60)/24)+DATE(1970,1,1)+(-5/24)</f>
        <v>41056.957638888889</v>
      </c>
      <c r="Q1623" s="11">
        <f>(((J1623/60)/60)/24)+DATE(1970,1,1)+(-5/24)</f>
        <v>41003.398321759254</v>
      </c>
      <c r="R1623" t="s">
        <v>8276</v>
      </c>
      <c r="S1623" s="13" t="str">
        <f>LEFT(R1623,SEARCH("/",R1623)-1)</f>
        <v>music</v>
      </c>
      <c r="T1623" t="str">
        <f>RIGHT(R1623,LEN(R1623)-SEARCH("/",R1623))</f>
        <v>rock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>
        <f>E1624/D1624</f>
        <v>1.0172463768115942</v>
      </c>
      <c r="O1624" s="6">
        <f>IF(L1624&gt;0,E1624/L1624,0)</f>
        <v>107.98461538461538</v>
      </c>
      <c r="P1624" s="11">
        <f>(((I1624/60)/60)/24)+DATE(1970,1,1)+(-5/24)</f>
        <v>41990.124305555553</v>
      </c>
      <c r="Q1624" s="11">
        <f>(((J1624/60)/60)/24)+DATE(1970,1,1)+(-5/24)</f>
        <v>41950.086504629624</v>
      </c>
      <c r="R1624" t="s">
        <v>8276</v>
      </c>
      <c r="S1624" s="13" t="str">
        <f>LEFT(R1624,SEARCH("/",R1624)-1)</f>
        <v>music</v>
      </c>
      <c r="T1624" t="str">
        <f>RIGHT(R1624,LEN(R1624)-SEARCH("/",R1624))</f>
        <v>rock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>
        <f>E1625/D1625</f>
        <v>1.0106666666666666</v>
      </c>
      <c r="O1625" s="6">
        <f>IF(L1625&gt;0,E1625/L1625,0)</f>
        <v>42.111111111111114</v>
      </c>
      <c r="P1625" s="11">
        <f>(((I1625/60)/60)/24)+DATE(1970,1,1)+(-5/24)</f>
        <v>41513.480196759258</v>
      </c>
      <c r="Q1625" s="11">
        <f>(((J1625/60)/60)/24)+DATE(1970,1,1)+(-5/24)</f>
        <v>41453.480196759258</v>
      </c>
      <c r="R1625" t="s">
        <v>8276</v>
      </c>
      <c r="S1625" s="13" t="str">
        <f>LEFT(R1625,SEARCH("/",R1625)-1)</f>
        <v>music</v>
      </c>
      <c r="T1625" t="str">
        <f>RIGHT(R1625,LEN(R1625)-SEARCH("/",R1625))</f>
        <v>rock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>
        <f>E1626/D1626</f>
        <v>1.18</v>
      </c>
      <c r="O1626" s="6">
        <f>IF(L1626&gt;0,E1626/L1626,0)</f>
        <v>47.2</v>
      </c>
      <c r="P1626" s="11">
        <f>(((I1626/60)/60)/24)+DATE(1970,1,1)+(-5/24)</f>
        <v>41283.158969907403</v>
      </c>
      <c r="Q1626" s="11">
        <f>(((J1626/60)/60)/24)+DATE(1970,1,1)+(-5/24)</f>
        <v>41243.158969907403</v>
      </c>
      <c r="R1626" t="s">
        <v>8276</v>
      </c>
      <c r="S1626" s="13" t="str">
        <f>LEFT(R1626,SEARCH("/",R1626)-1)</f>
        <v>music</v>
      </c>
      <c r="T1626" t="str">
        <f>RIGHT(R1626,LEN(R1626)-SEARCH("/",R1626))</f>
        <v>rock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>
        <f>E1627/D1627</f>
        <v>1.5533333333333332</v>
      </c>
      <c r="O1627" s="6">
        <f>IF(L1627&gt;0,E1627/L1627,0)</f>
        <v>112.01923076923077</v>
      </c>
      <c r="P1627" s="11">
        <f>(((I1627/60)/60)/24)+DATE(1970,1,1)+(-5/24)</f>
        <v>41163.491354166668</v>
      </c>
      <c r="Q1627" s="11">
        <f>(((J1627/60)/60)/24)+DATE(1970,1,1)+(-5/24)</f>
        <v>41135.491354166668</v>
      </c>
      <c r="R1627" t="s">
        <v>8276</v>
      </c>
      <c r="S1627" s="13" t="str">
        <f>LEFT(R1627,SEARCH("/",R1627)-1)</f>
        <v>music</v>
      </c>
      <c r="T1627" t="str">
        <f>RIGHT(R1627,LEN(R1627)-SEARCH("/",R1627))</f>
        <v>rock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>
        <f>E1628/D1628</f>
        <v>1.0118750000000001</v>
      </c>
      <c r="O1628" s="6">
        <f>IF(L1628&gt;0,E1628/L1628,0)</f>
        <v>74.953703703703709</v>
      </c>
      <c r="P1628" s="11">
        <f>(((I1628/60)/60)/24)+DATE(1970,1,1)+(-5/24)</f>
        <v>41609.681331018517</v>
      </c>
      <c r="Q1628" s="11">
        <f>(((J1628/60)/60)/24)+DATE(1970,1,1)+(-5/24)</f>
        <v>41579.639664351853</v>
      </c>
      <c r="R1628" t="s">
        <v>8276</v>
      </c>
      <c r="S1628" s="13" t="str">
        <f>LEFT(R1628,SEARCH("/",R1628)-1)</f>
        <v>music</v>
      </c>
      <c r="T1628" t="str">
        <f>RIGHT(R1628,LEN(R1628)-SEARCH("/",R1628))</f>
        <v>rock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>
        <f>E1629/D1629</f>
        <v>1.17</v>
      </c>
      <c r="O1629" s="6">
        <f>IF(L1629&gt;0,E1629/L1629,0)</f>
        <v>61.578947368421055</v>
      </c>
      <c r="P1629" s="11">
        <f>(((I1629/60)/60)/24)+DATE(1970,1,1)+(-5/24)</f>
        <v>41238.999305555553</v>
      </c>
      <c r="Q1629" s="11">
        <f>(((J1629/60)/60)/24)+DATE(1970,1,1)+(-5/24)</f>
        <v>41205.498715277776</v>
      </c>
      <c r="R1629" t="s">
        <v>8276</v>
      </c>
      <c r="S1629" s="13" t="str">
        <f>LEFT(R1629,SEARCH("/",R1629)-1)</f>
        <v>music</v>
      </c>
      <c r="T1629" t="str">
        <f>RIGHT(R1629,LEN(R1629)-SEARCH("/",R1629))</f>
        <v>rock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>
        <f>E1630/D1630</f>
        <v>1.00925</v>
      </c>
      <c r="O1630" s="6">
        <f>IF(L1630&gt;0,E1630/L1630,0)</f>
        <v>45.875</v>
      </c>
      <c r="P1630" s="11">
        <f>(((I1630/60)/60)/24)+DATE(1970,1,1)+(-5/24)</f>
        <v>41807.528726851851</v>
      </c>
      <c r="Q1630" s="11">
        <f>(((J1630/60)/60)/24)+DATE(1970,1,1)+(-5/24)</f>
        <v>41774.528726851851</v>
      </c>
      <c r="R1630" t="s">
        <v>8276</v>
      </c>
      <c r="S1630" s="13" t="str">
        <f>LEFT(R1630,SEARCH("/",R1630)-1)</f>
        <v>music</v>
      </c>
      <c r="T1630" t="str">
        <f>RIGHT(R1630,LEN(R1630)-SEARCH("/",R1630))</f>
        <v>rock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>
        <f>E1631/D1631</f>
        <v>1.0366666666666666</v>
      </c>
      <c r="O1631" s="6">
        <f>IF(L1631&gt;0,E1631/L1631,0)</f>
        <v>75.853658536585371</v>
      </c>
      <c r="P1631" s="11">
        <f>(((I1631/60)/60)/24)+DATE(1970,1,1)+(-5/24)</f>
        <v>41690.658946759257</v>
      </c>
      <c r="Q1631" s="11">
        <f>(((J1631/60)/60)/24)+DATE(1970,1,1)+(-5/24)</f>
        <v>41645.658946759257</v>
      </c>
      <c r="R1631" t="s">
        <v>8276</v>
      </c>
      <c r="S1631" s="13" t="str">
        <f>LEFT(R1631,SEARCH("/",R1631)-1)</f>
        <v>music</v>
      </c>
      <c r="T1631" t="str">
        <f>RIGHT(R1631,LEN(R1631)-SEARCH("/",R1631))</f>
        <v>rock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>
        <f>E1632/D1632</f>
        <v>2.6524999999999999</v>
      </c>
      <c r="O1632" s="6">
        <f>IF(L1632&gt;0,E1632/L1632,0)</f>
        <v>84.206349206349202</v>
      </c>
      <c r="P1632" s="11">
        <f>(((I1632/60)/60)/24)+DATE(1970,1,1)+(-5/24)</f>
        <v>40970.082638888889</v>
      </c>
      <c r="Q1632" s="11">
        <f>(((J1632/60)/60)/24)+DATE(1970,1,1)+(-5/24)</f>
        <v>40939.629340277774</v>
      </c>
      <c r="R1632" t="s">
        <v>8276</v>
      </c>
      <c r="S1632" s="13" t="str">
        <f>LEFT(R1632,SEARCH("/",R1632)-1)</f>
        <v>music</v>
      </c>
      <c r="T1632" t="str">
        <f>RIGHT(R1632,LEN(R1632)-SEARCH("/",R1632))</f>
        <v>rock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>
        <f>E1633/D1633</f>
        <v>1.5590999999999999</v>
      </c>
      <c r="O1633" s="6">
        <f>IF(L1633&gt;0,E1633/L1633,0)</f>
        <v>117.22556390977444</v>
      </c>
      <c r="P1633" s="11">
        <f>(((I1633/60)/60)/24)+DATE(1970,1,1)+(-5/24)</f>
        <v>41194.65116898148</v>
      </c>
      <c r="Q1633" s="11">
        <f>(((J1633/60)/60)/24)+DATE(1970,1,1)+(-5/24)</f>
        <v>41164.65116898148</v>
      </c>
      <c r="R1633" t="s">
        <v>8276</v>
      </c>
      <c r="S1633" s="13" t="str">
        <f>LEFT(R1633,SEARCH("/",R1633)-1)</f>
        <v>music</v>
      </c>
      <c r="T1633" t="str">
        <f>RIGHT(R1633,LEN(R1633)-SEARCH("/",R1633))</f>
        <v>rock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>
        <f>E1634/D1634</f>
        <v>1.0162500000000001</v>
      </c>
      <c r="O1634" s="6">
        <f>IF(L1634&gt;0,E1634/L1634,0)</f>
        <v>86.489361702127653</v>
      </c>
      <c r="P1634" s="11">
        <f>(((I1634/60)/60)/24)+DATE(1970,1,1)+(-5/24)</f>
        <v>40810.132569444439</v>
      </c>
      <c r="Q1634" s="11">
        <f>(((J1634/60)/60)/24)+DATE(1970,1,1)+(-5/24)</f>
        <v>40750.132569444439</v>
      </c>
      <c r="R1634" t="s">
        <v>8276</v>
      </c>
      <c r="S1634" s="13" t="str">
        <f>LEFT(R1634,SEARCH("/",R1634)-1)</f>
        <v>music</v>
      </c>
      <c r="T1634" t="str">
        <f>RIGHT(R1634,LEN(R1634)-SEARCH("/",R1634))</f>
        <v>rock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>
        <f>E1635/D1635</f>
        <v>1</v>
      </c>
      <c r="O1635" s="6">
        <f>IF(L1635&gt;0,E1635/L1635,0)</f>
        <v>172.41379310344828</v>
      </c>
      <c r="P1635" s="11">
        <f>(((I1635/60)/60)/24)+DATE(1970,1,1)+(-5/24)</f>
        <v>40924</v>
      </c>
      <c r="Q1635" s="11">
        <f>(((J1635/60)/60)/24)+DATE(1970,1,1)+(-5/24)</f>
        <v>40896.675416666665</v>
      </c>
      <c r="R1635" t="s">
        <v>8276</v>
      </c>
      <c r="S1635" s="13" t="str">
        <f>LEFT(R1635,SEARCH("/",R1635)-1)</f>
        <v>music</v>
      </c>
      <c r="T1635" t="str">
        <f>RIGHT(R1635,LEN(R1635)-SEARCH("/",R1635))</f>
        <v>rock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>
        <f>E1636/D1636</f>
        <v>1.0049999999999999</v>
      </c>
      <c r="O1636" s="6">
        <f>IF(L1636&gt;0,E1636/L1636,0)</f>
        <v>62.8125</v>
      </c>
      <c r="P1636" s="11">
        <f>(((I1636/60)/60)/24)+DATE(1970,1,1)+(-5/24)</f>
        <v>40696.040972222218</v>
      </c>
      <c r="Q1636" s="11">
        <f>(((J1636/60)/60)/24)+DATE(1970,1,1)+(-5/24)</f>
        <v>40657.981493055551</v>
      </c>
      <c r="R1636" t="s">
        <v>8276</v>
      </c>
      <c r="S1636" s="13" t="str">
        <f>LEFT(R1636,SEARCH("/",R1636)-1)</f>
        <v>music</v>
      </c>
      <c r="T1636" t="str">
        <f>RIGHT(R1636,LEN(R1636)-SEARCH("/",R1636))</f>
        <v>rock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>
        <f>E1637/D1637</f>
        <v>1.2529999999999999</v>
      </c>
      <c r="O1637" s="6">
        <f>IF(L1637&gt;0,E1637/L1637,0)</f>
        <v>67.729729729729726</v>
      </c>
      <c r="P1637" s="11">
        <f>(((I1637/60)/60)/24)+DATE(1970,1,1)+(-5/24)</f>
        <v>42562.660428240742</v>
      </c>
      <c r="Q1637" s="11">
        <f>(((J1637/60)/60)/24)+DATE(1970,1,1)+(-5/24)</f>
        <v>42502.660428240742</v>
      </c>
      <c r="R1637" t="s">
        <v>8276</v>
      </c>
      <c r="S1637" s="13" t="str">
        <f>LEFT(R1637,SEARCH("/",R1637)-1)</f>
        <v>music</v>
      </c>
      <c r="T1637" t="str">
        <f>RIGHT(R1637,LEN(R1637)-SEARCH("/",R1637))</f>
        <v>rock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>
        <f>E1638/D1638</f>
        <v>1.0355555555555556</v>
      </c>
      <c r="O1638" s="6">
        <f>IF(L1638&gt;0,E1638/L1638,0)</f>
        <v>53.5632183908046</v>
      </c>
      <c r="P1638" s="11">
        <f>(((I1638/60)/60)/24)+DATE(1970,1,1)+(-5/24)</f>
        <v>40705.958333333328</v>
      </c>
      <c r="Q1638" s="11">
        <f>(((J1638/60)/60)/24)+DATE(1970,1,1)+(-5/24)</f>
        <v>40662.878333333334</v>
      </c>
      <c r="R1638" t="s">
        <v>8276</v>
      </c>
      <c r="S1638" s="13" t="str">
        <f>LEFT(R1638,SEARCH("/",R1638)-1)</f>
        <v>music</v>
      </c>
      <c r="T1638" t="str">
        <f>RIGHT(R1638,LEN(R1638)-SEARCH("/",R1638))</f>
        <v>rock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>
        <f>E1639/D1639</f>
        <v>1.038</v>
      </c>
      <c r="O1639" s="6">
        <f>IF(L1639&gt;0,E1639/L1639,0)</f>
        <v>34.6</v>
      </c>
      <c r="P1639" s="11">
        <f>(((I1639/60)/60)/24)+DATE(1970,1,1)+(-5/24)</f>
        <v>40178.777083333334</v>
      </c>
      <c r="Q1639" s="11">
        <f>(((J1639/60)/60)/24)+DATE(1970,1,1)+(-5/24)</f>
        <v>40122.543287037035</v>
      </c>
      <c r="R1639" t="s">
        <v>8276</v>
      </c>
      <c r="S1639" s="13" t="str">
        <f>LEFT(R1639,SEARCH("/",R1639)-1)</f>
        <v>music</v>
      </c>
      <c r="T1639" t="str">
        <f>RIGHT(R1639,LEN(R1639)-SEARCH("/",R1639))</f>
        <v>rock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>
        <f>E1640/D1640</f>
        <v>1.05</v>
      </c>
      <c r="O1640" s="6">
        <f>IF(L1640&gt;0,E1640/L1640,0)</f>
        <v>38.888888888888886</v>
      </c>
      <c r="P1640" s="11">
        <f>(((I1640/60)/60)/24)+DATE(1970,1,1)+(-5/24)</f>
        <v>41333.684027777774</v>
      </c>
      <c r="Q1640" s="11">
        <f>(((J1640/60)/60)/24)+DATE(1970,1,1)+(-5/24)</f>
        <v>41288.478796296295</v>
      </c>
      <c r="R1640" t="s">
        <v>8276</v>
      </c>
      <c r="S1640" s="13" t="str">
        <f>LEFT(R1640,SEARCH("/",R1640)-1)</f>
        <v>music</v>
      </c>
      <c r="T1640" t="str">
        <f>RIGHT(R1640,LEN(R1640)-SEARCH("/",R1640))</f>
        <v>rock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>
        <f>E1641/D1641</f>
        <v>1</v>
      </c>
      <c r="O1641" s="6">
        <f>IF(L1641&gt;0,E1641/L1641,0)</f>
        <v>94.736842105263165</v>
      </c>
      <c r="P1641" s="11">
        <f>(((I1641/60)/60)/24)+DATE(1970,1,1)+(-5/24)</f>
        <v>40971.444039351853</v>
      </c>
      <c r="Q1641" s="11">
        <f>(((J1641/60)/60)/24)+DATE(1970,1,1)+(-5/24)</f>
        <v>40941.444039351853</v>
      </c>
      <c r="R1641" t="s">
        <v>8276</v>
      </c>
      <c r="S1641" s="13" t="str">
        <f>LEFT(R1641,SEARCH("/",R1641)-1)</f>
        <v>music</v>
      </c>
      <c r="T1641" t="str">
        <f>RIGHT(R1641,LEN(R1641)-SEARCH("/",R1641))</f>
        <v>rock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>
        <f>E1642/D1642</f>
        <v>1.6986000000000001</v>
      </c>
      <c r="O1642" s="6">
        <f>IF(L1642&gt;0,E1642/L1642,0)</f>
        <v>39.967058823529413</v>
      </c>
      <c r="P1642" s="11">
        <f>(((I1642/60)/60)/24)+DATE(1970,1,1)+(-5/24)</f>
        <v>40392.874305555553</v>
      </c>
      <c r="Q1642" s="11">
        <f>(((J1642/60)/60)/24)+DATE(1970,1,1)+(-5/24)</f>
        <v>40379.022627314815</v>
      </c>
      <c r="R1642" t="s">
        <v>8276</v>
      </c>
      <c r="S1642" s="13" t="str">
        <f>LEFT(R1642,SEARCH("/",R1642)-1)</f>
        <v>music</v>
      </c>
      <c r="T1642" t="str">
        <f>RIGHT(R1642,LEN(R1642)-SEARCH("/",R1642))</f>
        <v>rock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>
        <f>E1643/D1643</f>
        <v>1.014</v>
      </c>
      <c r="O1643" s="6">
        <f>IF(L1643&gt;0,E1643/L1643,0)</f>
        <v>97.5</v>
      </c>
      <c r="P1643" s="11">
        <f>(((I1643/60)/60)/24)+DATE(1970,1,1)+(-5/24)</f>
        <v>41992.388240740744</v>
      </c>
      <c r="Q1643" s="11">
        <f>(((J1643/60)/60)/24)+DATE(1970,1,1)+(-5/24)</f>
        <v>41962.388240740744</v>
      </c>
      <c r="R1643" t="s">
        <v>8292</v>
      </c>
      <c r="S1643" s="13" t="str">
        <f>LEFT(R1643,SEARCH("/",R1643)-1)</f>
        <v>music</v>
      </c>
      <c r="T1643" t="str">
        <f>RIGHT(R1643,LEN(R1643)-SEARCH("/",R1643))</f>
        <v>pop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>
        <f>E1644/D1644</f>
        <v>1</v>
      </c>
      <c r="O1644" s="6">
        <f>IF(L1644&gt;0,E1644/L1644,0)</f>
        <v>42.857142857142854</v>
      </c>
      <c r="P1644" s="11">
        <f>(((I1644/60)/60)/24)+DATE(1970,1,1)+(-5/24)</f>
        <v>40707.816284722219</v>
      </c>
      <c r="Q1644" s="11">
        <f>(((J1644/60)/60)/24)+DATE(1970,1,1)+(-5/24)</f>
        <v>40687.816284722219</v>
      </c>
      <c r="R1644" t="s">
        <v>8292</v>
      </c>
      <c r="S1644" s="13" t="str">
        <f>LEFT(R1644,SEARCH("/",R1644)-1)</f>
        <v>music</v>
      </c>
      <c r="T1644" t="str">
        <f>RIGHT(R1644,LEN(R1644)-SEARCH("/",R1644))</f>
        <v>pop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>
        <f>E1645/D1645</f>
        <v>1.2470000000000001</v>
      </c>
      <c r="O1645" s="6">
        <f>IF(L1645&gt;0,E1645/L1645,0)</f>
        <v>168.51351351351352</v>
      </c>
      <c r="P1645" s="11">
        <f>(((I1645/60)/60)/24)+DATE(1970,1,1)+(-5/24)</f>
        <v>41176.615879629629</v>
      </c>
      <c r="Q1645" s="11">
        <f>(((J1645/60)/60)/24)+DATE(1970,1,1)+(-5/24)</f>
        <v>41146.615879629629</v>
      </c>
      <c r="R1645" t="s">
        <v>8292</v>
      </c>
      <c r="S1645" s="13" t="str">
        <f>LEFT(R1645,SEARCH("/",R1645)-1)</f>
        <v>music</v>
      </c>
      <c r="T1645" t="str">
        <f>RIGHT(R1645,LEN(R1645)-SEARCH("/",R1645))</f>
        <v>pop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>
        <f>E1646/D1646</f>
        <v>1.095</v>
      </c>
      <c r="O1646" s="6">
        <f>IF(L1646&gt;0,E1646/L1646,0)</f>
        <v>85.546875</v>
      </c>
      <c r="P1646" s="11">
        <f>(((I1646/60)/60)/24)+DATE(1970,1,1)+(-5/24)</f>
        <v>41234.893055555556</v>
      </c>
      <c r="Q1646" s="11">
        <f>(((J1646/60)/60)/24)+DATE(1970,1,1)+(-5/24)</f>
        <v>41174.851388888885</v>
      </c>
      <c r="R1646" t="s">
        <v>8292</v>
      </c>
      <c r="S1646" s="13" t="str">
        <f>LEFT(R1646,SEARCH("/",R1646)-1)</f>
        <v>music</v>
      </c>
      <c r="T1646" t="str">
        <f>RIGHT(R1646,LEN(R1646)-SEARCH("/",R1646))</f>
        <v>pop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>
        <f>E1647/D1647</f>
        <v>1.1080000000000001</v>
      </c>
      <c r="O1647" s="6">
        <f>IF(L1647&gt;0,E1647/L1647,0)</f>
        <v>554</v>
      </c>
      <c r="P1647" s="11">
        <f>(((I1647/60)/60)/24)+DATE(1970,1,1)+(-5/24)</f>
        <v>41535.409027777772</v>
      </c>
      <c r="Q1647" s="11">
        <f>(((J1647/60)/60)/24)+DATE(1970,1,1)+(-5/24)</f>
        <v>41521.409027777772</v>
      </c>
      <c r="R1647" t="s">
        <v>8292</v>
      </c>
      <c r="S1647" s="13" t="str">
        <f>LEFT(R1647,SEARCH("/",R1647)-1)</f>
        <v>music</v>
      </c>
      <c r="T1647" t="str">
        <f>RIGHT(R1647,LEN(R1647)-SEARCH("/",R1647))</f>
        <v>pop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>
        <f>E1648/D1648</f>
        <v>1.1020000000000001</v>
      </c>
      <c r="O1648" s="6">
        <f>IF(L1648&gt;0,E1648/L1648,0)</f>
        <v>26.554216867469879</v>
      </c>
      <c r="P1648" s="11">
        <f>(((I1648/60)/60)/24)+DATE(1970,1,1)+(-5/24)</f>
        <v>41865.549305555556</v>
      </c>
      <c r="Q1648" s="11">
        <f>(((J1648/60)/60)/24)+DATE(1970,1,1)+(-5/24)</f>
        <v>41833.241932870369</v>
      </c>
      <c r="R1648" t="s">
        <v>8292</v>
      </c>
      <c r="S1648" s="13" t="str">
        <f>LEFT(R1648,SEARCH("/",R1648)-1)</f>
        <v>music</v>
      </c>
      <c r="T1648" t="str">
        <f>RIGHT(R1648,LEN(R1648)-SEARCH("/",R1648))</f>
        <v>pop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>
        <f>E1649/D1649</f>
        <v>1.0471999999999999</v>
      </c>
      <c r="O1649" s="6">
        <f>IF(L1649&gt;0,E1649/L1649,0)</f>
        <v>113.82608695652173</v>
      </c>
      <c r="P1649" s="11">
        <f>(((I1649/60)/60)/24)+DATE(1970,1,1)+(-5/24)</f>
        <v>41069.201122685183</v>
      </c>
      <c r="Q1649" s="11">
        <f>(((J1649/60)/60)/24)+DATE(1970,1,1)+(-5/24)</f>
        <v>41039.201122685183</v>
      </c>
      <c r="R1649" t="s">
        <v>8292</v>
      </c>
      <c r="S1649" s="13" t="str">
        <f>LEFT(R1649,SEARCH("/",R1649)-1)</f>
        <v>music</v>
      </c>
      <c r="T1649" t="str">
        <f>RIGHT(R1649,LEN(R1649)-SEARCH("/",R1649))</f>
        <v>pop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>
        <f>E1650/D1650</f>
        <v>1.2526086956521738</v>
      </c>
      <c r="O1650" s="6">
        <f>IF(L1650&gt;0,E1650/L1650,0)</f>
        <v>32.011111111111113</v>
      </c>
      <c r="P1650" s="11">
        <f>(((I1650/60)/60)/24)+DATE(1970,1,1)+(-5/24)</f>
        <v>40622.454652777778</v>
      </c>
      <c r="Q1650" s="11">
        <f>(((J1650/60)/60)/24)+DATE(1970,1,1)+(-5/24)</f>
        <v>40592.496319444443</v>
      </c>
      <c r="R1650" t="s">
        <v>8292</v>
      </c>
      <c r="S1650" s="13" t="str">
        <f>LEFT(R1650,SEARCH("/",R1650)-1)</f>
        <v>music</v>
      </c>
      <c r="T1650" t="str">
        <f>RIGHT(R1650,LEN(R1650)-SEARCH("/",R1650))</f>
        <v>pop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>
        <f>E1651/D1651</f>
        <v>1.0058763157894737</v>
      </c>
      <c r="O1651" s="6">
        <f>IF(L1651&gt;0,E1651/L1651,0)</f>
        <v>47.189259259259259</v>
      </c>
      <c r="P1651" s="11">
        <f>(((I1651/60)/60)/24)+DATE(1970,1,1)+(-5/24)</f>
        <v>41782.476331018515</v>
      </c>
      <c r="Q1651" s="11">
        <f>(((J1651/60)/60)/24)+DATE(1970,1,1)+(-5/24)</f>
        <v>41737.476331018515</v>
      </c>
      <c r="R1651" t="s">
        <v>8292</v>
      </c>
      <c r="S1651" s="13" t="str">
        <f>LEFT(R1651,SEARCH("/",R1651)-1)</f>
        <v>music</v>
      </c>
      <c r="T1651" t="str">
        <f>RIGHT(R1651,LEN(R1651)-SEARCH("/",R1651))</f>
        <v>pop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>
        <f>E1652/D1652</f>
        <v>1.4155</v>
      </c>
      <c r="O1652" s="6">
        <f>IF(L1652&gt;0,E1652/L1652,0)</f>
        <v>88.46875</v>
      </c>
      <c r="P1652" s="11">
        <f>(((I1652/60)/60)/24)+DATE(1970,1,1)+(-5/24)</f>
        <v>41556.227280092593</v>
      </c>
      <c r="Q1652" s="11">
        <f>(((J1652/60)/60)/24)+DATE(1970,1,1)+(-5/24)</f>
        <v>41526.227280092593</v>
      </c>
      <c r="R1652" t="s">
        <v>8292</v>
      </c>
      <c r="S1652" s="13" t="str">
        <f>LEFT(R1652,SEARCH("/",R1652)-1)</f>
        <v>music</v>
      </c>
      <c r="T1652" t="str">
        <f>RIGHT(R1652,LEN(R1652)-SEARCH("/",R1652))</f>
        <v>pop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>
        <f>E1653/D1653</f>
        <v>1.0075000000000001</v>
      </c>
      <c r="O1653" s="6">
        <f>IF(L1653&gt;0,E1653/L1653,0)</f>
        <v>100.75</v>
      </c>
      <c r="P1653" s="11">
        <f>(((I1653/60)/60)/24)+DATE(1970,1,1)+(-5/24)</f>
        <v>40659.082638888889</v>
      </c>
      <c r="Q1653" s="11">
        <f>(((J1653/60)/60)/24)+DATE(1970,1,1)+(-5/24)</f>
        <v>40625.692361111105</v>
      </c>
      <c r="R1653" t="s">
        <v>8292</v>
      </c>
      <c r="S1653" s="13" t="str">
        <f>LEFT(R1653,SEARCH("/",R1653)-1)</f>
        <v>music</v>
      </c>
      <c r="T1653" t="str">
        <f>RIGHT(R1653,LEN(R1653)-SEARCH("/",R1653))</f>
        <v>pop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>
        <f>E1654/D1654</f>
        <v>1.0066666666666666</v>
      </c>
      <c r="O1654" s="6">
        <f>IF(L1654&gt;0,E1654/L1654,0)</f>
        <v>64.714285714285708</v>
      </c>
      <c r="P1654" s="11">
        <f>(((I1654/60)/60)/24)+DATE(1970,1,1)+(-5/24)</f>
        <v>41602.326307870368</v>
      </c>
      <c r="Q1654" s="11">
        <f>(((J1654/60)/60)/24)+DATE(1970,1,1)+(-5/24)</f>
        <v>41572.284641203703</v>
      </c>
      <c r="R1654" t="s">
        <v>8292</v>
      </c>
      <c r="S1654" s="13" t="str">
        <f>LEFT(R1654,SEARCH("/",R1654)-1)</f>
        <v>music</v>
      </c>
      <c r="T1654" t="str">
        <f>RIGHT(R1654,LEN(R1654)-SEARCH("/",R1654))</f>
        <v>pop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>
        <f>E1655/D1655</f>
        <v>1.7423040000000001</v>
      </c>
      <c r="O1655" s="6">
        <f>IF(L1655&gt;0,E1655/L1655,0)</f>
        <v>51.854285714285716</v>
      </c>
      <c r="P1655" s="11">
        <f>(((I1655/60)/60)/24)+DATE(1970,1,1)+(-5/24)</f>
        <v>40657.626111111109</v>
      </c>
      <c r="Q1655" s="11">
        <f>(((J1655/60)/60)/24)+DATE(1970,1,1)+(-5/24)</f>
        <v>40626.626111111109</v>
      </c>
      <c r="R1655" t="s">
        <v>8292</v>
      </c>
      <c r="S1655" s="13" t="str">
        <f>LEFT(R1655,SEARCH("/",R1655)-1)</f>
        <v>music</v>
      </c>
      <c r="T1655" t="str">
        <f>RIGHT(R1655,LEN(R1655)-SEARCH("/",R1655))</f>
        <v>pop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>
        <f>E1656/D1656</f>
        <v>1.199090909090909</v>
      </c>
      <c r="O1656" s="6">
        <f>IF(L1656&gt;0,E1656/L1656,0)</f>
        <v>38.794117647058826</v>
      </c>
      <c r="P1656" s="11">
        <f>(((I1656/60)/60)/24)+DATE(1970,1,1)+(-5/24)</f>
        <v>41017.682407407403</v>
      </c>
      <c r="Q1656" s="11">
        <f>(((J1656/60)/60)/24)+DATE(1970,1,1)+(-5/24)</f>
        <v>40987.682407407403</v>
      </c>
      <c r="R1656" t="s">
        <v>8292</v>
      </c>
      <c r="S1656" s="13" t="str">
        <f>LEFT(R1656,SEARCH("/",R1656)-1)</f>
        <v>music</v>
      </c>
      <c r="T1656" t="str">
        <f>RIGHT(R1656,LEN(R1656)-SEARCH("/",R1656))</f>
        <v>pop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>
        <f>E1657/D1657</f>
        <v>1.4286666666666668</v>
      </c>
      <c r="O1657" s="6">
        <f>IF(L1657&gt;0,E1657/L1657,0)</f>
        <v>44.645833333333336</v>
      </c>
      <c r="P1657" s="11">
        <f>(((I1657/60)/60)/24)+DATE(1970,1,1)+(-5/24)</f>
        <v>41004.541898148142</v>
      </c>
      <c r="Q1657" s="11">
        <f>(((J1657/60)/60)/24)+DATE(1970,1,1)+(-5/24)</f>
        <v>40974.583564814813</v>
      </c>
      <c r="R1657" t="s">
        <v>8292</v>
      </c>
      <c r="S1657" s="13" t="str">
        <f>LEFT(R1657,SEARCH("/",R1657)-1)</f>
        <v>music</v>
      </c>
      <c r="T1657" t="str">
        <f>RIGHT(R1657,LEN(R1657)-SEARCH("/",R1657))</f>
        <v>pop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>
        <f>E1658/D1658</f>
        <v>1.0033493333333334</v>
      </c>
      <c r="O1658" s="6">
        <f>IF(L1658&gt;0,E1658/L1658,0)</f>
        <v>156.77333333333334</v>
      </c>
      <c r="P1658" s="11">
        <f>(((I1658/60)/60)/24)+DATE(1970,1,1)+(-5/24)</f>
        <v>41256.720509259256</v>
      </c>
      <c r="Q1658" s="11">
        <f>(((J1658/60)/60)/24)+DATE(1970,1,1)+(-5/24)</f>
        <v>41226.720509259256</v>
      </c>
      <c r="R1658" t="s">
        <v>8292</v>
      </c>
      <c r="S1658" s="13" t="str">
        <f>LEFT(R1658,SEARCH("/",R1658)-1)</f>
        <v>music</v>
      </c>
      <c r="T1658" t="str">
        <f>RIGHT(R1658,LEN(R1658)-SEARCH("/",R1658))</f>
        <v>pop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>
        <f>E1659/D1659</f>
        <v>1.0493380000000001</v>
      </c>
      <c r="O1659" s="6">
        <f>IF(L1659&gt;0,E1659/L1659,0)</f>
        <v>118.70339366515837</v>
      </c>
      <c r="P1659" s="11">
        <f>(((I1659/60)/60)/24)+DATE(1970,1,1)+(-5/24)</f>
        <v>41053.573703703703</v>
      </c>
      <c r="Q1659" s="11">
        <f>(((J1659/60)/60)/24)+DATE(1970,1,1)+(-5/24)</f>
        <v>41023.573703703703</v>
      </c>
      <c r="R1659" t="s">
        <v>8292</v>
      </c>
      <c r="S1659" s="13" t="str">
        <f>LEFT(R1659,SEARCH("/",R1659)-1)</f>
        <v>music</v>
      </c>
      <c r="T1659" t="str">
        <f>RIGHT(R1659,LEN(R1659)-SEARCH("/",R1659))</f>
        <v>pop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>
        <f>E1660/D1660</f>
        <v>1.3223333333333334</v>
      </c>
      <c r="O1660" s="6">
        <f>IF(L1660&gt;0,E1660/L1660,0)</f>
        <v>74.149532710280369</v>
      </c>
      <c r="P1660" s="11">
        <f>(((I1660/60)/60)/24)+DATE(1970,1,1)+(-5/24)</f>
        <v>41261.388888888883</v>
      </c>
      <c r="Q1660" s="11">
        <f>(((J1660/60)/60)/24)+DATE(1970,1,1)+(-5/24)</f>
        <v>41223.013506944444</v>
      </c>
      <c r="R1660" t="s">
        <v>8292</v>
      </c>
      <c r="S1660" s="13" t="str">
        <f>LEFT(R1660,SEARCH("/",R1660)-1)</f>
        <v>music</v>
      </c>
      <c r="T1660" t="str">
        <f>RIGHT(R1660,LEN(R1660)-SEARCH("/",R1660))</f>
        <v>pop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>
        <f>E1661/D1661</f>
        <v>1.1279999999999999</v>
      </c>
      <c r="O1661" s="6">
        <f>IF(L1661&gt;0,E1661/L1661,0)</f>
        <v>12.533333333333333</v>
      </c>
      <c r="P1661" s="11">
        <f>(((I1661/60)/60)/24)+DATE(1970,1,1)+(-5/24)</f>
        <v>41625.291666666664</v>
      </c>
      <c r="Q1661" s="11">
        <f>(((J1661/60)/60)/24)+DATE(1970,1,1)+(-5/24)</f>
        <v>41596.705104166664</v>
      </c>
      <c r="R1661" t="s">
        <v>8292</v>
      </c>
      <c r="S1661" s="13" t="str">
        <f>LEFT(R1661,SEARCH("/",R1661)-1)</f>
        <v>music</v>
      </c>
      <c r="T1661" t="str">
        <f>RIGHT(R1661,LEN(R1661)-SEARCH("/",R1661))</f>
        <v>pop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>
        <f>E1662/D1662</f>
        <v>12.5375</v>
      </c>
      <c r="O1662" s="6">
        <f>IF(L1662&gt;0,E1662/L1662,0)</f>
        <v>27.861111111111111</v>
      </c>
      <c r="P1662" s="11">
        <f>(((I1662/60)/60)/24)+DATE(1970,1,1)+(-5/24)</f>
        <v>42490.707638888889</v>
      </c>
      <c r="Q1662" s="11">
        <f>(((J1662/60)/60)/24)+DATE(1970,1,1)+(-5/24)</f>
        <v>42459.485532407409</v>
      </c>
      <c r="R1662" t="s">
        <v>8292</v>
      </c>
      <c r="S1662" s="13" t="str">
        <f>LEFT(R1662,SEARCH("/",R1662)-1)</f>
        <v>music</v>
      </c>
      <c r="T1662" t="str">
        <f>RIGHT(R1662,LEN(R1662)-SEARCH("/",R1662))</f>
        <v>pop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>
        <f>E1663/D1663</f>
        <v>1.0250632911392406</v>
      </c>
      <c r="O1663" s="6">
        <f>IF(L1663&gt;0,E1663/L1663,0)</f>
        <v>80.178217821782184</v>
      </c>
      <c r="P1663" s="11">
        <f>(((I1663/60)/60)/24)+DATE(1970,1,1)+(-5/24)</f>
        <v>42386.666666666664</v>
      </c>
      <c r="Q1663" s="11">
        <f>(((J1663/60)/60)/24)+DATE(1970,1,1)+(-5/24)</f>
        <v>42343.789710648147</v>
      </c>
      <c r="R1663" t="s">
        <v>8292</v>
      </c>
      <c r="S1663" s="13" t="str">
        <f>LEFT(R1663,SEARCH("/",R1663)-1)</f>
        <v>music</v>
      </c>
      <c r="T1663" t="str">
        <f>RIGHT(R1663,LEN(R1663)-SEARCH("/",R1663))</f>
        <v>pop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>
        <f>E1664/D1664</f>
        <v>1.026375</v>
      </c>
      <c r="O1664" s="6">
        <f>IF(L1664&gt;0,E1664/L1664,0)</f>
        <v>132.43548387096774</v>
      </c>
      <c r="P1664" s="11">
        <f>(((I1664/60)/60)/24)+DATE(1970,1,1)+(-5/24)</f>
        <v>40908.031666666662</v>
      </c>
      <c r="Q1664" s="11">
        <f>(((J1664/60)/60)/24)+DATE(1970,1,1)+(-5/24)</f>
        <v>40847.99</v>
      </c>
      <c r="R1664" t="s">
        <v>8292</v>
      </c>
      <c r="S1664" s="13" t="str">
        <f>LEFT(R1664,SEARCH("/",R1664)-1)</f>
        <v>music</v>
      </c>
      <c r="T1664" t="str">
        <f>RIGHT(R1664,LEN(R1664)-SEARCH("/",R1664))</f>
        <v>pop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>
        <f>E1665/D1665</f>
        <v>1.08</v>
      </c>
      <c r="O1665" s="6">
        <f>IF(L1665&gt;0,E1665/L1665,0)</f>
        <v>33.75</v>
      </c>
      <c r="P1665" s="11">
        <f>(((I1665/60)/60)/24)+DATE(1970,1,1)+(-5/24)</f>
        <v>42035.813738425924</v>
      </c>
      <c r="Q1665" s="11">
        <f>(((J1665/60)/60)/24)+DATE(1970,1,1)+(-5/24)</f>
        <v>42005.813738425924</v>
      </c>
      <c r="R1665" t="s">
        <v>8292</v>
      </c>
      <c r="S1665" s="13" t="str">
        <f>LEFT(R1665,SEARCH("/",R1665)-1)</f>
        <v>music</v>
      </c>
      <c r="T1665" t="str">
        <f>RIGHT(R1665,LEN(R1665)-SEARCH("/",R1665))</f>
        <v>pop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>
        <f>E1666/D1666</f>
        <v>1.2240879999999998</v>
      </c>
      <c r="O1666" s="6">
        <f>IF(L1666&gt;0,E1666/L1666,0)</f>
        <v>34.384494382022467</v>
      </c>
      <c r="P1666" s="11">
        <f>(((I1666/60)/60)/24)+DATE(1970,1,1)+(-5/24)</f>
        <v>40983.957638888889</v>
      </c>
      <c r="Q1666" s="11">
        <f>(((J1666/60)/60)/24)+DATE(1970,1,1)+(-5/24)</f>
        <v>40939.553449074068</v>
      </c>
      <c r="R1666" t="s">
        <v>8292</v>
      </c>
      <c r="S1666" s="13" t="str">
        <f>LEFT(R1666,SEARCH("/",R1666)-1)</f>
        <v>music</v>
      </c>
      <c r="T1666" t="str">
        <f>RIGHT(R1666,LEN(R1666)-SEARCH("/",R1666))</f>
        <v>pop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>
        <f>E1667/D1667</f>
        <v>1.1945714285714286</v>
      </c>
      <c r="O1667" s="6">
        <f>IF(L1667&gt;0,E1667/L1667,0)</f>
        <v>44.956989247311824</v>
      </c>
      <c r="P1667" s="11">
        <f>(((I1667/60)/60)/24)+DATE(1970,1,1)+(-5/24)</f>
        <v>40595.916666666664</v>
      </c>
      <c r="Q1667" s="11">
        <f>(((J1667/60)/60)/24)+DATE(1970,1,1)+(-5/24)</f>
        <v>40564.441122685181</v>
      </c>
      <c r="R1667" t="s">
        <v>8292</v>
      </c>
      <c r="S1667" s="13" t="str">
        <f>LEFT(R1667,SEARCH("/",R1667)-1)</f>
        <v>music</v>
      </c>
      <c r="T1667" t="str">
        <f>RIGHT(R1667,LEN(R1667)-SEARCH("/",R1667))</f>
        <v>pop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>
        <f>E1668/D1668</f>
        <v>1.6088</v>
      </c>
      <c r="O1668" s="6">
        <f>IF(L1668&gt;0,E1668/L1668,0)</f>
        <v>41.04081632653061</v>
      </c>
      <c r="P1668" s="11">
        <f>(((I1668/60)/60)/24)+DATE(1970,1,1)+(-5/24)</f>
        <v>41361.003159722219</v>
      </c>
      <c r="Q1668" s="11">
        <f>(((J1668/60)/60)/24)+DATE(1970,1,1)+(-5/24)</f>
        <v>41331.04482638889</v>
      </c>
      <c r="R1668" t="s">
        <v>8292</v>
      </c>
      <c r="S1668" s="13" t="str">
        <f>LEFT(R1668,SEARCH("/",R1668)-1)</f>
        <v>music</v>
      </c>
      <c r="T1668" t="str">
        <f>RIGHT(R1668,LEN(R1668)-SEARCH("/",R1668))</f>
        <v>pop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>
        <f>E1669/D1669</f>
        <v>1.2685294117647059</v>
      </c>
      <c r="O1669" s="6">
        <f>IF(L1669&gt;0,E1669/L1669,0)</f>
        <v>52.597560975609753</v>
      </c>
      <c r="P1669" s="11">
        <f>(((I1669/60)/60)/24)+DATE(1970,1,1)+(-5/24)</f>
        <v>41709.082638888889</v>
      </c>
      <c r="Q1669" s="11">
        <f>(((J1669/60)/60)/24)+DATE(1970,1,1)+(-5/24)</f>
        <v>41681.862245370365</v>
      </c>
      <c r="R1669" t="s">
        <v>8292</v>
      </c>
      <c r="S1669" s="13" t="str">
        <f>LEFT(R1669,SEARCH("/",R1669)-1)</f>
        <v>music</v>
      </c>
      <c r="T1669" t="str">
        <f>RIGHT(R1669,LEN(R1669)-SEARCH("/",R1669))</f>
        <v>pop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>
        <f>E1670/D1670</f>
        <v>1.026375</v>
      </c>
      <c r="O1670" s="6">
        <f>IF(L1670&gt;0,E1670/L1670,0)</f>
        <v>70.784482758620683</v>
      </c>
      <c r="P1670" s="11">
        <f>(((I1670/60)/60)/24)+DATE(1970,1,1)+(-5/24)</f>
        <v>40874.983090277776</v>
      </c>
      <c r="Q1670" s="11">
        <f>(((J1670/60)/60)/24)+DATE(1970,1,1)+(-5/24)</f>
        <v>40844.941423611104</v>
      </c>
      <c r="R1670" t="s">
        <v>8292</v>
      </c>
      <c r="S1670" s="13" t="str">
        <f>LEFT(R1670,SEARCH("/",R1670)-1)</f>
        <v>music</v>
      </c>
      <c r="T1670" t="str">
        <f>RIGHT(R1670,LEN(R1670)-SEARCH("/",R1670))</f>
        <v>pop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>
        <f>E1671/D1671</f>
        <v>1.3975</v>
      </c>
      <c r="O1671" s="6">
        <f>IF(L1671&gt;0,E1671/L1671,0)</f>
        <v>53.75</v>
      </c>
      <c r="P1671" s="11">
        <f>(((I1671/60)/60)/24)+DATE(1970,1,1)+(-5/24)</f>
        <v>42521.676805555551</v>
      </c>
      <c r="Q1671" s="11">
        <f>(((J1671/60)/60)/24)+DATE(1970,1,1)+(-5/24)</f>
        <v>42461.676805555551</v>
      </c>
      <c r="R1671" t="s">
        <v>8292</v>
      </c>
      <c r="S1671" s="13" t="str">
        <f>LEFT(R1671,SEARCH("/",R1671)-1)</f>
        <v>music</v>
      </c>
      <c r="T1671" t="str">
        <f>RIGHT(R1671,LEN(R1671)-SEARCH("/",R1671))</f>
        <v>pop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>
        <f>E1672/D1672</f>
        <v>1.026</v>
      </c>
      <c r="O1672" s="6">
        <f>IF(L1672&gt;0,E1672/L1672,0)</f>
        <v>44.608695652173914</v>
      </c>
      <c r="P1672" s="11">
        <f>(((I1672/60)/60)/24)+DATE(1970,1,1)+(-5/24)</f>
        <v>40363.958333333328</v>
      </c>
      <c r="Q1672" s="11">
        <f>(((J1672/60)/60)/24)+DATE(1970,1,1)+(-5/24)</f>
        <v>40313.722210648149</v>
      </c>
      <c r="R1672" t="s">
        <v>8292</v>
      </c>
      <c r="S1672" s="13" t="str">
        <f>LEFT(R1672,SEARCH("/",R1672)-1)</f>
        <v>music</v>
      </c>
      <c r="T1672" t="str">
        <f>RIGHT(R1672,LEN(R1672)-SEARCH("/",R1672))</f>
        <v>pop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>
        <f>E1673/D1673</f>
        <v>1.0067349999999999</v>
      </c>
      <c r="O1673" s="6">
        <f>IF(L1673&gt;0,E1673/L1673,0)</f>
        <v>26.148961038961041</v>
      </c>
      <c r="P1673" s="11">
        <f>(((I1673/60)/60)/24)+DATE(1970,1,1)+(-5/24)</f>
        <v>42583.335810185185</v>
      </c>
      <c r="Q1673" s="11">
        <f>(((J1673/60)/60)/24)+DATE(1970,1,1)+(-5/24)</f>
        <v>42553.335810185185</v>
      </c>
      <c r="R1673" t="s">
        <v>8292</v>
      </c>
      <c r="S1673" s="13" t="str">
        <f>LEFT(R1673,SEARCH("/",R1673)-1)</f>
        <v>music</v>
      </c>
      <c r="T1673" t="str">
        <f>RIGHT(R1673,LEN(R1673)-SEARCH("/",R1673))</f>
        <v>pop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>
        <f>E1674/D1674</f>
        <v>1.1294117647058823</v>
      </c>
      <c r="O1674" s="6">
        <f>IF(L1674&gt;0,E1674/L1674,0)</f>
        <v>39.183673469387756</v>
      </c>
      <c r="P1674" s="11">
        <f>(((I1674/60)/60)/24)+DATE(1970,1,1)+(-5/24)</f>
        <v>41064.448263888888</v>
      </c>
      <c r="Q1674" s="11">
        <f>(((J1674/60)/60)/24)+DATE(1970,1,1)+(-5/24)</f>
        <v>41034.448263888888</v>
      </c>
      <c r="R1674" t="s">
        <v>8292</v>
      </c>
      <c r="S1674" s="13" t="str">
        <f>LEFT(R1674,SEARCH("/",R1674)-1)</f>
        <v>music</v>
      </c>
      <c r="T1674" t="str">
        <f>RIGHT(R1674,LEN(R1674)-SEARCH("/",R1674))</f>
        <v>pop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>
        <f>E1675/D1675</f>
        <v>1.2809523809523808</v>
      </c>
      <c r="O1675" s="6">
        <f>IF(L1675&gt;0,E1675/L1675,0)</f>
        <v>45.593220338983052</v>
      </c>
      <c r="P1675" s="11">
        <f>(((I1675/60)/60)/24)+DATE(1970,1,1)+(-5/24)</f>
        <v>42069.670046296298</v>
      </c>
      <c r="Q1675" s="11">
        <f>(((J1675/60)/60)/24)+DATE(1970,1,1)+(-5/24)</f>
        <v>42039.670046296298</v>
      </c>
      <c r="R1675" t="s">
        <v>8292</v>
      </c>
      <c r="S1675" s="13" t="str">
        <f>LEFT(R1675,SEARCH("/",R1675)-1)</f>
        <v>music</v>
      </c>
      <c r="T1675" t="str">
        <f>RIGHT(R1675,LEN(R1675)-SEARCH("/",R1675))</f>
        <v>pop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>
        <f>E1676/D1676</f>
        <v>2.0169999999999999</v>
      </c>
      <c r="O1676" s="6">
        <f>IF(L1676&gt;0,E1676/L1676,0)</f>
        <v>89.247787610619469</v>
      </c>
      <c r="P1676" s="11">
        <f>(((I1676/60)/60)/24)+DATE(1970,1,1)+(-5/24)</f>
        <v>42600.082638888889</v>
      </c>
      <c r="Q1676" s="11">
        <f>(((J1676/60)/60)/24)+DATE(1970,1,1)+(-5/24)</f>
        <v>42569.397060185183</v>
      </c>
      <c r="R1676" t="s">
        <v>8292</v>
      </c>
      <c r="S1676" s="13" t="str">
        <f>LEFT(R1676,SEARCH("/",R1676)-1)</f>
        <v>music</v>
      </c>
      <c r="T1676" t="str">
        <f>RIGHT(R1676,LEN(R1676)-SEARCH("/",R1676))</f>
        <v>pop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>
        <f>E1677/D1677</f>
        <v>1.37416</v>
      </c>
      <c r="O1677" s="6">
        <f>IF(L1677&gt;0,E1677/L1677,0)</f>
        <v>40.416470588235299</v>
      </c>
      <c r="P1677" s="11">
        <f>(((I1677/60)/60)/24)+DATE(1970,1,1)+(-5/24)</f>
        <v>40832.710416666661</v>
      </c>
      <c r="Q1677" s="11">
        <f>(((J1677/60)/60)/24)+DATE(1970,1,1)+(-5/24)</f>
        <v>40802.524768518517</v>
      </c>
      <c r="R1677" t="s">
        <v>8292</v>
      </c>
      <c r="S1677" s="13" t="str">
        <f>LEFT(R1677,SEARCH("/",R1677)-1)</f>
        <v>music</v>
      </c>
      <c r="T1677" t="str">
        <f>RIGHT(R1677,LEN(R1677)-SEARCH("/",R1677))</f>
        <v>pop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>
        <f>E1678/D1678</f>
        <v>1.1533333333333333</v>
      </c>
      <c r="O1678" s="6">
        <f>IF(L1678&gt;0,E1678/L1678,0)</f>
        <v>82.38095238095238</v>
      </c>
      <c r="P1678" s="11">
        <f>(((I1678/60)/60)/24)+DATE(1970,1,1)+(-5/24)</f>
        <v>41019.957638888889</v>
      </c>
      <c r="Q1678" s="11">
        <f>(((J1678/60)/60)/24)+DATE(1970,1,1)+(-5/24)</f>
        <v>40973.517905092594</v>
      </c>
      <c r="R1678" t="s">
        <v>8292</v>
      </c>
      <c r="S1678" s="13" t="str">
        <f>LEFT(R1678,SEARCH("/",R1678)-1)</f>
        <v>music</v>
      </c>
      <c r="T1678" t="str">
        <f>RIGHT(R1678,LEN(R1678)-SEARCH("/",R1678))</f>
        <v>pop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>
        <f>E1679/D1679</f>
        <v>1.1166666666666667</v>
      </c>
      <c r="O1679" s="6">
        <f>IF(L1679&gt;0,E1679/L1679,0)</f>
        <v>159.52380952380952</v>
      </c>
      <c r="P1679" s="11">
        <f>(((I1679/60)/60)/24)+DATE(1970,1,1)+(-5/24)</f>
        <v>42476.040972222218</v>
      </c>
      <c r="Q1679" s="11">
        <f>(((J1679/60)/60)/24)+DATE(1970,1,1)+(-5/24)</f>
        <v>42416.198796296296</v>
      </c>
      <c r="R1679" t="s">
        <v>8292</v>
      </c>
      <c r="S1679" s="13" t="str">
        <f>LEFT(R1679,SEARCH("/",R1679)-1)</f>
        <v>music</v>
      </c>
      <c r="T1679" t="str">
        <f>RIGHT(R1679,LEN(R1679)-SEARCH("/",R1679))</f>
        <v>pop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>
        <f>E1680/D1680</f>
        <v>1.1839999999999999</v>
      </c>
      <c r="O1680" s="6">
        <f>IF(L1680&gt;0,E1680/L1680,0)</f>
        <v>36.244897959183675</v>
      </c>
      <c r="P1680" s="11">
        <f>(((I1680/60)/60)/24)+DATE(1970,1,1)+(-5/24)</f>
        <v>41676.646655092591</v>
      </c>
      <c r="Q1680" s="11">
        <f>(((J1680/60)/60)/24)+DATE(1970,1,1)+(-5/24)</f>
        <v>41662.646655092591</v>
      </c>
      <c r="R1680" t="s">
        <v>8292</v>
      </c>
      <c r="S1680" s="13" t="str">
        <f>LEFT(R1680,SEARCH("/",R1680)-1)</f>
        <v>music</v>
      </c>
      <c r="T1680" t="str">
        <f>RIGHT(R1680,LEN(R1680)-SEARCH("/",R1680))</f>
        <v>pop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>
        <f>E1681/D1681</f>
        <v>1.75</v>
      </c>
      <c r="O1681" s="6">
        <f>IF(L1681&gt;0,E1681/L1681,0)</f>
        <v>62.5</v>
      </c>
      <c r="P1681" s="11">
        <f>(((I1681/60)/60)/24)+DATE(1970,1,1)+(-5/24)</f>
        <v>40745.860474537032</v>
      </c>
      <c r="Q1681" s="11">
        <f>(((J1681/60)/60)/24)+DATE(1970,1,1)+(-5/24)</f>
        <v>40722.860474537032</v>
      </c>
      <c r="R1681" t="s">
        <v>8292</v>
      </c>
      <c r="S1681" s="13" t="str">
        <f>LEFT(R1681,SEARCH("/",R1681)-1)</f>
        <v>music</v>
      </c>
      <c r="T1681" t="str">
        <f>RIGHT(R1681,LEN(R1681)-SEARCH("/",R1681))</f>
        <v>pop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>
        <f>E1682/D1682</f>
        <v>1.175</v>
      </c>
      <c r="O1682" s="6">
        <f>IF(L1682&gt;0,E1682/L1682,0)</f>
        <v>47</v>
      </c>
      <c r="P1682" s="11">
        <f>(((I1682/60)/60)/24)+DATE(1970,1,1)+(-5/24)</f>
        <v>41832.549386574072</v>
      </c>
      <c r="Q1682" s="11">
        <f>(((J1682/60)/60)/24)+DATE(1970,1,1)+(-5/24)</f>
        <v>41802.549386574072</v>
      </c>
      <c r="R1682" t="s">
        <v>8292</v>
      </c>
      <c r="S1682" s="13" t="str">
        <f>LEFT(R1682,SEARCH("/",R1682)-1)</f>
        <v>music</v>
      </c>
      <c r="T1682" t="str">
        <f>RIGHT(R1682,LEN(R1682)-SEARCH("/",R1682))</f>
        <v>pop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>
        <f>E1683/D1683</f>
        <v>1.0142212307692309</v>
      </c>
      <c r="O1683" s="6">
        <f>IF(L1683&gt;0,E1683/L1683,0)</f>
        <v>74.575090497737563</v>
      </c>
      <c r="P1683" s="11">
        <f>(((I1683/60)/60)/24)+DATE(1970,1,1)+(-5/24)</f>
        <v>42822.874999999993</v>
      </c>
      <c r="Q1683" s="11">
        <f>(((J1683/60)/60)/24)+DATE(1970,1,1)+(-5/24)</f>
        <v>42773.91300925926</v>
      </c>
      <c r="R1683" t="s">
        <v>8293</v>
      </c>
      <c r="S1683" s="13" t="str">
        <f>LEFT(R1683,SEARCH("/",R1683)-1)</f>
        <v>music</v>
      </c>
      <c r="T1683" t="str">
        <f>RIGHT(R1683,LEN(R1683)-SEARCH("/",R1683))</f>
        <v>faith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>
        <f>E1684/D1684</f>
        <v>0</v>
      </c>
      <c r="O1684" s="6">
        <f>IF(L1684&gt;0,E1684/L1684,0)</f>
        <v>0</v>
      </c>
      <c r="P1684" s="11">
        <f>(((I1684/60)/60)/24)+DATE(1970,1,1)+(-5/24)</f>
        <v>42838.963657407403</v>
      </c>
      <c r="Q1684" s="11">
        <f>(((J1684/60)/60)/24)+DATE(1970,1,1)+(-5/24)</f>
        <v>42779.005324074074</v>
      </c>
      <c r="R1684" t="s">
        <v>8293</v>
      </c>
      <c r="S1684" s="13" t="str">
        <f>LEFT(R1684,SEARCH("/",R1684)-1)</f>
        <v>music</v>
      </c>
      <c r="T1684" t="str">
        <f>RIGHT(R1684,LEN(R1684)-SEARCH("/",R1684))</f>
        <v>faith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>
        <f>E1685/D1685</f>
        <v>0.21714285714285714</v>
      </c>
      <c r="O1685" s="6">
        <f>IF(L1685&gt;0,E1685/L1685,0)</f>
        <v>76</v>
      </c>
      <c r="P1685" s="11">
        <f>(((I1685/60)/60)/24)+DATE(1970,1,1)+(-5/24)</f>
        <v>42832.57335648148</v>
      </c>
      <c r="Q1685" s="11">
        <f>(((J1685/60)/60)/24)+DATE(1970,1,1)+(-5/24)</f>
        <v>42808.57335648148</v>
      </c>
      <c r="R1685" t="s">
        <v>8293</v>
      </c>
      <c r="S1685" s="13" t="str">
        <f>LEFT(R1685,SEARCH("/",R1685)-1)</f>
        <v>music</v>
      </c>
      <c r="T1685" t="str">
        <f>RIGHT(R1685,LEN(R1685)-SEARCH("/",R1685))</f>
        <v>faith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>
        <f>E1686/D1686</f>
        <v>1.0912500000000001</v>
      </c>
      <c r="O1686" s="6">
        <f>IF(L1686&gt;0,E1686/L1686,0)</f>
        <v>86.43564356435644</v>
      </c>
      <c r="P1686" s="11">
        <f>(((I1686/60)/60)/24)+DATE(1970,1,1)+(-5/24)</f>
        <v>42811.565289351849</v>
      </c>
      <c r="Q1686" s="11">
        <f>(((J1686/60)/60)/24)+DATE(1970,1,1)+(-5/24)</f>
        <v>42783.606956018521</v>
      </c>
      <c r="R1686" t="s">
        <v>8293</v>
      </c>
      <c r="S1686" s="13" t="str">
        <f>LEFT(R1686,SEARCH("/",R1686)-1)</f>
        <v>music</v>
      </c>
      <c r="T1686" t="str">
        <f>RIGHT(R1686,LEN(R1686)-SEARCH("/",R1686))</f>
        <v>faith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>
        <f>E1687/D1687</f>
        <v>1.0285714285714285</v>
      </c>
      <c r="O1687" s="6">
        <f>IF(L1687&gt;0,E1687/L1687,0)</f>
        <v>24</v>
      </c>
      <c r="P1687" s="11">
        <f>(((I1687/60)/60)/24)+DATE(1970,1,1)+(-5/24)</f>
        <v>42818.0002662037</v>
      </c>
      <c r="Q1687" s="11">
        <f>(((J1687/60)/60)/24)+DATE(1970,1,1)+(-5/24)</f>
        <v>42788.041932870365</v>
      </c>
      <c r="R1687" t="s">
        <v>8293</v>
      </c>
      <c r="S1687" s="13" t="str">
        <f>LEFT(R1687,SEARCH("/",R1687)-1)</f>
        <v>music</v>
      </c>
      <c r="T1687" t="str">
        <f>RIGHT(R1687,LEN(R1687)-SEARCH("/",R1687))</f>
        <v>faith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>
        <f>E1688/D1688</f>
        <v>3.5999999999999999E-3</v>
      </c>
      <c r="O1688" s="6">
        <f>IF(L1688&gt;0,E1688/L1688,0)</f>
        <v>18</v>
      </c>
      <c r="P1688" s="11">
        <f>(((I1688/60)/60)/24)+DATE(1970,1,1)+(-5/24)</f>
        <v>42852.593969907401</v>
      </c>
      <c r="Q1688" s="11">
        <f>(((J1688/60)/60)/24)+DATE(1970,1,1)+(-5/24)</f>
        <v>42792.635636574072</v>
      </c>
      <c r="R1688" t="s">
        <v>8293</v>
      </c>
      <c r="S1688" s="13" t="str">
        <f>LEFT(R1688,SEARCH("/",R1688)-1)</f>
        <v>music</v>
      </c>
      <c r="T1688" t="str">
        <f>RIGHT(R1688,LEN(R1688)-SEARCH("/",R1688))</f>
        <v>faith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>
        <f>E1689/D1689</f>
        <v>0.3125</v>
      </c>
      <c r="O1689" s="6">
        <f>IF(L1689&gt;0,E1689/L1689,0)</f>
        <v>80.128205128205124</v>
      </c>
      <c r="P1689" s="11">
        <f>(((I1689/60)/60)/24)+DATE(1970,1,1)+(-5/24)</f>
        <v>42835.635416666664</v>
      </c>
      <c r="Q1689" s="11">
        <f>(((J1689/60)/60)/24)+DATE(1970,1,1)+(-5/24)</f>
        <v>42801.838483796295</v>
      </c>
      <c r="R1689" t="s">
        <v>8293</v>
      </c>
      <c r="S1689" s="13" t="str">
        <f>LEFT(R1689,SEARCH("/",R1689)-1)</f>
        <v>music</v>
      </c>
      <c r="T1689" t="str">
        <f>RIGHT(R1689,LEN(R1689)-SEARCH("/",R1689))</f>
        <v>faith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>
        <f>E1690/D1690</f>
        <v>0.443</v>
      </c>
      <c r="O1690" s="6">
        <f>IF(L1690&gt;0,E1690/L1690,0)</f>
        <v>253.14285714285714</v>
      </c>
      <c r="P1690" s="11">
        <f>(((I1690/60)/60)/24)+DATE(1970,1,1)+(-5/24)</f>
        <v>42834.28465277778</v>
      </c>
      <c r="Q1690" s="11">
        <f>(((J1690/60)/60)/24)+DATE(1970,1,1)+(-5/24)</f>
        <v>42804.326319444437</v>
      </c>
      <c r="R1690" t="s">
        <v>8293</v>
      </c>
      <c r="S1690" s="13" t="str">
        <f>LEFT(R1690,SEARCH("/",R1690)-1)</f>
        <v>music</v>
      </c>
      <c r="T1690" t="str">
        <f>RIGHT(R1690,LEN(R1690)-SEARCH("/",R1690))</f>
        <v>faith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>
        <f>E1691/D1691</f>
        <v>1</v>
      </c>
      <c r="O1691" s="6">
        <f>IF(L1691&gt;0,E1691/L1691,0)</f>
        <v>171.42857142857142</v>
      </c>
      <c r="P1691" s="11">
        <f>(((I1691/60)/60)/24)+DATE(1970,1,1)+(-5/24)</f>
        <v>42810.692476851851</v>
      </c>
      <c r="Q1691" s="11">
        <f>(((J1691/60)/60)/24)+DATE(1970,1,1)+(-5/24)</f>
        <v>42780.734143518515</v>
      </c>
      <c r="R1691" t="s">
        <v>8293</v>
      </c>
      <c r="S1691" s="13" t="str">
        <f>LEFT(R1691,SEARCH("/",R1691)-1)</f>
        <v>music</v>
      </c>
      <c r="T1691" t="str">
        <f>RIGHT(R1691,LEN(R1691)-SEARCH("/",R1691))</f>
        <v>faith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>
        <f>E1692/D1692</f>
        <v>0.254</v>
      </c>
      <c r="O1692" s="6">
        <f>IF(L1692&gt;0,E1692/L1692,0)</f>
        <v>57.727272727272727</v>
      </c>
      <c r="P1692" s="11">
        <f>(((I1692/60)/60)/24)+DATE(1970,1,1)+(-5/24)</f>
        <v>42831.181041666663</v>
      </c>
      <c r="Q1692" s="11">
        <f>(((J1692/60)/60)/24)+DATE(1970,1,1)+(-5/24)</f>
        <v>42801.222708333335</v>
      </c>
      <c r="R1692" t="s">
        <v>8293</v>
      </c>
      <c r="S1692" s="13" t="str">
        <f>LEFT(R1692,SEARCH("/",R1692)-1)</f>
        <v>music</v>
      </c>
      <c r="T1692" t="str">
        <f>RIGHT(R1692,LEN(R1692)-SEARCH("/",R1692))</f>
        <v>faith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>
        <f>E1693/D1693</f>
        <v>0.33473333333333333</v>
      </c>
      <c r="O1693" s="6">
        <f>IF(L1693&gt;0,E1693/L1693,0)</f>
        <v>264.26315789473682</v>
      </c>
      <c r="P1693" s="11">
        <f>(((I1693/60)/60)/24)+DATE(1970,1,1)+(-5/24)</f>
        <v>42827.833333333336</v>
      </c>
      <c r="Q1693" s="11">
        <f>(((J1693/60)/60)/24)+DATE(1970,1,1)+(-5/24)</f>
        <v>42795.49314814814</v>
      </c>
      <c r="R1693" t="s">
        <v>8293</v>
      </c>
      <c r="S1693" s="13" t="str">
        <f>LEFT(R1693,SEARCH("/",R1693)-1)</f>
        <v>music</v>
      </c>
      <c r="T1693" t="str">
        <f>RIGHT(R1693,LEN(R1693)-SEARCH("/",R1693))</f>
        <v>faith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>
        <f>E1694/D1694</f>
        <v>0.47799999999999998</v>
      </c>
      <c r="O1694" s="6">
        <f>IF(L1694&gt;0,E1694/L1694,0)</f>
        <v>159.33333333333334</v>
      </c>
      <c r="P1694" s="11">
        <f>(((I1694/60)/60)/24)+DATE(1970,1,1)+(-5/24)</f>
        <v>42820.790972222218</v>
      </c>
      <c r="Q1694" s="11">
        <f>(((J1694/60)/60)/24)+DATE(1970,1,1)+(-5/24)</f>
        <v>42787.94290509259</v>
      </c>
      <c r="R1694" t="s">
        <v>8293</v>
      </c>
      <c r="S1694" s="13" t="str">
        <f>LEFT(R1694,SEARCH("/",R1694)-1)</f>
        <v>music</v>
      </c>
      <c r="T1694" t="str">
        <f>RIGHT(R1694,LEN(R1694)-SEARCH("/",R1694))</f>
        <v>faith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>
        <f>E1695/D1695</f>
        <v>9.3333333333333338E-2</v>
      </c>
      <c r="O1695" s="6">
        <f>IF(L1695&gt;0,E1695/L1695,0)</f>
        <v>35</v>
      </c>
      <c r="P1695" s="11">
        <f>(((I1695/60)/60)/24)+DATE(1970,1,1)+(-5/24)</f>
        <v>42834.624999999993</v>
      </c>
      <c r="Q1695" s="11">
        <f>(((J1695/60)/60)/24)+DATE(1970,1,1)+(-5/24)</f>
        <v>42803.711944444447</v>
      </c>
      <c r="R1695" t="s">
        <v>8293</v>
      </c>
      <c r="S1695" s="13" t="str">
        <f>LEFT(R1695,SEARCH("/",R1695)-1)</f>
        <v>music</v>
      </c>
      <c r="T1695" t="str">
        <f>RIGHT(R1695,LEN(R1695)-SEARCH("/",R1695))</f>
        <v>faith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>
        <f>E1696/D1696</f>
        <v>5.0000000000000001E-4</v>
      </c>
      <c r="O1696" s="6">
        <f>IF(L1696&gt;0,E1696/L1696,0)</f>
        <v>5</v>
      </c>
      <c r="P1696" s="11">
        <f>(((I1696/60)/60)/24)+DATE(1970,1,1)+(-5/24)</f>
        <v>42820.98333333333</v>
      </c>
      <c r="Q1696" s="11">
        <f>(((J1696/60)/60)/24)+DATE(1970,1,1)+(-5/24)</f>
        <v>42791.461504629631</v>
      </c>
      <c r="R1696" t="s">
        <v>8293</v>
      </c>
      <c r="S1696" s="13" t="str">
        <f>LEFT(R1696,SEARCH("/",R1696)-1)</f>
        <v>music</v>
      </c>
      <c r="T1696" t="str">
        <f>RIGHT(R1696,LEN(R1696)-SEARCH("/",R1696))</f>
        <v>faith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>
        <f>E1697/D1697</f>
        <v>0.11708333333333333</v>
      </c>
      <c r="O1697" s="6">
        <f>IF(L1697&gt;0,E1697/L1697,0)</f>
        <v>61.086956521739133</v>
      </c>
      <c r="P1697" s="11">
        <f>(((I1697/60)/60)/24)+DATE(1970,1,1)+(-5/24)</f>
        <v>42834.833333333336</v>
      </c>
      <c r="Q1697" s="11">
        <f>(((J1697/60)/60)/24)+DATE(1970,1,1)+(-5/24)</f>
        <v>42800.823078703703</v>
      </c>
      <c r="R1697" t="s">
        <v>8293</v>
      </c>
      <c r="S1697" s="13" t="str">
        <f>LEFT(R1697,SEARCH("/",R1697)-1)</f>
        <v>music</v>
      </c>
      <c r="T1697" t="str">
        <f>RIGHT(R1697,LEN(R1697)-SEARCH("/",R1697))</f>
        <v>faith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>
        <f>E1698/D1698</f>
        <v>0</v>
      </c>
      <c r="O1698" s="6">
        <f>IF(L1698&gt;0,E1698/L1698,0)</f>
        <v>0</v>
      </c>
      <c r="P1698" s="11">
        <f>(((I1698/60)/60)/24)+DATE(1970,1,1)+(-5/24)</f>
        <v>42825.819571759253</v>
      </c>
      <c r="Q1698" s="11">
        <f>(((J1698/60)/60)/24)+DATE(1970,1,1)+(-5/24)</f>
        <v>42795.861238425925</v>
      </c>
      <c r="R1698" t="s">
        <v>8293</v>
      </c>
      <c r="S1698" s="13" t="str">
        <f>LEFT(R1698,SEARCH("/",R1698)-1)</f>
        <v>music</v>
      </c>
      <c r="T1698" t="str">
        <f>RIGHT(R1698,LEN(R1698)-SEARCH("/",R1698))</f>
        <v>faith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>
        <f>E1699/D1699</f>
        <v>0.20208000000000001</v>
      </c>
      <c r="O1699" s="6">
        <f>IF(L1699&gt;0,E1699/L1699,0)</f>
        <v>114.81818181818181</v>
      </c>
      <c r="P1699" s="11">
        <f>(((I1699/60)/60)/24)+DATE(1970,1,1)+(-5/24)</f>
        <v>42834.782962962963</v>
      </c>
      <c r="Q1699" s="11">
        <f>(((J1699/60)/60)/24)+DATE(1970,1,1)+(-5/24)</f>
        <v>42804.82462962962</v>
      </c>
      <c r="R1699" t="s">
        <v>8293</v>
      </c>
      <c r="S1699" s="13" t="str">
        <f>LEFT(R1699,SEARCH("/",R1699)-1)</f>
        <v>music</v>
      </c>
      <c r="T1699" t="str">
        <f>RIGHT(R1699,LEN(R1699)-SEARCH("/",R1699))</f>
        <v>faith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>
        <f>E1700/D1700</f>
        <v>0</v>
      </c>
      <c r="O1700" s="6">
        <f>IF(L1700&gt;0,E1700/L1700,0)</f>
        <v>0</v>
      </c>
      <c r="P1700" s="11">
        <f>(((I1700/60)/60)/24)+DATE(1970,1,1)+(-5/24)</f>
        <v>42819.939583333333</v>
      </c>
      <c r="Q1700" s="11">
        <f>(((J1700/60)/60)/24)+DATE(1970,1,1)+(-5/24)</f>
        <v>42795.999537037038</v>
      </c>
      <c r="R1700" t="s">
        <v>8293</v>
      </c>
      <c r="S1700" s="13" t="str">
        <f>LEFT(R1700,SEARCH("/",R1700)-1)</f>
        <v>music</v>
      </c>
      <c r="T1700" t="str">
        <f>RIGHT(R1700,LEN(R1700)-SEARCH("/",R1700))</f>
        <v>faith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>
        <f>E1701/D1701</f>
        <v>4.2311459353574929E-2</v>
      </c>
      <c r="O1701" s="6">
        <f>IF(L1701&gt;0,E1701/L1701,0)</f>
        <v>54</v>
      </c>
      <c r="P1701" s="11">
        <f>(((I1701/60)/60)/24)+DATE(1970,1,1)+(-5/24)</f>
        <v>42836.655613425923</v>
      </c>
      <c r="Q1701" s="11">
        <f>(((J1701/60)/60)/24)+DATE(1970,1,1)+(-5/24)</f>
        <v>42806.655613425923</v>
      </c>
      <c r="R1701" t="s">
        <v>8293</v>
      </c>
      <c r="S1701" s="13" t="str">
        <f>LEFT(R1701,SEARCH("/",R1701)-1)</f>
        <v>music</v>
      </c>
      <c r="T1701" t="str">
        <f>RIGHT(R1701,LEN(R1701)-SEARCH("/",R1701))</f>
        <v>faith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>
        <f>E1702/D1702</f>
        <v>0.2606</v>
      </c>
      <c r="O1702" s="6">
        <f>IF(L1702&gt;0,E1702/L1702,0)</f>
        <v>65.974683544303801</v>
      </c>
      <c r="P1702" s="11">
        <f>(((I1702/60)/60)/24)+DATE(1970,1,1)+(-5/24)</f>
        <v>42825.958333333336</v>
      </c>
      <c r="Q1702" s="11">
        <f>(((J1702/60)/60)/24)+DATE(1970,1,1)+(-5/24)</f>
        <v>42795.863310185181</v>
      </c>
      <c r="R1702" t="s">
        <v>8293</v>
      </c>
      <c r="S1702" s="13" t="str">
        <f>LEFT(R1702,SEARCH("/",R1702)-1)</f>
        <v>music</v>
      </c>
      <c r="T1702" t="str">
        <f>RIGHT(R1702,LEN(R1702)-SEARCH("/",R1702))</f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>
        <f>E1703/D1703</f>
        <v>1.9801980198019802E-3</v>
      </c>
      <c r="O1703" s="6">
        <f>IF(L1703&gt;0,E1703/L1703,0)</f>
        <v>5</v>
      </c>
      <c r="P1703" s="11">
        <f>(((I1703/60)/60)/24)+DATE(1970,1,1)+(-5/24)</f>
        <v>42019.456076388888</v>
      </c>
      <c r="Q1703" s="11">
        <f>(((J1703/60)/60)/24)+DATE(1970,1,1)+(-5/24)</f>
        <v>41989.456076388888</v>
      </c>
      <c r="R1703" t="s">
        <v>8293</v>
      </c>
      <c r="S1703" s="13" t="str">
        <f>LEFT(R1703,SEARCH("/",R1703)-1)</f>
        <v>music</v>
      </c>
      <c r="T1703" t="str">
        <f>RIGHT(R1703,LEN(R1703)-SEARCH("/",R1703))</f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>
        <f>E1704/D1704</f>
        <v>6.0606060606060605E-5</v>
      </c>
      <c r="O1704" s="6">
        <f>IF(L1704&gt;0,E1704/L1704,0)</f>
        <v>1</v>
      </c>
      <c r="P1704" s="11">
        <f>(((I1704/60)/60)/24)+DATE(1970,1,1)+(-5/24)</f>
        <v>42093.619791666664</v>
      </c>
      <c r="Q1704" s="11">
        <f>(((J1704/60)/60)/24)+DATE(1970,1,1)+(-5/24)</f>
        <v>42063.661458333336</v>
      </c>
      <c r="R1704" t="s">
        <v>8293</v>
      </c>
      <c r="S1704" s="13" t="str">
        <f>LEFT(R1704,SEARCH("/",R1704)-1)</f>
        <v>music</v>
      </c>
      <c r="T1704" t="str">
        <f>RIGHT(R1704,LEN(R1704)-SEARCH("/",R1704))</f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>
        <f>E1705/D1705</f>
        <v>1.0200000000000001E-2</v>
      </c>
      <c r="O1705" s="6">
        <f>IF(L1705&gt;0,E1705/L1705,0)</f>
        <v>25.5</v>
      </c>
      <c r="P1705" s="11">
        <f>(((I1705/60)/60)/24)+DATE(1970,1,1)+(-5/24)</f>
        <v>42247.073344907411</v>
      </c>
      <c r="Q1705" s="11">
        <f>(((J1705/60)/60)/24)+DATE(1970,1,1)+(-5/24)</f>
        <v>42187.073344907411</v>
      </c>
      <c r="R1705" t="s">
        <v>8293</v>
      </c>
      <c r="S1705" s="13" t="str">
        <f>LEFT(R1705,SEARCH("/",R1705)-1)</f>
        <v>music</v>
      </c>
      <c r="T1705" t="str">
        <f>RIGHT(R1705,LEN(R1705)-SEARCH("/",R1705))</f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>
        <f>E1706/D1706</f>
        <v>0.65100000000000002</v>
      </c>
      <c r="O1706" s="6">
        <f>IF(L1706&gt;0,E1706/L1706,0)</f>
        <v>118.36363636363636</v>
      </c>
      <c r="P1706" s="11">
        <f>(((I1706/60)/60)/24)+DATE(1970,1,1)+(-5/24)</f>
        <v>42050.931400462963</v>
      </c>
      <c r="Q1706" s="11">
        <f>(((J1706/60)/60)/24)+DATE(1970,1,1)+(-5/24)</f>
        <v>42020.931400462963</v>
      </c>
      <c r="R1706" t="s">
        <v>8293</v>
      </c>
      <c r="S1706" s="13" t="str">
        <f>LEFT(R1706,SEARCH("/",R1706)-1)</f>
        <v>music</v>
      </c>
      <c r="T1706" t="str">
        <f>RIGHT(R1706,LEN(R1706)-SEARCH("/",R1706))</f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>
        <f>E1707/D1707</f>
        <v>0</v>
      </c>
      <c r="O1707" s="6">
        <f>IF(L1707&gt;0,E1707/L1707,0)</f>
        <v>0</v>
      </c>
      <c r="P1707" s="11">
        <f>(((I1707/60)/60)/24)+DATE(1970,1,1)+(-5/24)</f>
        <v>42256.458333333336</v>
      </c>
      <c r="Q1707" s="11">
        <f>(((J1707/60)/60)/24)+DATE(1970,1,1)+(-5/24)</f>
        <v>42244.808402777773</v>
      </c>
      <c r="R1707" t="s">
        <v>8293</v>
      </c>
      <c r="S1707" s="13" t="str">
        <f>LEFT(R1707,SEARCH("/",R1707)-1)</f>
        <v>music</v>
      </c>
      <c r="T1707" t="str">
        <f>RIGHT(R1707,LEN(R1707)-SEARCH("/",R1707))</f>
        <v>faith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>
        <f>E1708/D1708</f>
        <v>0</v>
      </c>
      <c r="O1708" s="6">
        <f>IF(L1708&gt;0,E1708/L1708,0)</f>
        <v>0</v>
      </c>
      <c r="P1708" s="11">
        <f>(((I1708/60)/60)/24)+DATE(1970,1,1)+(-5/24)</f>
        <v>42239.098055555551</v>
      </c>
      <c r="Q1708" s="11">
        <f>(((J1708/60)/60)/24)+DATE(1970,1,1)+(-5/24)</f>
        <v>42179.098055555551</v>
      </c>
      <c r="R1708" t="s">
        <v>8293</v>
      </c>
      <c r="S1708" s="13" t="str">
        <f>LEFT(R1708,SEARCH("/",R1708)-1)</f>
        <v>music</v>
      </c>
      <c r="T1708" t="str">
        <f>RIGHT(R1708,LEN(R1708)-SEARCH("/",R1708))</f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>
        <f>E1709/D1709</f>
        <v>9.74E-2</v>
      </c>
      <c r="O1709" s="6">
        <f>IF(L1709&gt;0,E1709/L1709,0)</f>
        <v>54.111111111111114</v>
      </c>
      <c r="P1709" s="11">
        <f>(((I1709/60)/60)/24)+DATE(1970,1,1)+(-5/24)</f>
        <v>42457.471006944441</v>
      </c>
      <c r="Q1709" s="11">
        <f>(((J1709/60)/60)/24)+DATE(1970,1,1)+(-5/24)</f>
        <v>42427.512673611105</v>
      </c>
      <c r="R1709" t="s">
        <v>8293</v>
      </c>
      <c r="S1709" s="13" t="str">
        <f>LEFT(R1709,SEARCH("/",R1709)-1)</f>
        <v>music</v>
      </c>
      <c r="T1709" t="str">
        <f>RIGHT(R1709,LEN(R1709)-SEARCH("/",R1709))</f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>
        <f>E1710/D1710</f>
        <v>0</v>
      </c>
      <c r="O1710" s="6">
        <f>IF(L1710&gt;0,E1710/L1710,0)</f>
        <v>0</v>
      </c>
      <c r="P1710" s="11">
        <f>(((I1710/60)/60)/24)+DATE(1970,1,1)+(-5/24)</f>
        <v>42491.658634259256</v>
      </c>
      <c r="Q1710" s="11">
        <f>(((J1710/60)/60)/24)+DATE(1970,1,1)+(-5/24)</f>
        <v>42451.658634259256</v>
      </c>
      <c r="R1710" t="s">
        <v>8293</v>
      </c>
      <c r="S1710" s="13" t="str">
        <f>LEFT(R1710,SEARCH("/",R1710)-1)</f>
        <v>music</v>
      </c>
      <c r="T1710" t="str">
        <f>RIGHT(R1710,LEN(R1710)-SEARCH("/",R1710))</f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>
        <f>E1711/D1711</f>
        <v>4.8571428571428571E-2</v>
      </c>
      <c r="O1711" s="6">
        <f>IF(L1711&gt;0,E1711/L1711,0)</f>
        <v>21.25</v>
      </c>
      <c r="P1711" s="11">
        <f>(((I1711/60)/60)/24)+DATE(1970,1,1)+(-5/24)</f>
        <v>41882.610416666663</v>
      </c>
      <c r="Q1711" s="11">
        <f>(((J1711/60)/60)/24)+DATE(1970,1,1)+(-5/24)</f>
        <v>41841.355486111104</v>
      </c>
      <c r="R1711" t="s">
        <v>8293</v>
      </c>
      <c r="S1711" s="13" t="str">
        <f>LEFT(R1711,SEARCH("/",R1711)-1)</f>
        <v>music</v>
      </c>
      <c r="T1711" t="str">
        <f>RIGHT(R1711,LEN(R1711)-SEARCH("/",R1711))</f>
        <v>faith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>
        <f>E1712/D1712</f>
        <v>6.7999999999999996E-3</v>
      </c>
      <c r="O1712" s="6">
        <f>IF(L1712&gt;0,E1712/L1712,0)</f>
        <v>34</v>
      </c>
      <c r="P1712" s="11">
        <f>(((I1712/60)/60)/24)+DATE(1970,1,1)+(-5/24)</f>
        <v>42387.333333333336</v>
      </c>
      <c r="Q1712" s="11">
        <f>(((J1712/60)/60)/24)+DATE(1970,1,1)+(-5/24)</f>
        <v>42341.382962962954</v>
      </c>
      <c r="R1712" t="s">
        <v>8293</v>
      </c>
      <c r="S1712" s="13" t="str">
        <f>LEFT(R1712,SEARCH("/",R1712)-1)</f>
        <v>music</v>
      </c>
      <c r="T1712" t="str">
        <f>RIGHT(R1712,LEN(R1712)-SEARCH("/",R1712))</f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>
        <f>E1713/D1713</f>
        <v>0.105</v>
      </c>
      <c r="O1713" s="6">
        <f>IF(L1713&gt;0,E1713/L1713,0)</f>
        <v>525</v>
      </c>
      <c r="P1713" s="11">
        <f>(((I1713/60)/60)/24)+DATE(1970,1,1)+(-5/24)</f>
        <v>41883.437893518516</v>
      </c>
      <c r="Q1713" s="11">
        <f>(((J1713/60)/60)/24)+DATE(1970,1,1)+(-5/24)</f>
        <v>41852.437893518516</v>
      </c>
      <c r="R1713" t="s">
        <v>8293</v>
      </c>
      <c r="S1713" s="13" t="str">
        <f>LEFT(R1713,SEARCH("/",R1713)-1)</f>
        <v>music</v>
      </c>
      <c r="T1713" t="str">
        <f>RIGHT(R1713,LEN(R1713)-SEARCH("/",R1713))</f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>
        <f>E1714/D1714</f>
        <v>0</v>
      </c>
      <c r="O1714" s="6">
        <f>IF(L1714&gt;0,E1714/L1714,0)</f>
        <v>0</v>
      </c>
      <c r="P1714" s="11">
        <f>(((I1714/60)/60)/24)+DATE(1970,1,1)+(-5/24)</f>
        <v>42185.705474537033</v>
      </c>
      <c r="Q1714" s="11">
        <f>(((J1714/60)/60)/24)+DATE(1970,1,1)+(-5/24)</f>
        <v>42125.705474537033</v>
      </c>
      <c r="R1714" t="s">
        <v>8293</v>
      </c>
      <c r="S1714" s="13" t="str">
        <f>LEFT(R1714,SEARCH("/",R1714)-1)</f>
        <v>music</v>
      </c>
      <c r="T1714" t="str">
        <f>RIGHT(R1714,LEN(R1714)-SEARCH("/",R1714))</f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>
        <f>E1715/D1715</f>
        <v>1.6666666666666666E-2</v>
      </c>
      <c r="O1715" s="6">
        <f>IF(L1715&gt;0,E1715/L1715,0)</f>
        <v>50</v>
      </c>
      <c r="P1715" s="11">
        <f>(((I1715/60)/60)/24)+DATE(1970,1,1)+(-5/24)</f>
        <v>41917.592731481483</v>
      </c>
      <c r="Q1715" s="11">
        <f>(((J1715/60)/60)/24)+DATE(1970,1,1)+(-5/24)</f>
        <v>41887.592731481483</v>
      </c>
      <c r="R1715" t="s">
        <v>8293</v>
      </c>
      <c r="S1715" s="13" t="str">
        <f>LEFT(R1715,SEARCH("/",R1715)-1)</f>
        <v>music</v>
      </c>
      <c r="T1715" t="str">
        <f>RIGHT(R1715,LEN(R1715)-SEARCH("/",R1715))</f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>
        <f>E1716/D1716</f>
        <v>7.868E-2</v>
      </c>
      <c r="O1716" s="6">
        <f>IF(L1716&gt;0,E1716/L1716,0)</f>
        <v>115.70588235294117</v>
      </c>
      <c r="P1716" s="11">
        <f>(((I1716/60)/60)/24)+DATE(1970,1,1)+(-5/24)</f>
        <v>42125.710196759253</v>
      </c>
      <c r="Q1716" s="11">
        <f>(((J1716/60)/60)/24)+DATE(1970,1,1)+(-5/24)</f>
        <v>42095.710196759253</v>
      </c>
      <c r="R1716" t="s">
        <v>8293</v>
      </c>
      <c r="S1716" s="13" t="str">
        <f>LEFT(R1716,SEARCH("/",R1716)-1)</f>
        <v>music</v>
      </c>
      <c r="T1716" t="str">
        <f>RIGHT(R1716,LEN(R1716)-SEARCH("/",R1716))</f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>
        <f>E1717/D1717</f>
        <v>2.2000000000000001E-3</v>
      </c>
      <c r="O1717" s="6">
        <f>IF(L1717&gt;0,E1717/L1717,0)</f>
        <v>5.5</v>
      </c>
      <c r="P1717" s="11">
        <f>(((I1717/60)/60)/24)+DATE(1970,1,1)+(-5/24)</f>
        <v>42093.931944444441</v>
      </c>
      <c r="Q1717" s="11">
        <f>(((J1717/60)/60)/24)+DATE(1970,1,1)+(-5/24)</f>
        <v>42064.009085648147</v>
      </c>
      <c r="R1717" t="s">
        <v>8293</v>
      </c>
      <c r="S1717" s="13" t="str">
        <f>LEFT(R1717,SEARCH("/",R1717)-1)</f>
        <v>music</v>
      </c>
      <c r="T1717" t="str">
        <f>RIGHT(R1717,LEN(R1717)-SEARCH("/",R1717))</f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>
        <f>E1718/D1718</f>
        <v>7.4999999999999997E-2</v>
      </c>
      <c r="O1718" s="6">
        <f>IF(L1718&gt;0,E1718/L1718,0)</f>
        <v>50</v>
      </c>
      <c r="P1718" s="11">
        <f>(((I1718/60)/60)/24)+DATE(1970,1,1)+(-5/24)</f>
        <v>42713.410868055551</v>
      </c>
      <c r="Q1718" s="11">
        <f>(((J1718/60)/60)/24)+DATE(1970,1,1)+(-5/24)</f>
        <v>42673.369201388887</v>
      </c>
      <c r="R1718" t="s">
        <v>8293</v>
      </c>
      <c r="S1718" s="13" t="str">
        <f>LEFT(R1718,SEARCH("/",R1718)-1)</f>
        <v>music</v>
      </c>
      <c r="T1718" t="str">
        <f>RIGHT(R1718,LEN(R1718)-SEARCH("/",R1718))</f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>
        <f>E1719/D1719</f>
        <v>0.42725880551301687</v>
      </c>
      <c r="O1719" s="6">
        <f>IF(L1719&gt;0,E1719/L1719,0)</f>
        <v>34.024390243902438</v>
      </c>
      <c r="P1719" s="11">
        <f>(((I1719/60)/60)/24)+DATE(1970,1,1)+(-5/24)</f>
        <v>42480.958333333336</v>
      </c>
      <c r="Q1719" s="11">
        <f>(((J1719/60)/60)/24)+DATE(1970,1,1)+(-5/24)</f>
        <v>42460.773587962954</v>
      </c>
      <c r="R1719" t="s">
        <v>8293</v>
      </c>
      <c r="S1719" s="13" t="str">
        <f>LEFT(R1719,SEARCH("/",R1719)-1)</f>
        <v>music</v>
      </c>
      <c r="T1719" t="str">
        <f>RIGHT(R1719,LEN(R1719)-SEARCH("/",R1719))</f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>
        <f>E1720/D1720</f>
        <v>2.142857142857143E-3</v>
      </c>
      <c r="O1720" s="6">
        <f>IF(L1720&gt;0,E1720/L1720,0)</f>
        <v>37.5</v>
      </c>
      <c r="P1720" s="11">
        <f>(((I1720/60)/60)/24)+DATE(1970,1,1)+(-5/24)</f>
        <v>42503.999305555553</v>
      </c>
      <c r="Q1720" s="11">
        <f>(((J1720/60)/60)/24)+DATE(1970,1,1)+(-5/24)</f>
        <v>42460.402187499996</v>
      </c>
      <c r="R1720" t="s">
        <v>8293</v>
      </c>
      <c r="S1720" s="13" t="str">
        <f>LEFT(R1720,SEARCH("/",R1720)-1)</f>
        <v>music</v>
      </c>
      <c r="T1720" t="str">
        <f>RIGHT(R1720,LEN(R1720)-SEARCH("/",R1720))</f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>
        <f>E1721/D1721</f>
        <v>8.7500000000000008E-3</v>
      </c>
      <c r="O1721" s="6">
        <f>IF(L1721&gt;0,E1721/L1721,0)</f>
        <v>11.666666666666666</v>
      </c>
      <c r="P1721" s="11">
        <f>(((I1721/60)/60)/24)+DATE(1970,1,1)+(-5/24)</f>
        <v>41899.326284722221</v>
      </c>
      <c r="Q1721" s="11">
        <f>(((J1721/60)/60)/24)+DATE(1970,1,1)+(-5/24)</f>
        <v>41869.326284722221</v>
      </c>
      <c r="R1721" t="s">
        <v>8293</v>
      </c>
      <c r="S1721" s="13" t="str">
        <f>LEFT(R1721,SEARCH("/",R1721)-1)</f>
        <v>music</v>
      </c>
      <c r="T1721" t="str">
        <f>RIGHT(R1721,LEN(R1721)-SEARCH("/",R1721))</f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>
        <f>E1722/D1722</f>
        <v>5.6250000000000001E-2</v>
      </c>
      <c r="O1722" s="6">
        <f>IF(L1722&gt;0,E1722/L1722,0)</f>
        <v>28.125</v>
      </c>
      <c r="P1722" s="11">
        <f>(((I1722/60)/60)/24)+DATE(1970,1,1)+(-5/24)</f>
        <v>41952.616562499999</v>
      </c>
      <c r="Q1722" s="11">
        <f>(((J1722/60)/60)/24)+DATE(1970,1,1)+(-5/24)</f>
        <v>41922.574895833335</v>
      </c>
      <c r="R1722" t="s">
        <v>8293</v>
      </c>
      <c r="S1722" s="13" t="str">
        <f>LEFT(R1722,SEARCH("/",R1722)-1)</f>
        <v>music</v>
      </c>
      <c r="T1722" t="str">
        <f>RIGHT(R1722,LEN(R1722)-SEARCH("/",R1722))</f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>
        <f>E1723/D1723</f>
        <v>0</v>
      </c>
      <c r="O1723" s="6">
        <f>IF(L1723&gt;0,E1723/L1723,0)</f>
        <v>0</v>
      </c>
      <c r="P1723" s="11">
        <f>(((I1723/60)/60)/24)+DATE(1970,1,1)+(-5/24)</f>
        <v>42349.25304398148</v>
      </c>
      <c r="Q1723" s="11">
        <f>(((J1723/60)/60)/24)+DATE(1970,1,1)+(-5/24)</f>
        <v>42319.25304398148</v>
      </c>
      <c r="R1723" t="s">
        <v>8293</v>
      </c>
      <c r="S1723" s="13" t="str">
        <f>LEFT(R1723,SEARCH("/",R1723)-1)</f>
        <v>music</v>
      </c>
      <c r="T1723" t="str">
        <f>RIGHT(R1723,LEN(R1723)-SEARCH("/",R1723))</f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>
        <f>E1724/D1724</f>
        <v>3.4722222222222224E-4</v>
      </c>
      <c r="O1724" s="6">
        <f>IF(L1724&gt;0,E1724/L1724,0)</f>
        <v>1</v>
      </c>
      <c r="P1724" s="11">
        <f>(((I1724/60)/60)/24)+DATE(1970,1,1)+(-5/24)</f>
        <v>42462.798611111109</v>
      </c>
      <c r="Q1724" s="11">
        <f>(((J1724/60)/60)/24)+DATE(1970,1,1)+(-5/24)</f>
        <v>42425.752650462957</v>
      </c>
      <c r="R1724" t="s">
        <v>8293</v>
      </c>
      <c r="S1724" s="13" t="str">
        <f>LEFT(R1724,SEARCH("/",R1724)-1)</f>
        <v>music</v>
      </c>
      <c r="T1724" t="str">
        <f>RIGHT(R1724,LEN(R1724)-SEARCH("/",R1724))</f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>
        <f>E1725/D1725</f>
        <v>6.5000000000000002E-2</v>
      </c>
      <c r="O1725" s="6">
        <f>IF(L1725&gt;0,E1725/L1725,0)</f>
        <v>216.66666666666666</v>
      </c>
      <c r="P1725" s="11">
        <f>(((I1725/60)/60)/24)+DATE(1970,1,1)+(-5/24)</f>
        <v>42186.041666666664</v>
      </c>
      <c r="Q1725" s="11">
        <f>(((J1725/60)/60)/24)+DATE(1970,1,1)+(-5/24)</f>
        <v>42129.617071759254</v>
      </c>
      <c r="R1725" t="s">
        <v>8293</v>
      </c>
      <c r="S1725" s="13" t="str">
        <f>LEFT(R1725,SEARCH("/",R1725)-1)</f>
        <v>music</v>
      </c>
      <c r="T1725" t="str">
        <f>RIGHT(R1725,LEN(R1725)-SEARCH("/",R1725))</f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>
        <f>E1726/D1726</f>
        <v>5.8333333333333336E-3</v>
      </c>
      <c r="O1726" s="6">
        <f>IF(L1726&gt;0,E1726/L1726,0)</f>
        <v>8.75</v>
      </c>
      <c r="P1726" s="11">
        <f>(((I1726/60)/60)/24)+DATE(1970,1,1)+(-5/24)</f>
        <v>41942.724097222221</v>
      </c>
      <c r="Q1726" s="11">
        <f>(((J1726/60)/60)/24)+DATE(1970,1,1)+(-5/24)</f>
        <v>41912.724097222221</v>
      </c>
      <c r="R1726" t="s">
        <v>8293</v>
      </c>
      <c r="S1726" s="13" t="str">
        <f>LEFT(R1726,SEARCH("/",R1726)-1)</f>
        <v>music</v>
      </c>
      <c r="T1726" t="str">
        <f>RIGHT(R1726,LEN(R1726)-SEARCH("/",R1726))</f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>
        <f>E1727/D1727</f>
        <v>0.10181818181818182</v>
      </c>
      <c r="O1727" s="6">
        <f>IF(L1727&gt;0,E1727/L1727,0)</f>
        <v>62.222222222222221</v>
      </c>
      <c r="P1727" s="11">
        <f>(((I1727/60)/60)/24)+DATE(1970,1,1)+(-5/24)</f>
        <v>41875.759826388887</v>
      </c>
      <c r="Q1727" s="11">
        <f>(((J1727/60)/60)/24)+DATE(1970,1,1)+(-5/24)</f>
        <v>41845.759826388887</v>
      </c>
      <c r="R1727" t="s">
        <v>8293</v>
      </c>
      <c r="S1727" s="13" t="str">
        <f>LEFT(R1727,SEARCH("/",R1727)-1)</f>
        <v>music</v>
      </c>
      <c r="T1727" t="str">
        <f>RIGHT(R1727,LEN(R1727)-SEARCH("/",R1727))</f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>
        <f>E1728/D1728</f>
        <v>0.33784615384615385</v>
      </c>
      <c r="O1728" s="6">
        <f>IF(L1728&gt;0,E1728/L1728,0)</f>
        <v>137.25</v>
      </c>
      <c r="P1728" s="11">
        <f>(((I1728/60)/60)/24)+DATE(1970,1,1)+(-5/24)</f>
        <v>41817.711388888885</v>
      </c>
      <c r="Q1728" s="11">
        <f>(((J1728/60)/60)/24)+DATE(1970,1,1)+(-5/24)</f>
        <v>41788.711388888885</v>
      </c>
      <c r="R1728" t="s">
        <v>8293</v>
      </c>
      <c r="S1728" s="13" t="str">
        <f>LEFT(R1728,SEARCH("/",R1728)-1)</f>
        <v>music</v>
      </c>
      <c r="T1728" t="str">
        <f>RIGHT(R1728,LEN(R1728)-SEARCH("/",R1728))</f>
        <v>faith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>
        <f>E1729/D1729</f>
        <v>3.3333333333333332E-4</v>
      </c>
      <c r="O1729" s="6">
        <f>IF(L1729&gt;0,E1729/L1729,0)</f>
        <v>1</v>
      </c>
      <c r="P1729" s="11">
        <f>(((I1729/60)/60)/24)+DATE(1970,1,1)+(-5/24)</f>
        <v>42099.249999999993</v>
      </c>
      <c r="Q1729" s="11">
        <f>(((J1729/60)/60)/24)+DATE(1970,1,1)+(-5/24)</f>
        <v>42044.719641203708</v>
      </c>
      <c r="R1729" t="s">
        <v>8293</v>
      </c>
      <c r="S1729" s="13" t="str">
        <f>LEFT(R1729,SEARCH("/",R1729)-1)</f>
        <v>music</v>
      </c>
      <c r="T1729" t="str">
        <f>RIGHT(R1729,LEN(R1729)-SEARCH("/",R1729))</f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>
        <f>E1730/D1730</f>
        <v>0.68400000000000005</v>
      </c>
      <c r="O1730" s="6">
        <f>IF(L1730&gt;0,E1730/L1730,0)</f>
        <v>122.14285714285714</v>
      </c>
      <c r="P1730" s="11">
        <f>(((I1730/60)/60)/24)+DATE(1970,1,1)+(-5/24)</f>
        <v>42298.417523148142</v>
      </c>
      <c r="Q1730" s="11">
        <f>(((J1730/60)/60)/24)+DATE(1970,1,1)+(-5/24)</f>
        <v>42268.417523148142</v>
      </c>
      <c r="R1730" t="s">
        <v>8293</v>
      </c>
      <c r="S1730" s="13" t="str">
        <f>LEFT(R1730,SEARCH("/",R1730)-1)</f>
        <v>music</v>
      </c>
      <c r="T1730" t="str">
        <f>RIGHT(R1730,LEN(R1730)-SEARCH("/",R1730))</f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>
        <f>E1731/D1731</f>
        <v>0</v>
      </c>
      <c r="O1731" s="6">
        <f>IF(L1731&gt;0,E1731/L1731,0)</f>
        <v>0</v>
      </c>
      <c r="P1731" s="11">
        <f>(((I1731/60)/60)/24)+DATE(1970,1,1)+(-5/24)</f>
        <v>42530.843819444439</v>
      </c>
      <c r="Q1731" s="11">
        <f>(((J1731/60)/60)/24)+DATE(1970,1,1)+(-5/24)</f>
        <v>42470.843819444439</v>
      </c>
      <c r="R1731" t="s">
        <v>8293</v>
      </c>
      <c r="S1731" s="13" t="str">
        <f>LEFT(R1731,SEARCH("/",R1731)-1)</f>
        <v>music</v>
      </c>
      <c r="T1731" t="str">
        <f>RIGHT(R1731,LEN(R1731)-SEARCH("/",R1731))</f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>
        <f>E1732/D1732</f>
        <v>0</v>
      </c>
      <c r="O1732" s="6">
        <f>IF(L1732&gt;0,E1732/L1732,0)</f>
        <v>0</v>
      </c>
      <c r="P1732" s="11">
        <f>(((I1732/60)/60)/24)+DATE(1970,1,1)+(-5/24)</f>
        <v>42301.879432870373</v>
      </c>
      <c r="Q1732" s="11">
        <f>(((J1732/60)/60)/24)+DATE(1970,1,1)+(-5/24)</f>
        <v>42271.879432870373</v>
      </c>
      <c r="R1732" t="s">
        <v>8293</v>
      </c>
      <c r="S1732" s="13" t="str">
        <f>LEFT(R1732,SEARCH("/",R1732)-1)</f>
        <v>music</v>
      </c>
      <c r="T1732" t="str">
        <f>RIGHT(R1732,LEN(R1732)-SEARCH("/",R1732))</f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>
        <f>E1733/D1733</f>
        <v>0</v>
      </c>
      <c r="O1733" s="6">
        <f>IF(L1733&gt;0,E1733/L1733,0)</f>
        <v>0</v>
      </c>
      <c r="P1733" s="11">
        <f>(((I1733/60)/60)/24)+DATE(1970,1,1)+(-5/24)</f>
        <v>42166.416666666664</v>
      </c>
      <c r="Q1733" s="11">
        <f>(((J1733/60)/60)/24)+DATE(1970,1,1)+(-5/24)</f>
        <v>42152.698518518511</v>
      </c>
      <c r="R1733" t="s">
        <v>8293</v>
      </c>
      <c r="S1733" s="13" t="str">
        <f>LEFT(R1733,SEARCH("/",R1733)-1)</f>
        <v>music</v>
      </c>
      <c r="T1733" t="str">
        <f>RIGHT(R1733,LEN(R1733)-SEARCH("/",R1733))</f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>
        <f>E1734/D1734</f>
        <v>0</v>
      </c>
      <c r="O1734" s="6">
        <f>IF(L1734&gt;0,E1734/L1734,0)</f>
        <v>0</v>
      </c>
      <c r="P1734" s="11">
        <f>(((I1734/60)/60)/24)+DATE(1970,1,1)+(-5/24)</f>
        <v>42384.999999999993</v>
      </c>
      <c r="Q1734" s="11">
        <f>(((J1734/60)/60)/24)+DATE(1970,1,1)+(-5/24)</f>
        <v>42325.475474537037</v>
      </c>
      <c r="R1734" t="s">
        <v>8293</v>
      </c>
      <c r="S1734" s="13" t="str">
        <f>LEFT(R1734,SEARCH("/",R1734)-1)</f>
        <v>music</v>
      </c>
      <c r="T1734" t="str">
        <f>RIGHT(R1734,LEN(R1734)-SEARCH("/",R1734))</f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>
        <f>E1735/D1735</f>
        <v>0</v>
      </c>
      <c r="O1735" s="6">
        <f>IF(L1735&gt;0,E1735/L1735,0)</f>
        <v>0</v>
      </c>
      <c r="P1735" s="11">
        <f>(((I1735/60)/60)/24)+DATE(1970,1,1)+(-5/24)</f>
        <v>42626.687499999993</v>
      </c>
      <c r="Q1735" s="11">
        <f>(((J1735/60)/60)/24)+DATE(1970,1,1)+(-5/24)</f>
        <v>42614.467291666668</v>
      </c>
      <c r="R1735" t="s">
        <v>8293</v>
      </c>
      <c r="S1735" s="13" t="str">
        <f>LEFT(R1735,SEARCH("/",R1735)-1)</f>
        <v>music</v>
      </c>
      <c r="T1735" t="str">
        <f>RIGHT(R1735,LEN(R1735)-SEARCH("/",R1735))</f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>
        <f>E1736/D1736</f>
        <v>2.2222222222222223E-4</v>
      </c>
      <c r="O1736" s="6">
        <f>IF(L1736&gt;0,E1736/L1736,0)</f>
        <v>1</v>
      </c>
      <c r="P1736" s="11">
        <f>(((I1736/60)/60)/24)+DATE(1970,1,1)+(-5/24)</f>
        <v>42131.828194444439</v>
      </c>
      <c r="Q1736" s="11">
        <f>(((J1736/60)/60)/24)+DATE(1970,1,1)+(-5/24)</f>
        <v>42101.828194444439</v>
      </c>
      <c r="R1736" t="s">
        <v>8293</v>
      </c>
      <c r="S1736" s="13" t="str">
        <f>LEFT(R1736,SEARCH("/",R1736)-1)</f>
        <v>music</v>
      </c>
      <c r="T1736" t="str">
        <f>RIGHT(R1736,LEN(R1736)-SEARCH("/",R1736))</f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>
        <f>E1737/D1737</f>
        <v>0.11</v>
      </c>
      <c r="O1737" s="6">
        <f>IF(L1737&gt;0,E1737/L1737,0)</f>
        <v>55</v>
      </c>
      <c r="P1737" s="11">
        <f>(((I1737/60)/60)/24)+DATE(1970,1,1)+(-5/24)</f>
        <v>42589.605844907412</v>
      </c>
      <c r="Q1737" s="11">
        <f>(((J1737/60)/60)/24)+DATE(1970,1,1)+(-5/24)</f>
        <v>42559.605844907412</v>
      </c>
      <c r="R1737" t="s">
        <v>8293</v>
      </c>
      <c r="S1737" s="13" t="str">
        <f>LEFT(R1737,SEARCH("/",R1737)-1)</f>
        <v>music</v>
      </c>
      <c r="T1737" t="str">
        <f>RIGHT(R1737,LEN(R1737)-SEARCH("/",R1737))</f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>
        <f>E1738/D1738</f>
        <v>7.3333333333333332E-3</v>
      </c>
      <c r="O1738" s="6">
        <f>IF(L1738&gt;0,E1738/L1738,0)</f>
        <v>22</v>
      </c>
      <c r="P1738" s="11">
        <f>(((I1738/60)/60)/24)+DATE(1970,1,1)+(-5/24)</f>
        <v>42316.694826388884</v>
      </c>
      <c r="Q1738" s="11">
        <f>(((J1738/60)/60)/24)+DATE(1970,1,1)+(-5/24)</f>
        <v>42286.65315972222</v>
      </c>
      <c r="R1738" t="s">
        <v>8293</v>
      </c>
      <c r="S1738" s="13" t="str">
        <f>LEFT(R1738,SEARCH("/",R1738)-1)</f>
        <v>music</v>
      </c>
      <c r="T1738" t="str">
        <f>RIGHT(R1738,LEN(R1738)-SEARCH("/",R1738))</f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>
        <f>E1739/D1739</f>
        <v>0.21249999999999999</v>
      </c>
      <c r="O1739" s="6">
        <f>IF(L1739&gt;0,E1739/L1739,0)</f>
        <v>56.666666666666664</v>
      </c>
      <c r="P1739" s="11">
        <f>(((I1739/60)/60)/24)+DATE(1970,1,1)+(-5/24)</f>
        <v>42205.740648148152</v>
      </c>
      <c r="Q1739" s="11">
        <f>(((J1739/60)/60)/24)+DATE(1970,1,1)+(-5/24)</f>
        <v>42175.740648148152</v>
      </c>
      <c r="R1739" t="s">
        <v>8293</v>
      </c>
      <c r="S1739" s="13" t="str">
        <f>LEFT(R1739,SEARCH("/",R1739)-1)</f>
        <v>music</v>
      </c>
      <c r="T1739" t="str">
        <f>RIGHT(R1739,LEN(R1739)-SEARCH("/",R1739))</f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>
        <f>E1740/D1740</f>
        <v>4.0000000000000001E-3</v>
      </c>
      <c r="O1740" s="6">
        <f>IF(L1740&gt;0,E1740/L1740,0)</f>
        <v>20</v>
      </c>
      <c r="P1740" s="11">
        <f>(((I1740/60)/60)/24)+DATE(1970,1,1)+(-5/24)</f>
        <v>41914.665995370371</v>
      </c>
      <c r="Q1740" s="11">
        <f>(((J1740/60)/60)/24)+DATE(1970,1,1)+(-5/24)</f>
        <v>41884.665995370371</v>
      </c>
      <c r="R1740" t="s">
        <v>8293</v>
      </c>
      <c r="S1740" s="13" t="str">
        <f>LEFT(R1740,SEARCH("/",R1740)-1)</f>
        <v>music</v>
      </c>
      <c r="T1740" t="str">
        <f>RIGHT(R1740,LEN(R1740)-SEARCH("/",R1740))</f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>
        <f>E1741/D1741</f>
        <v>1E-3</v>
      </c>
      <c r="O1741" s="6">
        <f>IF(L1741&gt;0,E1741/L1741,0)</f>
        <v>1</v>
      </c>
      <c r="P1741" s="11">
        <f>(((I1741/60)/60)/24)+DATE(1970,1,1)+(-5/24)</f>
        <v>42494.624212962961</v>
      </c>
      <c r="Q1741" s="11">
        <f>(((J1741/60)/60)/24)+DATE(1970,1,1)+(-5/24)</f>
        <v>42435.665879629632</v>
      </c>
      <c r="R1741" t="s">
        <v>8293</v>
      </c>
      <c r="S1741" s="13" t="str">
        <f>LEFT(R1741,SEARCH("/",R1741)-1)</f>
        <v>music</v>
      </c>
      <c r="T1741" t="str">
        <f>RIGHT(R1741,LEN(R1741)-SEARCH("/",R1741))</f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>
        <f>E1742/D1742</f>
        <v>0</v>
      </c>
      <c r="O1742" s="6">
        <f>IF(L1742&gt;0,E1742/L1742,0)</f>
        <v>0</v>
      </c>
      <c r="P1742" s="11">
        <f>(((I1742/60)/60)/24)+DATE(1970,1,1)+(-5/24)</f>
        <v>42201.60905092593</v>
      </c>
      <c r="Q1742" s="11">
        <f>(((J1742/60)/60)/24)+DATE(1970,1,1)+(-5/24)</f>
        <v>42171.60905092593</v>
      </c>
      <c r="R1742" t="s">
        <v>8293</v>
      </c>
      <c r="S1742" s="13" t="str">
        <f>LEFT(R1742,SEARCH("/",R1742)-1)</f>
        <v>music</v>
      </c>
      <c r="T1742" t="str">
        <f>RIGHT(R1742,LEN(R1742)-SEARCH("/",R1742))</f>
        <v>faith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>
        <f>E1743/D1743</f>
        <v>1.1083333333333334</v>
      </c>
      <c r="O1743" s="6">
        <f>IF(L1743&gt;0,E1743/L1743,0)</f>
        <v>25.576923076923077</v>
      </c>
      <c r="P1743" s="11">
        <f>(((I1743/60)/60)/24)+DATE(1970,1,1)+(-5/24)</f>
        <v>42165.419803240737</v>
      </c>
      <c r="Q1743" s="11">
        <f>(((J1743/60)/60)/24)+DATE(1970,1,1)+(-5/24)</f>
        <v>42120.419803240737</v>
      </c>
      <c r="R1743" t="s">
        <v>8285</v>
      </c>
      <c r="S1743" s="13" t="str">
        <f>LEFT(R1743,SEARCH("/",R1743)-1)</f>
        <v>photography</v>
      </c>
      <c r="T1743" t="str">
        <f>RIGHT(R1743,LEN(R1743)-SEARCH("/",R1743))</f>
        <v>photobooks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>
        <f>E1744/D1744</f>
        <v>1.0874999999999999</v>
      </c>
      <c r="O1744" s="6">
        <f>IF(L1744&gt;0,E1744/L1744,0)</f>
        <v>63.970588235294116</v>
      </c>
      <c r="P1744" s="11">
        <f>(((I1744/60)/60)/24)+DATE(1970,1,1)+(-5/24)</f>
        <v>42742.666666666664</v>
      </c>
      <c r="Q1744" s="11">
        <f>(((J1744/60)/60)/24)+DATE(1970,1,1)+(-5/24)</f>
        <v>42710.668634259251</v>
      </c>
      <c r="R1744" t="s">
        <v>8285</v>
      </c>
      <c r="S1744" s="13" t="str">
        <f>LEFT(R1744,SEARCH("/",R1744)-1)</f>
        <v>photography</v>
      </c>
      <c r="T1744" t="str">
        <f>RIGHT(R1744,LEN(R1744)-SEARCH("/",R1744))</f>
        <v>photobooks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>
        <f>E1745/D1745</f>
        <v>1.0041666666666667</v>
      </c>
      <c r="O1745" s="6">
        <f>IF(L1745&gt;0,E1745/L1745,0)</f>
        <v>89.925373134328353</v>
      </c>
      <c r="P1745" s="11">
        <f>(((I1745/60)/60)/24)+DATE(1970,1,1)+(-5/24)</f>
        <v>42608.957638888889</v>
      </c>
      <c r="Q1745" s="11">
        <f>(((J1745/60)/60)/24)+DATE(1970,1,1)+(-5/24)</f>
        <v>42586.717303240737</v>
      </c>
      <c r="R1745" t="s">
        <v>8285</v>
      </c>
      <c r="S1745" s="13" t="str">
        <f>LEFT(R1745,SEARCH("/",R1745)-1)</f>
        <v>photography</v>
      </c>
      <c r="T1745" t="str">
        <f>RIGHT(R1745,LEN(R1745)-SEARCH("/",R1745))</f>
        <v>photobooks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>
        <f>E1746/D1746</f>
        <v>1.1845454545454546</v>
      </c>
      <c r="O1746" s="6">
        <f>IF(L1746&gt;0,E1746/L1746,0)</f>
        <v>93.071428571428569</v>
      </c>
      <c r="P1746" s="11">
        <f>(((I1746/60)/60)/24)+DATE(1970,1,1)+(-5/24)</f>
        <v>42071.355057870365</v>
      </c>
      <c r="Q1746" s="11">
        <f>(((J1746/60)/60)/24)+DATE(1970,1,1)+(-5/24)</f>
        <v>42026.396724537037</v>
      </c>
      <c r="R1746" t="s">
        <v>8285</v>
      </c>
      <c r="S1746" s="13" t="str">
        <f>LEFT(R1746,SEARCH("/",R1746)-1)</f>
        <v>photography</v>
      </c>
      <c r="T1746" t="str">
        <f>RIGHT(R1746,LEN(R1746)-SEARCH("/",R1746))</f>
        <v>photobooks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>
        <f>E1747/D1747</f>
        <v>1.1401428571428571</v>
      </c>
      <c r="O1747" s="6">
        <f>IF(L1747&gt;0,E1747/L1747,0)</f>
        <v>89.674157303370791</v>
      </c>
      <c r="P1747" s="11">
        <f>(((I1747/60)/60)/24)+DATE(1970,1,1)+(-5/24)</f>
        <v>42725.874999999993</v>
      </c>
      <c r="Q1747" s="11">
        <f>(((J1747/60)/60)/24)+DATE(1970,1,1)+(-5/24)</f>
        <v>42690.051365740735</v>
      </c>
      <c r="R1747" t="s">
        <v>8285</v>
      </c>
      <c r="S1747" s="13" t="str">
        <f>LEFT(R1747,SEARCH("/",R1747)-1)</f>
        <v>photography</v>
      </c>
      <c r="T1747" t="str">
        <f>RIGHT(R1747,LEN(R1747)-SEARCH("/",R1747))</f>
        <v>photobooks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>
        <f>E1748/D1748</f>
        <v>1.4810000000000001</v>
      </c>
      <c r="O1748" s="6">
        <f>IF(L1748&gt;0,E1748/L1748,0)</f>
        <v>207.61682242990653</v>
      </c>
      <c r="P1748" s="11">
        <f>(((I1748/60)/60)/24)+DATE(1970,1,1)+(-5/24)</f>
        <v>42697.874999999993</v>
      </c>
      <c r="Q1748" s="11">
        <f>(((J1748/60)/60)/24)+DATE(1970,1,1)+(-5/24)</f>
        <v>42667.968368055554</v>
      </c>
      <c r="R1748" t="s">
        <v>8285</v>
      </c>
      <c r="S1748" s="13" t="str">
        <f>LEFT(R1748,SEARCH("/",R1748)-1)</f>
        <v>photography</v>
      </c>
      <c r="T1748" t="str">
        <f>RIGHT(R1748,LEN(R1748)-SEARCH("/",R1748))</f>
        <v>photobooks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>
        <f>E1749/D1749</f>
        <v>1.0495555555555556</v>
      </c>
      <c r="O1749" s="6">
        <f>IF(L1749&gt;0,E1749/L1749,0)</f>
        <v>59.408805031446541</v>
      </c>
      <c r="P1749" s="11">
        <f>(((I1749/60)/60)/24)+DATE(1970,1,1)+(-5/24)</f>
        <v>42321.416666666664</v>
      </c>
      <c r="Q1749" s="11">
        <f>(((J1749/60)/60)/24)+DATE(1970,1,1)+(-5/24)</f>
        <v>42292.227199074077</v>
      </c>
      <c r="R1749" t="s">
        <v>8285</v>
      </c>
      <c r="S1749" s="13" t="str">
        <f>LEFT(R1749,SEARCH("/",R1749)-1)</f>
        <v>photography</v>
      </c>
      <c r="T1749" t="str">
        <f>RIGHT(R1749,LEN(R1749)-SEARCH("/",R1749))</f>
        <v>photobooks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>
        <f>E1750/D1750</f>
        <v>1.29948</v>
      </c>
      <c r="O1750" s="6">
        <f>IF(L1750&gt;0,E1750/L1750,0)</f>
        <v>358.97237569060775</v>
      </c>
      <c r="P1750" s="11">
        <f>(((I1750/60)/60)/24)+DATE(1970,1,1)+(-5/24)</f>
        <v>42249.742395833331</v>
      </c>
      <c r="Q1750" s="11">
        <f>(((J1750/60)/60)/24)+DATE(1970,1,1)+(-5/24)</f>
        <v>42219.742395833331</v>
      </c>
      <c r="R1750" t="s">
        <v>8285</v>
      </c>
      <c r="S1750" s="13" t="str">
        <f>LEFT(R1750,SEARCH("/",R1750)-1)</f>
        <v>photography</v>
      </c>
      <c r="T1750" t="str">
        <f>RIGHT(R1750,LEN(R1750)-SEARCH("/",R1750))</f>
        <v>photobooks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>
        <f>E1751/D1751</f>
        <v>1.2348756218905472</v>
      </c>
      <c r="O1751" s="6">
        <f>IF(L1751&gt;0,E1751/L1751,0)</f>
        <v>94.736641221374043</v>
      </c>
      <c r="P1751" s="11">
        <f>(((I1751/60)/60)/24)+DATE(1970,1,1)+(-5/24)</f>
        <v>42795.583333333336</v>
      </c>
      <c r="Q1751" s="11">
        <f>(((J1751/60)/60)/24)+DATE(1970,1,1)+(-5/24)</f>
        <v>42758.767604166664</v>
      </c>
      <c r="R1751" t="s">
        <v>8285</v>
      </c>
      <c r="S1751" s="13" t="str">
        <f>LEFT(R1751,SEARCH("/",R1751)-1)</f>
        <v>photography</v>
      </c>
      <c r="T1751" t="str">
        <f>RIGHT(R1751,LEN(R1751)-SEARCH("/",R1751))</f>
        <v>photobooks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>
        <f>E1752/D1752</f>
        <v>2.0162</v>
      </c>
      <c r="O1752" s="6">
        <f>IF(L1752&gt;0,E1752/L1752,0)</f>
        <v>80.647999999999996</v>
      </c>
      <c r="P1752" s="11">
        <f>(((I1752/60)/60)/24)+DATE(1970,1,1)+(-5/24)</f>
        <v>42479.628518518519</v>
      </c>
      <c r="Q1752" s="11">
        <f>(((J1752/60)/60)/24)+DATE(1970,1,1)+(-5/24)</f>
        <v>42454.628518518519</v>
      </c>
      <c r="R1752" t="s">
        <v>8285</v>
      </c>
      <c r="S1752" s="13" t="str">
        <f>LEFT(R1752,SEARCH("/",R1752)-1)</f>
        <v>photography</v>
      </c>
      <c r="T1752" t="str">
        <f>RIGHT(R1752,LEN(R1752)-SEARCH("/",R1752))</f>
        <v>photobooks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>
        <f>E1753/D1753</f>
        <v>1.0289999999999999</v>
      </c>
      <c r="O1753" s="6">
        <f>IF(L1753&gt;0,E1753/L1753,0)</f>
        <v>168.68852459016392</v>
      </c>
      <c r="P1753" s="11">
        <f>(((I1753/60)/60)/24)+DATE(1970,1,1)+(-5/24)</f>
        <v>42082.5315162037</v>
      </c>
      <c r="Q1753" s="11">
        <f>(((J1753/60)/60)/24)+DATE(1970,1,1)+(-5/24)</f>
        <v>42052.573182870365</v>
      </c>
      <c r="R1753" t="s">
        <v>8285</v>
      </c>
      <c r="S1753" s="13" t="str">
        <f>LEFT(R1753,SEARCH("/",R1753)-1)</f>
        <v>photography</v>
      </c>
      <c r="T1753" t="str">
        <f>RIGHT(R1753,LEN(R1753)-SEARCH("/",R1753))</f>
        <v>photobooks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>
        <f>E1754/D1754</f>
        <v>2.6016666666666666</v>
      </c>
      <c r="O1754" s="6">
        <f>IF(L1754&gt;0,E1754/L1754,0)</f>
        <v>34.68888888888889</v>
      </c>
      <c r="P1754" s="11">
        <f>(((I1754/60)/60)/24)+DATE(1970,1,1)+(-5/24)</f>
        <v>42657.044930555552</v>
      </c>
      <c r="Q1754" s="11">
        <f>(((J1754/60)/60)/24)+DATE(1970,1,1)+(-5/24)</f>
        <v>42627.044930555552</v>
      </c>
      <c r="R1754" t="s">
        <v>8285</v>
      </c>
      <c r="S1754" s="13" t="str">
        <f>LEFT(R1754,SEARCH("/",R1754)-1)</f>
        <v>photography</v>
      </c>
      <c r="T1754" t="str">
        <f>RIGHT(R1754,LEN(R1754)-SEARCH("/",R1754))</f>
        <v>photobooks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>
        <f>E1755/D1755</f>
        <v>1.08</v>
      </c>
      <c r="O1755" s="6">
        <f>IF(L1755&gt;0,E1755/L1755,0)</f>
        <v>462.85714285714283</v>
      </c>
      <c r="P1755" s="11">
        <f>(((I1755/60)/60)/24)+DATE(1970,1,1)+(-5/24)</f>
        <v>42450.499629629623</v>
      </c>
      <c r="Q1755" s="11">
        <f>(((J1755/60)/60)/24)+DATE(1970,1,1)+(-5/24)</f>
        <v>42420.541296296295</v>
      </c>
      <c r="R1755" t="s">
        <v>8285</v>
      </c>
      <c r="S1755" s="13" t="str">
        <f>LEFT(R1755,SEARCH("/",R1755)-1)</f>
        <v>photography</v>
      </c>
      <c r="T1755" t="str">
        <f>RIGHT(R1755,LEN(R1755)-SEARCH("/",R1755))</f>
        <v>photobooks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>
        <f>E1756/D1756</f>
        <v>1.1052941176470588</v>
      </c>
      <c r="O1756" s="6">
        <f>IF(L1756&gt;0,E1756/L1756,0)</f>
        <v>104.38888888888889</v>
      </c>
      <c r="P1756" s="11">
        <f>(((I1756/60)/60)/24)+DATE(1970,1,1)+(-5/24)</f>
        <v>42097.626770833333</v>
      </c>
      <c r="Q1756" s="11">
        <f>(((J1756/60)/60)/24)+DATE(1970,1,1)+(-5/24)</f>
        <v>42067.668437499997</v>
      </c>
      <c r="R1756" t="s">
        <v>8285</v>
      </c>
      <c r="S1756" s="13" t="str">
        <f>LEFT(R1756,SEARCH("/",R1756)-1)</f>
        <v>photography</v>
      </c>
      <c r="T1756" t="str">
        <f>RIGHT(R1756,LEN(R1756)-SEARCH("/",R1756))</f>
        <v>photobooks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>
        <f>E1757/D1757</f>
        <v>1.2</v>
      </c>
      <c r="O1757" s="6">
        <f>IF(L1757&gt;0,E1757/L1757,0)</f>
        <v>7.5</v>
      </c>
      <c r="P1757" s="11">
        <f>(((I1757/60)/60)/24)+DATE(1970,1,1)+(-5/24)</f>
        <v>42282.580567129626</v>
      </c>
      <c r="Q1757" s="11">
        <f>(((J1757/60)/60)/24)+DATE(1970,1,1)+(-5/24)</f>
        <v>42252.580567129626</v>
      </c>
      <c r="R1757" t="s">
        <v>8285</v>
      </c>
      <c r="S1757" s="13" t="str">
        <f>LEFT(R1757,SEARCH("/",R1757)-1)</f>
        <v>photography</v>
      </c>
      <c r="T1757" t="str">
        <f>RIGHT(R1757,LEN(R1757)-SEARCH("/",R1757))</f>
        <v>photobooks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>
        <f>E1758/D1758</f>
        <v>1.0282909090909091</v>
      </c>
      <c r="O1758" s="6">
        <f>IF(L1758&gt;0,E1758/L1758,0)</f>
        <v>47.13</v>
      </c>
      <c r="P1758" s="11">
        <f>(((I1758/60)/60)/24)+DATE(1970,1,1)+(-5/24)</f>
        <v>42610.959131944437</v>
      </c>
      <c r="Q1758" s="11">
        <f>(((J1758/60)/60)/24)+DATE(1970,1,1)+(-5/24)</f>
        <v>42570.959131944437</v>
      </c>
      <c r="R1758" t="s">
        <v>8285</v>
      </c>
      <c r="S1758" s="13" t="str">
        <f>LEFT(R1758,SEARCH("/",R1758)-1)</f>
        <v>photography</v>
      </c>
      <c r="T1758" t="str">
        <f>RIGHT(R1758,LEN(R1758)-SEARCH("/",R1758))</f>
        <v>photobooks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>
        <f>E1759/D1759</f>
        <v>1.1599999999999999</v>
      </c>
      <c r="O1759" s="6">
        <f>IF(L1759&gt;0,E1759/L1759,0)</f>
        <v>414.28571428571428</v>
      </c>
      <c r="P1759" s="11">
        <f>(((I1759/60)/60)/24)+DATE(1970,1,1)+(-5/24)</f>
        <v>42763.603472222218</v>
      </c>
      <c r="Q1759" s="11">
        <f>(((J1759/60)/60)/24)+DATE(1970,1,1)+(-5/24)</f>
        <v>42733.619016203702</v>
      </c>
      <c r="R1759" t="s">
        <v>8285</v>
      </c>
      <c r="S1759" s="13" t="str">
        <f>LEFT(R1759,SEARCH("/",R1759)-1)</f>
        <v>photography</v>
      </c>
      <c r="T1759" t="str">
        <f>RIGHT(R1759,LEN(R1759)-SEARCH("/",R1759))</f>
        <v>photobooks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>
        <f>E1760/D1760</f>
        <v>1.147</v>
      </c>
      <c r="O1760" s="6">
        <f>IF(L1760&gt;0,E1760/L1760,0)</f>
        <v>42.481481481481481</v>
      </c>
      <c r="P1760" s="11">
        <f>(((I1760/60)/60)/24)+DATE(1970,1,1)+(-5/24)</f>
        <v>42565.74759259259</v>
      </c>
      <c r="Q1760" s="11">
        <f>(((J1760/60)/60)/24)+DATE(1970,1,1)+(-5/24)</f>
        <v>42505.74759259259</v>
      </c>
      <c r="R1760" t="s">
        <v>8285</v>
      </c>
      <c r="S1760" s="13" t="str">
        <f>LEFT(R1760,SEARCH("/",R1760)-1)</f>
        <v>photography</v>
      </c>
      <c r="T1760" t="str">
        <f>RIGHT(R1760,LEN(R1760)-SEARCH("/",R1760))</f>
        <v>photobooks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>
        <f>E1761/D1761</f>
        <v>1.0660000000000001</v>
      </c>
      <c r="O1761" s="6">
        <f>IF(L1761&gt;0,E1761/L1761,0)</f>
        <v>108.77551020408163</v>
      </c>
      <c r="P1761" s="11">
        <f>(((I1761/60)/60)/24)+DATE(1970,1,1)+(-5/24)</f>
        <v>42088.579039351847</v>
      </c>
      <c r="Q1761" s="11">
        <f>(((J1761/60)/60)/24)+DATE(1970,1,1)+(-5/24)</f>
        <v>42068.620706018519</v>
      </c>
      <c r="R1761" t="s">
        <v>8285</v>
      </c>
      <c r="S1761" s="13" t="str">
        <f>LEFT(R1761,SEARCH("/",R1761)-1)</f>
        <v>photography</v>
      </c>
      <c r="T1761" t="str">
        <f>RIGHT(R1761,LEN(R1761)-SEARCH("/",R1761))</f>
        <v>photobooks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>
        <f>E1762/D1762</f>
        <v>1.6544000000000001</v>
      </c>
      <c r="O1762" s="6">
        <f>IF(L1762&gt;0,E1762/L1762,0)</f>
        <v>81.098039215686271</v>
      </c>
      <c r="P1762" s="11">
        <f>(((I1762/60)/60)/24)+DATE(1970,1,1)+(-5/24)</f>
        <v>42425.464270833334</v>
      </c>
      <c r="Q1762" s="11">
        <f>(((J1762/60)/60)/24)+DATE(1970,1,1)+(-5/24)</f>
        <v>42405.464270833334</v>
      </c>
      <c r="R1762" t="s">
        <v>8285</v>
      </c>
      <c r="S1762" s="13" t="str">
        <f>LEFT(R1762,SEARCH("/",R1762)-1)</f>
        <v>photography</v>
      </c>
      <c r="T1762" t="str">
        <f>RIGHT(R1762,LEN(R1762)-SEARCH("/",R1762))</f>
        <v>photobooks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>
        <f>E1763/D1763</f>
        <v>1.55</v>
      </c>
      <c r="O1763" s="6">
        <f>IF(L1763&gt;0,E1763/L1763,0)</f>
        <v>51.666666666666664</v>
      </c>
      <c r="P1763" s="11">
        <f>(((I1763/60)/60)/24)+DATE(1970,1,1)+(-5/24)</f>
        <v>42259.359490740739</v>
      </c>
      <c r="Q1763" s="11">
        <f>(((J1763/60)/60)/24)+DATE(1970,1,1)+(-5/24)</f>
        <v>42209.359490740739</v>
      </c>
      <c r="R1763" t="s">
        <v>8285</v>
      </c>
      <c r="S1763" s="13" t="str">
        <f>LEFT(R1763,SEARCH("/",R1763)-1)</f>
        <v>photography</v>
      </c>
      <c r="T1763" t="str">
        <f>RIGHT(R1763,LEN(R1763)-SEARCH("/",R1763))</f>
        <v>photobooks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>
        <f>E1764/D1764</f>
        <v>8.85</v>
      </c>
      <c r="O1764" s="6">
        <f>IF(L1764&gt;0,E1764/L1764,0)</f>
        <v>35.4</v>
      </c>
      <c r="P1764" s="11">
        <f>(((I1764/60)/60)/24)+DATE(1970,1,1)+(-5/24)</f>
        <v>42440.773668981477</v>
      </c>
      <c r="Q1764" s="11">
        <f>(((J1764/60)/60)/24)+DATE(1970,1,1)+(-5/24)</f>
        <v>42410.773668981477</v>
      </c>
      <c r="R1764" t="s">
        <v>8285</v>
      </c>
      <c r="S1764" s="13" t="str">
        <f>LEFT(R1764,SEARCH("/",R1764)-1)</f>
        <v>photography</v>
      </c>
      <c r="T1764" t="str">
        <f>RIGHT(R1764,LEN(R1764)-SEARCH("/",R1764))</f>
        <v>photobooks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>
        <f>E1765/D1765</f>
        <v>1.0190833333333333</v>
      </c>
      <c r="O1765" s="6">
        <f>IF(L1765&gt;0,E1765/L1765,0)</f>
        <v>103.63559322033899</v>
      </c>
      <c r="P1765" s="11">
        <f>(((I1765/60)/60)/24)+DATE(1970,1,1)+(-5/24)</f>
        <v>42666.660185185181</v>
      </c>
      <c r="Q1765" s="11">
        <f>(((J1765/60)/60)/24)+DATE(1970,1,1)+(-5/24)</f>
        <v>42636.660185185181</v>
      </c>
      <c r="R1765" t="s">
        <v>8285</v>
      </c>
      <c r="S1765" s="13" t="str">
        <f>LEFT(R1765,SEARCH("/",R1765)-1)</f>
        <v>photography</v>
      </c>
      <c r="T1765" t="str">
        <f>RIGHT(R1765,LEN(R1765)-SEARCH("/",R1765))</f>
        <v>photobooks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>
        <f>E1766/D1766</f>
        <v>0.19600000000000001</v>
      </c>
      <c r="O1766" s="6">
        <f>IF(L1766&gt;0,E1766/L1766,0)</f>
        <v>55.282051282051285</v>
      </c>
      <c r="P1766" s="11">
        <f>(((I1766/60)/60)/24)+DATE(1970,1,1)+(-5/24)</f>
        <v>41854.27753472222</v>
      </c>
      <c r="Q1766" s="11">
        <f>(((J1766/60)/60)/24)+DATE(1970,1,1)+(-5/24)</f>
        <v>41825.27753472222</v>
      </c>
      <c r="R1766" t="s">
        <v>8285</v>
      </c>
      <c r="S1766" s="13" t="str">
        <f>LEFT(R1766,SEARCH("/",R1766)-1)</f>
        <v>photography</v>
      </c>
      <c r="T1766" t="str">
        <f>RIGHT(R1766,LEN(R1766)-SEARCH("/",R1766))</f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>
        <f>E1767/D1767</f>
        <v>0.59467839999999994</v>
      </c>
      <c r="O1767" s="6">
        <f>IF(L1767&gt;0,E1767/L1767,0)</f>
        <v>72.16970873786407</v>
      </c>
      <c r="P1767" s="11">
        <f>(((I1767/60)/60)/24)+DATE(1970,1,1)+(-5/24)</f>
        <v>41864.772129629629</v>
      </c>
      <c r="Q1767" s="11">
        <f>(((J1767/60)/60)/24)+DATE(1970,1,1)+(-5/24)</f>
        <v>41834.772129629629</v>
      </c>
      <c r="R1767" t="s">
        <v>8285</v>
      </c>
      <c r="S1767" s="13" t="str">
        <f>LEFT(R1767,SEARCH("/",R1767)-1)</f>
        <v>photography</v>
      </c>
      <c r="T1767" t="str">
        <f>RIGHT(R1767,LEN(R1767)-SEARCH("/",R1767))</f>
        <v>photobooks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>
        <f>E1768/D1768</f>
        <v>0</v>
      </c>
      <c r="O1768" s="6">
        <f>IF(L1768&gt;0,E1768/L1768,0)</f>
        <v>0</v>
      </c>
      <c r="P1768" s="11">
        <f>(((I1768/60)/60)/24)+DATE(1970,1,1)+(-5/24)</f>
        <v>41876.65148148148</v>
      </c>
      <c r="Q1768" s="11">
        <f>(((J1768/60)/60)/24)+DATE(1970,1,1)+(-5/24)</f>
        <v>41855.65148148148</v>
      </c>
      <c r="R1768" t="s">
        <v>8285</v>
      </c>
      <c r="S1768" s="13" t="str">
        <f>LEFT(R1768,SEARCH("/",R1768)-1)</f>
        <v>photography</v>
      </c>
      <c r="T1768" t="str">
        <f>RIGHT(R1768,LEN(R1768)-SEARCH("/",R1768))</f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>
        <f>E1769/D1769</f>
        <v>0.4572</v>
      </c>
      <c r="O1769" s="6">
        <f>IF(L1769&gt;0,E1769/L1769,0)</f>
        <v>58.615384615384613</v>
      </c>
      <c r="P1769" s="11">
        <f>(((I1769/60)/60)/24)+DATE(1970,1,1)+(-5/24)</f>
        <v>41854.450046296297</v>
      </c>
      <c r="Q1769" s="11">
        <f>(((J1769/60)/60)/24)+DATE(1970,1,1)+(-5/24)</f>
        <v>41824.450046296297</v>
      </c>
      <c r="R1769" t="s">
        <v>8285</v>
      </c>
      <c r="S1769" s="13" t="str">
        <f>LEFT(R1769,SEARCH("/",R1769)-1)</f>
        <v>photography</v>
      </c>
      <c r="T1769" t="str">
        <f>RIGHT(R1769,LEN(R1769)-SEARCH("/",R1769))</f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>
        <f>E1770/D1770</f>
        <v>3.7400000000000003E-2</v>
      </c>
      <c r="O1770" s="6">
        <f>IF(L1770&gt;0,E1770/L1770,0)</f>
        <v>12.466666666666667</v>
      </c>
      <c r="P1770" s="11">
        <f>(((I1770/60)/60)/24)+DATE(1970,1,1)+(-5/24)</f>
        <v>41909.352361111109</v>
      </c>
      <c r="Q1770" s="11">
        <f>(((J1770/60)/60)/24)+DATE(1970,1,1)+(-5/24)</f>
        <v>41849.352361111109</v>
      </c>
      <c r="R1770" t="s">
        <v>8285</v>
      </c>
      <c r="S1770" s="13" t="str">
        <f>LEFT(R1770,SEARCH("/",R1770)-1)</f>
        <v>photography</v>
      </c>
      <c r="T1770" t="str">
        <f>RIGHT(R1770,LEN(R1770)-SEARCH("/",R1770))</f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>
        <f>E1771/D1771</f>
        <v>2.7025E-2</v>
      </c>
      <c r="O1771" s="6">
        <f>IF(L1771&gt;0,E1771/L1771,0)</f>
        <v>49.136363636363633</v>
      </c>
      <c r="P1771" s="11">
        <f>(((I1771/60)/60)/24)+DATE(1970,1,1)+(-5/24)</f>
        <v>42017.610636574071</v>
      </c>
      <c r="Q1771" s="11">
        <f>(((J1771/60)/60)/24)+DATE(1970,1,1)+(-5/24)</f>
        <v>41987.610636574071</v>
      </c>
      <c r="R1771" t="s">
        <v>8285</v>
      </c>
      <c r="S1771" s="13" t="str">
        <f>LEFT(R1771,SEARCH("/",R1771)-1)</f>
        <v>photography</v>
      </c>
      <c r="T1771" t="str">
        <f>RIGHT(R1771,LEN(R1771)-SEARCH("/",R1771))</f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>
        <f>E1772/D1772</f>
        <v>0.56514285714285717</v>
      </c>
      <c r="O1772" s="6">
        <f>IF(L1772&gt;0,E1772/L1772,0)</f>
        <v>150.5</v>
      </c>
      <c r="P1772" s="11">
        <f>(((I1772/60)/60)/24)+DATE(1970,1,1)+(-5/24)</f>
        <v>41926.571689814817</v>
      </c>
      <c r="Q1772" s="11">
        <f>(((J1772/60)/60)/24)+DATE(1970,1,1)+(-5/24)</f>
        <v>41891.571689814817</v>
      </c>
      <c r="R1772" t="s">
        <v>8285</v>
      </c>
      <c r="S1772" s="13" t="str">
        <f>LEFT(R1772,SEARCH("/",R1772)-1)</f>
        <v>photography</v>
      </c>
      <c r="T1772" t="str">
        <f>RIGHT(R1772,LEN(R1772)-SEARCH("/",R1772))</f>
        <v>photobooks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>
        <f>E1773/D1773</f>
        <v>0.21309523809523809</v>
      </c>
      <c r="O1773" s="6">
        <f>IF(L1773&gt;0,E1773/L1773,0)</f>
        <v>35.799999999999997</v>
      </c>
      <c r="P1773" s="11">
        <f>(((I1773/60)/60)/24)+DATE(1970,1,1)+(-5/24)</f>
        <v>41935.771296296298</v>
      </c>
      <c r="Q1773" s="11">
        <f>(((J1773/60)/60)/24)+DATE(1970,1,1)+(-5/24)</f>
        <v>41905.771296296298</v>
      </c>
      <c r="R1773" t="s">
        <v>8285</v>
      </c>
      <c r="S1773" s="13" t="str">
        <f>LEFT(R1773,SEARCH("/",R1773)-1)</f>
        <v>photography</v>
      </c>
      <c r="T1773" t="str">
        <f>RIGHT(R1773,LEN(R1773)-SEARCH("/",R1773))</f>
        <v>photobooks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>
        <f>E1774/D1774</f>
        <v>0.156</v>
      </c>
      <c r="O1774" s="6">
        <f>IF(L1774&gt;0,E1774/L1774,0)</f>
        <v>45.157894736842103</v>
      </c>
      <c r="P1774" s="11">
        <f>(((I1774/60)/60)/24)+DATE(1970,1,1)+(-5/24)</f>
        <v>41826.509675925925</v>
      </c>
      <c r="Q1774" s="11">
        <f>(((J1774/60)/60)/24)+DATE(1970,1,1)+(-5/24)</f>
        <v>41766.509675925925</v>
      </c>
      <c r="R1774" t="s">
        <v>8285</v>
      </c>
      <c r="S1774" s="13" t="str">
        <f>LEFT(R1774,SEARCH("/",R1774)-1)</f>
        <v>photography</v>
      </c>
      <c r="T1774" t="str">
        <f>RIGHT(R1774,LEN(R1774)-SEARCH("/",R1774))</f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>
        <f>E1775/D1775</f>
        <v>6.2566666666666673E-2</v>
      </c>
      <c r="O1775" s="6">
        <f>IF(L1775&gt;0,E1775/L1775,0)</f>
        <v>98.78947368421052</v>
      </c>
      <c r="P1775" s="11">
        <f>(((I1775/60)/60)/24)+DATE(1970,1,1)+(-5/24)</f>
        <v>42023.552060185182</v>
      </c>
      <c r="Q1775" s="11">
        <f>(((J1775/60)/60)/24)+DATE(1970,1,1)+(-5/24)</f>
        <v>41978.552060185182</v>
      </c>
      <c r="R1775" t="s">
        <v>8285</v>
      </c>
      <c r="S1775" s="13" t="str">
        <f>LEFT(R1775,SEARCH("/",R1775)-1)</f>
        <v>photography</v>
      </c>
      <c r="T1775" t="str">
        <f>RIGHT(R1775,LEN(R1775)-SEARCH("/",R1775))</f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>
        <f>E1776/D1776</f>
        <v>0.4592</v>
      </c>
      <c r="O1776" s="6">
        <f>IF(L1776&gt;0,E1776/L1776,0)</f>
        <v>88.307692307692307</v>
      </c>
      <c r="P1776" s="11">
        <f>(((I1776/60)/60)/24)+DATE(1970,1,1)+(-5/24)</f>
        <v>41972.415972222218</v>
      </c>
      <c r="Q1776" s="11">
        <f>(((J1776/60)/60)/24)+DATE(1970,1,1)+(-5/24)</f>
        <v>41930.010324074072</v>
      </c>
      <c r="R1776" t="s">
        <v>8285</v>
      </c>
      <c r="S1776" s="13" t="str">
        <f>LEFT(R1776,SEARCH("/",R1776)-1)</f>
        <v>photography</v>
      </c>
      <c r="T1776" t="str">
        <f>RIGHT(R1776,LEN(R1776)-SEARCH("/",R1776))</f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>
        <f>E1777/D1777</f>
        <v>0.65101538461538466</v>
      </c>
      <c r="O1777" s="6">
        <f>IF(L1777&gt;0,E1777/L1777,0)</f>
        <v>170.62903225806451</v>
      </c>
      <c r="P1777" s="11">
        <f>(((I1777/60)/60)/24)+DATE(1970,1,1)+(-5/24)</f>
        <v>41936.768055555556</v>
      </c>
      <c r="Q1777" s="11">
        <f>(((J1777/60)/60)/24)+DATE(1970,1,1)+(-5/24)</f>
        <v>41891.768055555556</v>
      </c>
      <c r="R1777" t="s">
        <v>8285</v>
      </c>
      <c r="S1777" s="13" t="str">
        <f>LEFT(R1777,SEARCH("/",R1777)-1)</f>
        <v>photography</v>
      </c>
      <c r="T1777" t="str">
        <f>RIGHT(R1777,LEN(R1777)-SEARCH("/",R1777))</f>
        <v>photobooks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>
        <f>E1778/D1778</f>
        <v>6.7000000000000004E-2</v>
      </c>
      <c r="O1778" s="6">
        <f>IF(L1778&gt;0,E1778/L1778,0)</f>
        <v>83.75</v>
      </c>
      <c r="P1778" s="11">
        <f>(((I1778/60)/60)/24)+DATE(1970,1,1)+(-5/24)</f>
        <v>41941.748506944445</v>
      </c>
      <c r="Q1778" s="11">
        <f>(((J1778/60)/60)/24)+DATE(1970,1,1)+(-5/24)</f>
        <v>41905.748506944445</v>
      </c>
      <c r="R1778" t="s">
        <v>8285</v>
      </c>
      <c r="S1778" s="13" t="str">
        <f>LEFT(R1778,SEARCH("/",R1778)-1)</f>
        <v>photography</v>
      </c>
      <c r="T1778" t="str">
        <f>RIGHT(R1778,LEN(R1778)-SEARCH("/",R1778))</f>
        <v>photobooks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>
        <f>E1779/D1779</f>
        <v>0.135625</v>
      </c>
      <c r="O1779" s="6">
        <f>IF(L1779&gt;0,E1779/L1779,0)</f>
        <v>65.099999999999994</v>
      </c>
      <c r="P1779" s="11">
        <f>(((I1779/60)/60)/24)+DATE(1970,1,1)+(-5/24)</f>
        <v>42055.14876157407</v>
      </c>
      <c r="Q1779" s="11">
        <f>(((J1779/60)/60)/24)+DATE(1970,1,1)+(-5/24)</f>
        <v>42025.14876157407</v>
      </c>
      <c r="R1779" t="s">
        <v>8285</v>
      </c>
      <c r="S1779" s="13" t="str">
        <f>LEFT(R1779,SEARCH("/",R1779)-1)</f>
        <v>photography</v>
      </c>
      <c r="T1779" t="str">
        <f>RIGHT(R1779,LEN(R1779)-SEARCH("/",R1779))</f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>
        <f>E1780/D1780</f>
        <v>1.9900000000000001E-2</v>
      </c>
      <c r="O1780" s="6">
        <f>IF(L1780&gt;0,E1780/L1780,0)</f>
        <v>66.333333333333329</v>
      </c>
      <c r="P1780" s="11">
        <f>(((I1780/60)/60)/24)+DATE(1970,1,1)+(-5/24)</f>
        <v>42090.613368055558</v>
      </c>
      <c r="Q1780" s="11">
        <f>(((J1780/60)/60)/24)+DATE(1970,1,1)+(-5/24)</f>
        <v>42045.655034722215</v>
      </c>
      <c r="R1780" t="s">
        <v>8285</v>
      </c>
      <c r="S1780" s="13" t="str">
        <f>LEFT(R1780,SEARCH("/",R1780)-1)</f>
        <v>photography</v>
      </c>
      <c r="T1780" t="str">
        <f>RIGHT(R1780,LEN(R1780)-SEARCH("/",R1780))</f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>
        <f>E1781/D1781</f>
        <v>0.36236363636363639</v>
      </c>
      <c r="O1781" s="6">
        <f>IF(L1781&gt;0,E1781/L1781,0)</f>
        <v>104.89473684210526</v>
      </c>
      <c r="P1781" s="11">
        <f>(((I1781/60)/60)/24)+DATE(1970,1,1)+(-5/24)</f>
        <v>42615.483564814807</v>
      </c>
      <c r="Q1781" s="11">
        <f>(((J1781/60)/60)/24)+DATE(1970,1,1)+(-5/24)</f>
        <v>42585.483564814807</v>
      </c>
      <c r="R1781" t="s">
        <v>8285</v>
      </c>
      <c r="S1781" s="13" t="str">
        <f>LEFT(R1781,SEARCH("/",R1781)-1)</f>
        <v>photography</v>
      </c>
      <c r="T1781" t="str">
        <f>RIGHT(R1781,LEN(R1781)-SEARCH("/",R1781))</f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>
        <f>E1782/D1782</f>
        <v>0.39743333333333336</v>
      </c>
      <c r="O1782" s="6">
        <f>IF(L1782&gt;0,E1782/L1782,0)</f>
        <v>78.440789473684205</v>
      </c>
      <c r="P1782" s="11">
        <f>(((I1782/60)/60)/24)+DATE(1970,1,1)+(-5/24)</f>
        <v>42553.392476851855</v>
      </c>
      <c r="Q1782" s="11">
        <f>(((J1782/60)/60)/24)+DATE(1970,1,1)+(-5/24)</f>
        <v>42493.392476851855</v>
      </c>
      <c r="R1782" t="s">
        <v>8285</v>
      </c>
      <c r="S1782" s="13" t="str">
        <f>LEFT(R1782,SEARCH("/",R1782)-1)</f>
        <v>photography</v>
      </c>
      <c r="T1782" t="str">
        <f>RIGHT(R1782,LEN(R1782)-SEARCH("/",R1782))</f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>
        <f>E1783/D1783</f>
        <v>0.25763636363636366</v>
      </c>
      <c r="O1783" s="6">
        <f>IF(L1783&gt;0,E1783/L1783,0)</f>
        <v>59.041666666666664</v>
      </c>
      <c r="P1783" s="11">
        <f>(((I1783/60)/60)/24)+DATE(1970,1,1)+(-5/24)</f>
        <v>42628.409085648142</v>
      </c>
      <c r="Q1783" s="11">
        <f>(((J1783/60)/60)/24)+DATE(1970,1,1)+(-5/24)</f>
        <v>42597.409085648142</v>
      </c>
      <c r="R1783" t="s">
        <v>8285</v>
      </c>
      <c r="S1783" s="13" t="str">
        <f>LEFT(R1783,SEARCH("/",R1783)-1)</f>
        <v>photography</v>
      </c>
      <c r="T1783" t="str">
        <f>RIGHT(R1783,LEN(R1783)-SEARCH("/",R1783))</f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>
        <f>E1784/D1784</f>
        <v>0.15491428571428573</v>
      </c>
      <c r="O1784" s="6">
        <f>IF(L1784&gt;0,E1784/L1784,0)</f>
        <v>71.34210526315789</v>
      </c>
      <c r="P1784" s="11">
        <f>(((I1784/60)/60)/24)+DATE(1970,1,1)+(-5/24)</f>
        <v>42421.366770833331</v>
      </c>
      <c r="Q1784" s="11">
        <f>(((J1784/60)/60)/24)+DATE(1970,1,1)+(-5/24)</f>
        <v>42388.366770833331</v>
      </c>
      <c r="R1784" t="s">
        <v>8285</v>
      </c>
      <c r="S1784" s="13" t="str">
        <f>LEFT(R1784,SEARCH("/",R1784)-1)</f>
        <v>photography</v>
      </c>
      <c r="T1784" t="str">
        <f>RIGHT(R1784,LEN(R1784)-SEARCH("/",R1784))</f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>
        <f>E1785/D1785</f>
        <v>0.236925</v>
      </c>
      <c r="O1785" s="6">
        <f>IF(L1785&gt;0,E1785/L1785,0)</f>
        <v>51.227027027027027</v>
      </c>
      <c r="P1785" s="11">
        <f>(((I1785/60)/60)/24)+DATE(1970,1,1)+(-5/24)</f>
        <v>42145.741643518515</v>
      </c>
      <c r="Q1785" s="11">
        <f>(((J1785/60)/60)/24)+DATE(1970,1,1)+(-5/24)</f>
        <v>42115.741643518515</v>
      </c>
      <c r="R1785" t="s">
        <v>8285</v>
      </c>
      <c r="S1785" s="13" t="str">
        <f>LEFT(R1785,SEARCH("/",R1785)-1)</f>
        <v>photography</v>
      </c>
      <c r="T1785" t="str">
        <f>RIGHT(R1785,LEN(R1785)-SEARCH("/",R1785))</f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>
        <f>E1786/D1786</f>
        <v>0.39760000000000001</v>
      </c>
      <c r="O1786" s="6">
        <f>IF(L1786&gt;0,E1786/L1786,0)</f>
        <v>60.242424242424242</v>
      </c>
      <c r="P1786" s="11">
        <f>(((I1786/60)/60)/24)+DATE(1970,1,1)+(-5/24)</f>
        <v>42034.934027777774</v>
      </c>
      <c r="Q1786" s="11">
        <f>(((J1786/60)/60)/24)+DATE(1970,1,1)+(-5/24)</f>
        <v>42003.447222222218</v>
      </c>
      <c r="R1786" t="s">
        <v>8285</v>
      </c>
      <c r="S1786" s="13" t="str">
        <f>LEFT(R1786,SEARCH("/",R1786)-1)</f>
        <v>photography</v>
      </c>
      <c r="T1786" t="str">
        <f>RIGHT(R1786,LEN(R1786)-SEARCH("/",R1786))</f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>
        <f>E1787/D1787</f>
        <v>0.20220833333333332</v>
      </c>
      <c r="O1787" s="6">
        <f>IF(L1787&gt;0,E1787/L1787,0)</f>
        <v>44.935185185185183</v>
      </c>
      <c r="P1787" s="11">
        <f>(((I1787/60)/60)/24)+DATE(1970,1,1)+(-5/24)</f>
        <v>41927.791666666664</v>
      </c>
      <c r="Q1787" s="11">
        <f>(((J1787/60)/60)/24)+DATE(1970,1,1)+(-5/24)</f>
        <v>41896.926562499997</v>
      </c>
      <c r="R1787" t="s">
        <v>8285</v>
      </c>
      <c r="S1787" s="13" t="str">
        <f>LEFT(R1787,SEARCH("/",R1787)-1)</f>
        <v>photography</v>
      </c>
      <c r="T1787" t="str">
        <f>RIGHT(R1787,LEN(R1787)-SEARCH("/",R1787))</f>
        <v>photobooks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>
        <f>E1788/D1788</f>
        <v>0.47631578947368419</v>
      </c>
      <c r="O1788" s="6">
        <f>IF(L1788&gt;0,E1788/L1788,0)</f>
        <v>31.206896551724139</v>
      </c>
      <c r="P1788" s="11">
        <f>(((I1788/60)/60)/24)+DATE(1970,1,1)+(-5/24)</f>
        <v>41988.342326388891</v>
      </c>
      <c r="Q1788" s="11">
        <f>(((J1788/60)/60)/24)+DATE(1970,1,1)+(-5/24)</f>
        <v>41958.342326388891</v>
      </c>
      <c r="R1788" t="s">
        <v>8285</v>
      </c>
      <c r="S1788" s="13" t="str">
        <f>LEFT(R1788,SEARCH("/",R1788)-1)</f>
        <v>photography</v>
      </c>
      <c r="T1788" t="str">
        <f>RIGHT(R1788,LEN(R1788)-SEARCH("/",R1788))</f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>
        <f>E1789/D1789</f>
        <v>0.15329999999999999</v>
      </c>
      <c r="O1789" s="6">
        <f>IF(L1789&gt;0,E1789/L1789,0)</f>
        <v>63.875</v>
      </c>
      <c r="P1789" s="11">
        <f>(((I1789/60)/60)/24)+DATE(1970,1,1)+(-5/24)</f>
        <v>42098.40552083333</v>
      </c>
      <c r="Q1789" s="11">
        <f>(((J1789/60)/60)/24)+DATE(1970,1,1)+(-5/24)</f>
        <v>42068.447187499994</v>
      </c>
      <c r="R1789" t="s">
        <v>8285</v>
      </c>
      <c r="S1789" s="13" t="str">
        <f>LEFT(R1789,SEARCH("/",R1789)-1)</f>
        <v>photography</v>
      </c>
      <c r="T1789" t="str">
        <f>RIGHT(R1789,LEN(R1789)-SEARCH("/",R1789))</f>
        <v>photobooks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>
        <f>E1790/D1790</f>
        <v>1.3818181818181818E-2</v>
      </c>
      <c r="O1790" s="6">
        <f>IF(L1790&gt;0,E1790/L1790,0)</f>
        <v>19</v>
      </c>
      <c r="P1790" s="11">
        <f>(((I1790/60)/60)/24)+DATE(1970,1,1)+(-5/24)</f>
        <v>41943.740069444444</v>
      </c>
      <c r="Q1790" s="11">
        <f>(((J1790/60)/60)/24)+DATE(1970,1,1)+(-5/24)</f>
        <v>41913.740069444444</v>
      </c>
      <c r="R1790" t="s">
        <v>8285</v>
      </c>
      <c r="S1790" s="13" t="str">
        <f>LEFT(R1790,SEARCH("/",R1790)-1)</f>
        <v>photography</v>
      </c>
      <c r="T1790" t="str">
        <f>RIGHT(R1790,LEN(R1790)-SEARCH("/",R1790))</f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>
        <f>E1791/D1791</f>
        <v>5.0000000000000001E-3</v>
      </c>
      <c r="O1791" s="6">
        <f>IF(L1791&gt;0,E1791/L1791,0)</f>
        <v>10</v>
      </c>
      <c r="P1791" s="11">
        <f>(((I1791/60)/60)/24)+DATE(1970,1,1)+(-5/24)</f>
        <v>42016.041701388887</v>
      </c>
      <c r="Q1791" s="11">
        <f>(((J1791/60)/60)/24)+DATE(1970,1,1)+(-5/24)</f>
        <v>41956.041701388887</v>
      </c>
      <c r="R1791" t="s">
        <v>8285</v>
      </c>
      <c r="S1791" s="13" t="str">
        <f>LEFT(R1791,SEARCH("/",R1791)-1)</f>
        <v>photography</v>
      </c>
      <c r="T1791" t="str">
        <f>RIGHT(R1791,LEN(R1791)-SEARCH("/",R1791))</f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>
        <f>E1792/D1792</f>
        <v>4.9575757575757579E-2</v>
      </c>
      <c r="O1792" s="6">
        <f>IF(L1792&gt;0,E1792/L1792,0)</f>
        <v>109.06666666666666</v>
      </c>
      <c r="P1792" s="11">
        <f>(((I1792/60)/60)/24)+DATE(1970,1,1)+(-5/24)</f>
        <v>42040.466180555559</v>
      </c>
      <c r="Q1792" s="11">
        <f>(((J1792/60)/60)/24)+DATE(1970,1,1)+(-5/24)</f>
        <v>42010.466180555559</v>
      </c>
      <c r="R1792" t="s">
        <v>8285</v>
      </c>
      <c r="S1792" s="13" t="str">
        <f>LEFT(R1792,SEARCH("/",R1792)-1)</f>
        <v>photography</v>
      </c>
      <c r="T1792" t="str">
        <f>RIGHT(R1792,LEN(R1792)-SEARCH("/",R1792))</f>
        <v>photobooks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>
        <f>E1793/D1793</f>
        <v>3.5666666666666666E-2</v>
      </c>
      <c r="O1793" s="6">
        <f>IF(L1793&gt;0,E1793/L1793,0)</f>
        <v>26.75</v>
      </c>
      <c r="P1793" s="11">
        <f>(((I1793/60)/60)/24)+DATE(1970,1,1)+(-5/24)</f>
        <v>42033.532002314816</v>
      </c>
      <c r="Q1793" s="11">
        <f>(((J1793/60)/60)/24)+DATE(1970,1,1)+(-5/24)</f>
        <v>41973.532002314816</v>
      </c>
      <c r="R1793" t="s">
        <v>8285</v>
      </c>
      <c r="S1793" s="13" t="str">
        <f>LEFT(R1793,SEARCH("/",R1793)-1)</f>
        <v>photography</v>
      </c>
      <c r="T1793" t="str">
        <f>RIGHT(R1793,LEN(R1793)-SEARCH("/",R1793))</f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>
        <f>E1794/D1794</f>
        <v>0.61124000000000001</v>
      </c>
      <c r="O1794" s="6">
        <f>IF(L1794&gt;0,E1794/L1794,0)</f>
        <v>109.93525179856115</v>
      </c>
      <c r="P1794" s="11">
        <f>(((I1794/60)/60)/24)+DATE(1970,1,1)+(-5/24)</f>
        <v>42226.082638888889</v>
      </c>
      <c r="Q1794" s="11">
        <f>(((J1794/60)/60)/24)+DATE(1970,1,1)+(-5/24)</f>
        <v>42188.822708333326</v>
      </c>
      <c r="R1794" t="s">
        <v>8285</v>
      </c>
      <c r="S1794" s="13" t="str">
        <f>LEFT(R1794,SEARCH("/",R1794)-1)</f>
        <v>photography</v>
      </c>
      <c r="T1794" t="str">
        <f>RIGHT(R1794,LEN(R1794)-SEARCH("/",R1794))</f>
        <v>photobooks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>
        <f>E1795/D1795</f>
        <v>1.3333333333333334E-2</v>
      </c>
      <c r="O1795" s="6">
        <f>IF(L1795&gt;0,E1795/L1795,0)</f>
        <v>20</v>
      </c>
      <c r="P1795" s="11">
        <f>(((I1795/60)/60)/24)+DATE(1970,1,1)+(-5/24)</f>
        <v>41970.724999999999</v>
      </c>
      <c r="Q1795" s="11">
        <f>(((J1795/60)/60)/24)+DATE(1970,1,1)+(-5/24)</f>
        <v>41940.683333333334</v>
      </c>
      <c r="R1795" t="s">
        <v>8285</v>
      </c>
      <c r="S1795" s="13" t="str">
        <f>LEFT(R1795,SEARCH("/",R1795)-1)</f>
        <v>photography</v>
      </c>
      <c r="T1795" t="str">
        <f>RIGHT(R1795,LEN(R1795)-SEARCH("/",R1795))</f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>
        <f>E1796/D1796</f>
        <v>0.11077777777777778</v>
      </c>
      <c r="O1796" s="6">
        <f>IF(L1796&gt;0,E1796/L1796,0)</f>
        <v>55.388888888888886</v>
      </c>
      <c r="P1796" s="11">
        <f>(((I1796/60)/60)/24)+DATE(1970,1,1)+(-5/24)</f>
        <v>42046.342847222222</v>
      </c>
      <c r="Q1796" s="11">
        <f>(((J1796/60)/60)/24)+DATE(1970,1,1)+(-5/24)</f>
        <v>42011.342847222222</v>
      </c>
      <c r="R1796" t="s">
        <v>8285</v>
      </c>
      <c r="S1796" s="13" t="str">
        <f>LEFT(R1796,SEARCH("/",R1796)-1)</f>
        <v>photography</v>
      </c>
      <c r="T1796" t="str">
        <f>RIGHT(R1796,LEN(R1796)-SEARCH("/",R1796))</f>
        <v>photobooks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>
        <f>E1797/D1797</f>
        <v>0.38735714285714284</v>
      </c>
      <c r="O1797" s="6">
        <f>IF(L1797&gt;0,E1797/L1797,0)</f>
        <v>133.90123456790124</v>
      </c>
      <c r="P1797" s="11">
        <f>(((I1797/60)/60)/24)+DATE(1970,1,1)+(-5/24)</f>
        <v>42657.458333333336</v>
      </c>
      <c r="Q1797" s="11">
        <f>(((J1797/60)/60)/24)+DATE(1970,1,1)+(-5/24)</f>
        <v>42628.080335648141</v>
      </c>
      <c r="R1797" t="s">
        <v>8285</v>
      </c>
      <c r="S1797" s="13" t="str">
        <f>LEFT(R1797,SEARCH("/",R1797)-1)</f>
        <v>photography</v>
      </c>
      <c r="T1797" t="str">
        <f>RIGHT(R1797,LEN(R1797)-SEARCH("/",R1797))</f>
        <v>photobooks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>
        <f>E1798/D1798</f>
        <v>0.22052631578947368</v>
      </c>
      <c r="O1798" s="6">
        <f>IF(L1798&gt;0,E1798/L1798,0)</f>
        <v>48.720930232558139</v>
      </c>
      <c r="P1798" s="11">
        <f>(((I1798/60)/60)/24)+DATE(1970,1,1)+(-5/24)</f>
        <v>42575.231087962959</v>
      </c>
      <c r="Q1798" s="11">
        <f>(((J1798/60)/60)/24)+DATE(1970,1,1)+(-5/24)</f>
        <v>42515.231087962959</v>
      </c>
      <c r="R1798" t="s">
        <v>8285</v>
      </c>
      <c r="S1798" s="13" t="str">
        <f>LEFT(R1798,SEARCH("/",R1798)-1)</f>
        <v>photography</v>
      </c>
      <c r="T1798" t="str">
        <f>RIGHT(R1798,LEN(R1798)-SEARCH("/",R1798))</f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>
        <f>E1799/D1799</f>
        <v>0.67549999999999999</v>
      </c>
      <c r="O1799" s="6">
        <f>IF(L1799&gt;0,E1799/L1799,0)</f>
        <v>48.25</v>
      </c>
      <c r="P1799" s="11">
        <f>(((I1799/60)/60)/24)+DATE(1970,1,1)+(-5/24)</f>
        <v>42719.360983796294</v>
      </c>
      <c r="Q1799" s="11">
        <f>(((J1799/60)/60)/24)+DATE(1970,1,1)+(-5/24)</f>
        <v>42689.360983796294</v>
      </c>
      <c r="R1799" t="s">
        <v>8285</v>
      </c>
      <c r="S1799" s="13" t="str">
        <f>LEFT(R1799,SEARCH("/",R1799)-1)</f>
        <v>photography</v>
      </c>
      <c r="T1799" t="str">
        <f>RIGHT(R1799,LEN(R1799)-SEARCH("/",R1799))</f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>
        <f>E1800/D1800</f>
        <v>0.136375</v>
      </c>
      <c r="O1800" s="6">
        <f>IF(L1800&gt;0,E1800/L1800,0)</f>
        <v>58.972972972972975</v>
      </c>
      <c r="P1800" s="11">
        <f>(((I1800/60)/60)/24)+DATE(1970,1,1)+(-5/24)</f>
        <v>42404.118437499994</v>
      </c>
      <c r="Q1800" s="11">
        <f>(((J1800/60)/60)/24)+DATE(1970,1,1)+(-5/24)</f>
        <v>42344.118437499994</v>
      </c>
      <c r="R1800" t="s">
        <v>8285</v>
      </c>
      <c r="S1800" s="13" t="str">
        <f>LEFT(R1800,SEARCH("/",R1800)-1)</f>
        <v>photography</v>
      </c>
      <c r="T1800" t="str">
        <f>RIGHT(R1800,LEN(R1800)-SEARCH("/",R1800))</f>
        <v>photobooks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>
        <f>E1801/D1801</f>
        <v>1.7457500000000001E-2</v>
      </c>
      <c r="O1801" s="6">
        <f>IF(L1801&gt;0,E1801/L1801,0)</f>
        <v>11.638333333333334</v>
      </c>
      <c r="P1801" s="11">
        <f>(((I1801/60)/60)/24)+DATE(1970,1,1)+(-5/24)</f>
        <v>41954.676018518519</v>
      </c>
      <c r="Q1801" s="11">
        <f>(((J1801/60)/60)/24)+DATE(1970,1,1)+(-5/24)</f>
        <v>41934.634351851848</v>
      </c>
      <c r="R1801" t="s">
        <v>8285</v>
      </c>
      <c r="S1801" s="13" t="str">
        <f>LEFT(R1801,SEARCH("/",R1801)-1)</f>
        <v>photography</v>
      </c>
      <c r="T1801" t="str">
        <f>RIGHT(R1801,LEN(R1801)-SEARCH("/",R1801))</f>
        <v>photobooks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>
        <f>E1802/D1802</f>
        <v>0.20449632511889321</v>
      </c>
      <c r="O1802" s="6">
        <f>IF(L1802&gt;0,E1802/L1802,0)</f>
        <v>83.716814159292042</v>
      </c>
      <c r="P1802" s="11">
        <f>(((I1802/60)/60)/24)+DATE(1970,1,1)+(-5/24)</f>
        <v>42653.397800925923</v>
      </c>
      <c r="Q1802" s="11">
        <f>(((J1802/60)/60)/24)+DATE(1970,1,1)+(-5/24)</f>
        <v>42623.397800925923</v>
      </c>
      <c r="R1802" t="s">
        <v>8285</v>
      </c>
      <c r="S1802" s="13" t="str">
        <f>LEFT(R1802,SEARCH("/",R1802)-1)</f>
        <v>photography</v>
      </c>
      <c r="T1802" t="str">
        <f>RIGHT(R1802,LEN(R1802)-SEARCH("/",R1802))</f>
        <v>photobooks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>
        <f>E1803/D1803</f>
        <v>0.13852941176470587</v>
      </c>
      <c r="O1803" s="6">
        <f>IF(L1803&gt;0,E1803/L1803,0)</f>
        <v>63.648648648648646</v>
      </c>
      <c r="P1803" s="11">
        <f>(((I1803/60)/60)/24)+DATE(1970,1,1)+(-5/24)</f>
        <v>42353.298611111109</v>
      </c>
      <c r="Q1803" s="11">
        <f>(((J1803/60)/60)/24)+DATE(1970,1,1)+(-5/24)</f>
        <v>42321.452175925922</v>
      </c>
      <c r="R1803" t="s">
        <v>8285</v>
      </c>
      <c r="S1803" s="13" t="str">
        <f>LEFT(R1803,SEARCH("/",R1803)-1)</f>
        <v>photography</v>
      </c>
      <c r="T1803" t="str">
        <f>RIGHT(R1803,LEN(R1803)-SEARCH("/",R1803))</f>
        <v>photobooks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>
        <f>E1804/D1804</f>
        <v>0.48485714285714288</v>
      </c>
      <c r="O1804" s="6">
        <f>IF(L1804&gt;0,E1804/L1804,0)</f>
        <v>94.277777777777771</v>
      </c>
      <c r="P1804" s="11">
        <f>(((I1804/60)/60)/24)+DATE(1970,1,1)+(-5/24)</f>
        <v>42182.707638888889</v>
      </c>
      <c r="Q1804" s="11">
        <f>(((J1804/60)/60)/24)+DATE(1970,1,1)+(-5/24)</f>
        <v>42159.264236111114</v>
      </c>
      <c r="R1804" t="s">
        <v>8285</v>
      </c>
      <c r="S1804" s="13" t="str">
        <f>LEFT(R1804,SEARCH("/",R1804)-1)</f>
        <v>photography</v>
      </c>
      <c r="T1804" t="str">
        <f>RIGHT(R1804,LEN(R1804)-SEARCH("/",R1804))</f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>
        <f>E1805/D1805</f>
        <v>0.308</v>
      </c>
      <c r="O1805" s="6">
        <f>IF(L1805&gt;0,E1805/L1805,0)</f>
        <v>71.86666666666666</v>
      </c>
      <c r="P1805" s="11">
        <f>(((I1805/60)/60)/24)+DATE(1970,1,1)+(-5/24)</f>
        <v>42048.863217592596</v>
      </c>
      <c r="Q1805" s="11">
        <f>(((J1805/60)/60)/24)+DATE(1970,1,1)+(-5/24)</f>
        <v>42017.863217592596</v>
      </c>
      <c r="R1805" t="s">
        <v>8285</v>
      </c>
      <c r="S1805" s="13" t="str">
        <f>LEFT(R1805,SEARCH("/",R1805)-1)</f>
        <v>photography</v>
      </c>
      <c r="T1805" t="str">
        <f>RIGHT(R1805,LEN(R1805)-SEARCH("/",R1805))</f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>
        <f>E1806/D1806</f>
        <v>0.35174193548387095</v>
      </c>
      <c r="O1806" s="6">
        <f>IF(L1806&gt;0,E1806/L1806,0)</f>
        <v>104.84615384615384</v>
      </c>
      <c r="P1806" s="11">
        <f>(((I1806/60)/60)/24)+DATE(1970,1,1)+(-5/24)</f>
        <v>42322.511620370373</v>
      </c>
      <c r="Q1806" s="11">
        <f>(((J1806/60)/60)/24)+DATE(1970,1,1)+(-5/24)</f>
        <v>42282.469953703701</v>
      </c>
      <c r="R1806" t="s">
        <v>8285</v>
      </c>
      <c r="S1806" s="13" t="str">
        <f>LEFT(R1806,SEARCH("/",R1806)-1)</f>
        <v>photography</v>
      </c>
      <c r="T1806" t="str">
        <f>RIGHT(R1806,LEN(R1806)-SEARCH("/",R1806))</f>
        <v>photobooks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>
        <f>E1807/D1807</f>
        <v>0.36404444444444445</v>
      </c>
      <c r="O1807" s="6">
        <f>IF(L1807&gt;0,E1807/L1807,0)</f>
        <v>67.139344262295083</v>
      </c>
      <c r="P1807" s="11">
        <f>(((I1807/60)/60)/24)+DATE(1970,1,1)+(-5/24)</f>
        <v>42279.541666666664</v>
      </c>
      <c r="Q1807" s="11">
        <f>(((J1807/60)/60)/24)+DATE(1970,1,1)+(-5/24)</f>
        <v>42247.595578703702</v>
      </c>
      <c r="R1807" t="s">
        <v>8285</v>
      </c>
      <c r="S1807" s="13" t="str">
        <f>LEFT(R1807,SEARCH("/",R1807)-1)</f>
        <v>photography</v>
      </c>
      <c r="T1807" t="str">
        <f>RIGHT(R1807,LEN(R1807)-SEARCH("/",R1807))</f>
        <v>photobooks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>
        <f>E1808/D1808</f>
        <v>2.955E-2</v>
      </c>
      <c r="O1808" s="6">
        <f>IF(L1808&gt;0,E1808/L1808,0)</f>
        <v>73.875</v>
      </c>
      <c r="P1808" s="11">
        <f>(((I1808/60)/60)/24)+DATE(1970,1,1)+(-5/24)</f>
        <v>41912.429965277777</v>
      </c>
      <c r="Q1808" s="11">
        <f>(((J1808/60)/60)/24)+DATE(1970,1,1)+(-5/24)</f>
        <v>41877.429965277777</v>
      </c>
      <c r="R1808" t="s">
        <v>8285</v>
      </c>
      <c r="S1808" s="13" t="str">
        <f>LEFT(R1808,SEARCH("/",R1808)-1)</f>
        <v>photography</v>
      </c>
      <c r="T1808" t="str">
        <f>RIGHT(R1808,LEN(R1808)-SEARCH("/",R1808))</f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>
        <f>E1809/D1809</f>
        <v>0.1106</v>
      </c>
      <c r="O1809" s="6">
        <f>IF(L1809&gt;0,E1809/L1809,0)</f>
        <v>69.125</v>
      </c>
      <c r="P1809" s="11">
        <f>(((I1809/60)/60)/24)+DATE(1970,1,1)+(-5/24)</f>
        <v>41909.860104166662</v>
      </c>
      <c r="Q1809" s="11">
        <f>(((J1809/60)/60)/24)+DATE(1970,1,1)+(-5/24)</f>
        <v>41879.860104166662</v>
      </c>
      <c r="R1809" t="s">
        <v>8285</v>
      </c>
      <c r="S1809" s="13" t="str">
        <f>LEFT(R1809,SEARCH("/",R1809)-1)</f>
        <v>photography</v>
      </c>
      <c r="T1809" t="str">
        <f>RIGHT(R1809,LEN(R1809)-SEARCH("/",R1809))</f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>
        <f>E1810/D1810</f>
        <v>0.41407142857142859</v>
      </c>
      <c r="O1810" s="6">
        <f>IF(L1810&gt;0,E1810/L1810,0)</f>
        <v>120.77083333333333</v>
      </c>
      <c r="P1810" s="11">
        <f>(((I1810/60)/60)/24)+DATE(1970,1,1)+(-5/24)</f>
        <v>42777.472569444442</v>
      </c>
      <c r="Q1810" s="11">
        <f>(((J1810/60)/60)/24)+DATE(1970,1,1)+(-5/24)</f>
        <v>42742.472569444442</v>
      </c>
      <c r="R1810" t="s">
        <v>8285</v>
      </c>
      <c r="S1810" s="13" t="str">
        <f>LEFT(R1810,SEARCH("/",R1810)-1)</f>
        <v>photography</v>
      </c>
      <c r="T1810" t="str">
        <f>RIGHT(R1810,LEN(R1810)-SEARCH("/",R1810))</f>
        <v>photobooks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>
        <f>E1811/D1811</f>
        <v>0.10857142857142857</v>
      </c>
      <c r="O1811" s="6">
        <f>IF(L1811&gt;0,E1811/L1811,0)</f>
        <v>42.222222222222221</v>
      </c>
      <c r="P1811" s="11">
        <f>(((I1811/60)/60)/24)+DATE(1970,1,1)+(-5/24)</f>
        <v>42064.699525462966</v>
      </c>
      <c r="Q1811" s="11">
        <f>(((J1811/60)/60)/24)+DATE(1970,1,1)+(-5/24)</f>
        <v>42029.699525462966</v>
      </c>
      <c r="R1811" t="s">
        <v>8285</v>
      </c>
      <c r="S1811" s="13" t="str">
        <f>LEFT(R1811,SEARCH("/",R1811)-1)</f>
        <v>photography</v>
      </c>
      <c r="T1811" t="str">
        <f>RIGHT(R1811,LEN(R1811)-SEARCH("/",R1811))</f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>
        <f>E1812/D1812</f>
        <v>3.3333333333333333E-2</v>
      </c>
      <c r="O1812" s="6">
        <f>IF(L1812&gt;0,E1812/L1812,0)</f>
        <v>7.5</v>
      </c>
      <c r="P1812" s="11">
        <f>(((I1812/60)/60)/24)+DATE(1970,1,1)+(-5/24)</f>
        <v>41872.701689814814</v>
      </c>
      <c r="Q1812" s="11">
        <f>(((J1812/60)/60)/24)+DATE(1970,1,1)+(-5/24)</f>
        <v>41860.701689814814</v>
      </c>
      <c r="R1812" t="s">
        <v>8285</v>
      </c>
      <c r="S1812" s="13" t="str">
        <f>LEFT(R1812,SEARCH("/",R1812)-1)</f>
        <v>photography</v>
      </c>
      <c r="T1812" t="str">
        <f>RIGHT(R1812,LEN(R1812)-SEARCH("/",R1812))</f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>
        <f>E1813/D1813</f>
        <v>7.407407407407407E-4</v>
      </c>
      <c r="O1813" s="6">
        <f>IF(L1813&gt;0,E1813/L1813,0)</f>
        <v>1.5384615384615385</v>
      </c>
      <c r="P1813" s="11">
        <f>(((I1813/60)/60)/24)+DATE(1970,1,1)+(-5/24)</f>
        <v>41935.958333333328</v>
      </c>
      <c r="Q1813" s="11">
        <f>(((J1813/60)/60)/24)+DATE(1970,1,1)+(-5/24)</f>
        <v>41876.225347222222</v>
      </c>
      <c r="R1813" t="s">
        <v>8285</v>
      </c>
      <c r="S1813" s="13" t="str">
        <f>LEFT(R1813,SEARCH("/",R1813)-1)</f>
        <v>photography</v>
      </c>
      <c r="T1813" t="str">
        <f>RIGHT(R1813,LEN(R1813)-SEARCH("/",R1813))</f>
        <v>photobooks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>
        <f>E1814/D1814</f>
        <v>0.13307692307692306</v>
      </c>
      <c r="O1814" s="6">
        <f>IF(L1814&gt;0,E1814/L1814,0)</f>
        <v>37.608695652173914</v>
      </c>
      <c r="P1814" s="11">
        <f>(((I1814/60)/60)/24)+DATE(1970,1,1)+(-5/24)</f>
        <v>42554.110370370363</v>
      </c>
      <c r="Q1814" s="11">
        <f>(((J1814/60)/60)/24)+DATE(1970,1,1)+(-5/24)</f>
        <v>42524.110370370363</v>
      </c>
      <c r="R1814" t="s">
        <v>8285</v>
      </c>
      <c r="S1814" s="13" t="str">
        <f>LEFT(R1814,SEARCH("/",R1814)-1)</f>
        <v>photography</v>
      </c>
      <c r="T1814" t="str">
        <f>RIGHT(R1814,LEN(R1814)-SEARCH("/",R1814))</f>
        <v>photobooks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>
        <f>E1815/D1815</f>
        <v>0</v>
      </c>
      <c r="O1815" s="6">
        <f>IF(L1815&gt;0,E1815/L1815,0)</f>
        <v>0</v>
      </c>
      <c r="P1815" s="11">
        <f>(((I1815/60)/60)/24)+DATE(1970,1,1)+(-5/24)</f>
        <v>41859.68069444444</v>
      </c>
      <c r="Q1815" s="11">
        <f>(((J1815/60)/60)/24)+DATE(1970,1,1)+(-5/24)</f>
        <v>41829.68069444444</v>
      </c>
      <c r="R1815" t="s">
        <v>8285</v>
      </c>
      <c r="S1815" s="13" t="str">
        <f>LEFT(R1815,SEARCH("/",R1815)-1)</f>
        <v>photography</v>
      </c>
      <c r="T1815" t="str">
        <f>RIGHT(R1815,LEN(R1815)-SEARCH("/",R1815))</f>
        <v>photobooks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>
        <f>E1816/D1816</f>
        <v>0.49183333333333334</v>
      </c>
      <c r="O1816" s="6">
        <f>IF(L1816&gt;0,E1816/L1816,0)</f>
        <v>42.157142857142858</v>
      </c>
      <c r="P1816" s="11">
        <f>(((I1816/60)/60)/24)+DATE(1970,1,1)+(-5/24)</f>
        <v>42063.105740740742</v>
      </c>
      <c r="Q1816" s="11">
        <f>(((J1816/60)/60)/24)+DATE(1970,1,1)+(-5/24)</f>
        <v>42033.105740740742</v>
      </c>
      <c r="R1816" t="s">
        <v>8285</v>
      </c>
      <c r="S1816" s="13" t="str">
        <f>LEFT(R1816,SEARCH("/",R1816)-1)</f>
        <v>photography</v>
      </c>
      <c r="T1816" t="str">
        <f>RIGHT(R1816,LEN(R1816)-SEARCH("/",R1816))</f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>
        <f>E1817/D1817</f>
        <v>0</v>
      </c>
      <c r="O1817" s="6">
        <f>IF(L1817&gt;0,E1817/L1817,0)</f>
        <v>0</v>
      </c>
      <c r="P1817" s="11">
        <f>(((I1817/60)/60)/24)+DATE(1970,1,1)+(-5/24)</f>
        <v>42186.698344907411</v>
      </c>
      <c r="Q1817" s="11">
        <f>(((J1817/60)/60)/24)+DATE(1970,1,1)+(-5/24)</f>
        <v>42172.698344907411</v>
      </c>
      <c r="R1817" t="s">
        <v>8285</v>
      </c>
      <c r="S1817" s="13" t="str">
        <f>LEFT(R1817,SEARCH("/",R1817)-1)</f>
        <v>photography</v>
      </c>
      <c r="T1817" t="str">
        <f>RIGHT(R1817,LEN(R1817)-SEARCH("/",R1817))</f>
        <v>photobooks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>
        <f>E1818/D1818</f>
        <v>2.036E-2</v>
      </c>
      <c r="O1818" s="6">
        <f>IF(L1818&gt;0,E1818/L1818,0)</f>
        <v>84.833333333333329</v>
      </c>
      <c r="P1818" s="11">
        <f>(((I1818/60)/60)/24)+DATE(1970,1,1)+(-5/24)</f>
        <v>42576.583333333336</v>
      </c>
      <c r="Q1818" s="11">
        <f>(((J1818/60)/60)/24)+DATE(1970,1,1)+(-5/24)</f>
        <v>42548.667858796289</v>
      </c>
      <c r="R1818" t="s">
        <v>8285</v>
      </c>
      <c r="S1818" s="13" t="str">
        <f>LEFT(R1818,SEARCH("/",R1818)-1)</f>
        <v>photography</v>
      </c>
      <c r="T1818" t="str">
        <f>RIGHT(R1818,LEN(R1818)-SEARCH("/",R1818))</f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>
        <f>E1819/D1819</f>
        <v>0.52327777777777773</v>
      </c>
      <c r="O1819" s="6">
        <f>IF(L1819&gt;0,E1819/L1819,0)</f>
        <v>94.19</v>
      </c>
      <c r="P1819" s="11">
        <f>(((I1819/60)/60)/24)+DATE(1970,1,1)+(-5/24)</f>
        <v>42765.082638888889</v>
      </c>
      <c r="Q1819" s="11">
        <f>(((J1819/60)/60)/24)+DATE(1970,1,1)+(-5/24)</f>
        <v>42705.453784722216</v>
      </c>
      <c r="R1819" t="s">
        <v>8285</v>
      </c>
      <c r="S1819" s="13" t="str">
        <f>LEFT(R1819,SEARCH("/",R1819)-1)</f>
        <v>photography</v>
      </c>
      <c r="T1819" t="str">
        <f>RIGHT(R1819,LEN(R1819)-SEARCH("/",R1819))</f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>
        <f>E1820/D1820</f>
        <v>0</v>
      </c>
      <c r="O1820" s="6">
        <f>IF(L1820&gt;0,E1820/L1820,0)</f>
        <v>0</v>
      </c>
      <c r="P1820" s="11">
        <f>(((I1820/60)/60)/24)+DATE(1970,1,1)+(-5/24)</f>
        <v>42096.984374999993</v>
      </c>
      <c r="Q1820" s="11">
        <f>(((J1820/60)/60)/24)+DATE(1970,1,1)+(-5/24)</f>
        <v>42067.026041666664</v>
      </c>
      <c r="R1820" t="s">
        <v>8285</v>
      </c>
      <c r="S1820" s="13" t="str">
        <f>LEFT(R1820,SEARCH("/",R1820)-1)</f>
        <v>photography</v>
      </c>
      <c r="T1820" t="str">
        <f>RIGHT(R1820,LEN(R1820)-SEARCH("/",R1820))</f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>
        <f>E1821/D1821</f>
        <v>2.0833333333333332E-2</v>
      </c>
      <c r="O1821" s="6">
        <f>IF(L1821&gt;0,E1821/L1821,0)</f>
        <v>6.25</v>
      </c>
      <c r="P1821" s="11">
        <f>(((I1821/60)/60)/24)+DATE(1970,1,1)+(-5/24)</f>
        <v>41850.543935185182</v>
      </c>
      <c r="Q1821" s="11">
        <f>(((J1821/60)/60)/24)+DATE(1970,1,1)+(-5/24)</f>
        <v>41820.543935185182</v>
      </c>
      <c r="R1821" t="s">
        <v>8285</v>
      </c>
      <c r="S1821" s="13" t="str">
        <f>LEFT(R1821,SEARCH("/",R1821)-1)</f>
        <v>photography</v>
      </c>
      <c r="T1821" t="str">
        <f>RIGHT(R1821,LEN(R1821)-SEARCH("/",R1821))</f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>
        <f>E1822/D1822</f>
        <v>6.565384615384616E-2</v>
      </c>
      <c r="O1822" s="6">
        <f>IF(L1822&gt;0,E1822/L1822,0)</f>
        <v>213.375</v>
      </c>
      <c r="P1822" s="11">
        <f>(((I1822/60)/60)/24)+DATE(1970,1,1)+(-5/24)</f>
        <v>42094.834374999999</v>
      </c>
      <c r="Q1822" s="11">
        <f>(((J1822/60)/60)/24)+DATE(1970,1,1)+(-5/24)</f>
        <v>42064.87604166667</v>
      </c>
      <c r="R1822" t="s">
        <v>8285</v>
      </c>
      <c r="S1822" s="13" t="str">
        <f>LEFT(R1822,SEARCH("/",R1822)-1)</f>
        <v>photography</v>
      </c>
      <c r="T1822" t="str">
        <f>RIGHT(R1822,LEN(R1822)-SEARCH("/",R1822))</f>
        <v>photobooks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>
        <f>E1823/D1823</f>
        <v>1.3489</v>
      </c>
      <c r="O1823" s="6">
        <f>IF(L1823&gt;0,E1823/L1823,0)</f>
        <v>59.162280701754383</v>
      </c>
      <c r="P1823" s="11">
        <f>(((I1823/60)/60)/24)+DATE(1970,1,1)+(-5/24)</f>
        <v>40971.110729166663</v>
      </c>
      <c r="Q1823" s="11">
        <f>(((J1823/60)/60)/24)+DATE(1970,1,1)+(-5/24)</f>
        <v>40926.110729166663</v>
      </c>
      <c r="R1823" t="s">
        <v>8276</v>
      </c>
      <c r="S1823" s="13" t="str">
        <f>LEFT(R1823,SEARCH("/",R1823)-1)</f>
        <v>music</v>
      </c>
      <c r="T1823" t="str">
        <f>RIGHT(R1823,LEN(R1823)-SEARCH("/",R1823))</f>
        <v>rock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>
        <f>E1824/D1824</f>
        <v>1</v>
      </c>
      <c r="O1824" s="6">
        <f>IF(L1824&gt;0,E1824/L1824,0)</f>
        <v>27.272727272727273</v>
      </c>
      <c r="P1824" s="11">
        <f>(((I1824/60)/60)/24)+DATE(1970,1,1)+(-5/24)</f>
        <v>41670.584027777775</v>
      </c>
      <c r="Q1824" s="11">
        <f>(((J1824/60)/60)/24)+DATE(1970,1,1)+(-5/24)</f>
        <v>41634.588680555549</v>
      </c>
      <c r="R1824" t="s">
        <v>8276</v>
      </c>
      <c r="S1824" s="13" t="str">
        <f>LEFT(R1824,SEARCH("/",R1824)-1)</f>
        <v>music</v>
      </c>
      <c r="T1824" t="str">
        <f>RIGHT(R1824,LEN(R1824)-SEARCH("/",R1824))</f>
        <v>rock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>
        <f>E1825/D1825</f>
        <v>1.1585714285714286</v>
      </c>
      <c r="O1825" s="6">
        <f>IF(L1825&gt;0,E1825/L1825,0)</f>
        <v>24.575757575757574</v>
      </c>
      <c r="P1825" s="11">
        <f>(((I1825/60)/60)/24)+DATE(1970,1,1)+(-5/24)</f>
        <v>41206.47657407407</v>
      </c>
      <c r="Q1825" s="11">
        <f>(((J1825/60)/60)/24)+DATE(1970,1,1)+(-5/24)</f>
        <v>41176.47657407407</v>
      </c>
      <c r="R1825" t="s">
        <v>8276</v>
      </c>
      <c r="S1825" s="13" t="str">
        <f>LEFT(R1825,SEARCH("/",R1825)-1)</f>
        <v>music</v>
      </c>
      <c r="T1825" t="str">
        <f>RIGHT(R1825,LEN(R1825)-SEARCH("/",R1825))</f>
        <v>rock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>
        <f>E1826/D1826</f>
        <v>1.0006666666666666</v>
      </c>
      <c r="O1826" s="6">
        <f>IF(L1826&gt;0,E1826/L1826,0)</f>
        <v>75.05</v>
      </c>
      <c r="P1826" s="11">
        <f>(((I1826/60)/60)/24)+DATE(1970,1,1)+(-5/24)</f>
        <v>41646.880555555552</v>
      </c>
      <c r="Q1826" s="11">
        <f>(((J1826/60)/60)/24)+DATE(1970,1,1)+(-5/24)</f>
        <v>41626.707951388889</v>
      </c>
      <c r="R1826" t="s">
        <v>8276</v>
      </c>
      <c r="S1826" s="13" t="str">
        <f>LEFT(R1826,SEARCH("/",R1826)-1)</f>
        <v>music</v>
      </c>
      <c r="T1826" t="str">
        <f>RIGHT(R1826,LEN(R1826)-SEARCH("/",R1826))</f>
        <v>rock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>
        <f>E1827/D1827</f>
        <v>1.0505</v>
      </c>
      <c r="O1827" s="6">
        <f>IF(L1827&gt;0,E1827/L1827,0)</f>
        <v>42.02</v>
      </c>
      <c r="P1827" s="11">
        <f>(((I1827/60)/60)/24)+DATE(1970,1,1)+(-5/24)</f>
        <v>41466.626192129625</v>
      </c>
      <c r="Q1827" s="11">
        <f>(((J1827/60)/60)/24)+DATE(1970,1,1)+(-5/24)</f>
        <v>41443.626192129625</v>
      </c>
      <c r="R1827" t="s">
        <v>8276</v>
      </c>
      <c r="S1827" s="13" t="str">
        <f>LEFT(R1827,SEARCH("/",R1827)-1)</f>
        <v>music</v>
      </c>
      <c r="T1827" t="str">
        <f>RIGHT(R1827,LEN(R1827)-SEARCH("/",R1827))</f>
        <v>rock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>
        <f>E1828/D1828</f>
        <v>1.01</v>
      </c>
      <c r="O1828" s="6">
        <f>IF(L1828&gt;0,E1828/L1828,0)</f>
        <v>53.157894736842103</v>
      </c>
      <c r="P1828" s="11">
        <f>(((I1828/60)/60)/24)+DATE(1970,1,1)+(-5/24)</f>
        <v>41687.715474537035</v>
      </c>
      <c r="Q1828" s="11">
        <f>(((J1828/60)/60)/24)+DATE(1970,1,1)+(-5/24)</f>
        <v>41657.715474537035</v>
      </c>
      <c r="R1828" t="s">
        <v>8276</v>
      </c>
      <c r="S1828" s="13" t="str">
        <f>LEFT(R1828,SEARCH("/",R1828)-1)</f>
        <v>music</v>
      </c>
      <c r="T1828" t="str">
        <f>RIGHT(R1828,LEN(R1828)-SEARCH("/",R1828))</f>
        <v>rock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>
        <f>E1829/D1829</f>
        <v>1.0066250000000001</v>
      </c>
      <c r="O1829" s="6">
        <f>IF(L1829&gt;0,E1829/L1829,0)</f>
        <v>83.885416666666671</v>
      </c>
      <c r="P1829" s="11">
        <f>(((I1829/60)/60)/24)+DATE(1970,1,1)+(-5/24)</f>
        <v>40605.117604166662</v>
      </c>
      <c r="Q1829" s="11">
        <f>(((J1829/60)/60)/24)+DATE(1970,1,1)+(-5/24)</f>
        <v>40555.117604166662</v>
      </c>
      <c r="R1829" t="s">
        <v>8276</v>
      </c>
      <c r="S1829" s="13" t="str">
        <f>LEFT(R1829,SEARCH("/",R1829)-1)</f>
        <v>music</v>
      </c>
      <c r="T1829" t="str">
        <f>RIGHT(R1829,LEN(R1829)-SEARCH("/",R1829))</f>
        <v>rock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>
        <f>E1830/D1830</f>
        <v>1.0016</v>
      </c>
      <c r="O1830" s="6">
        <f>IF(L1830&gt;0,E1830/L1830,0)</f>
        <v>417.33333333333331</v>
      </c>
      <c r="P1830" s="11">
        <f>(((I1830/60)/60)/24)+DATE(1970,1,1)+(-5/24)</f>
        <v>41768.708333333328</v>
      </c>
      <c r="Q1830" s="11">
        <f>(((J1830/60)/60)/24)+DATE(1970,1,1)+(-5/24)</f>
        <v>41736.691319444442</v>
      </c>
      <c r="R1830" t="s">
        <v>8276</v>
      </c>
      <c r="S1830" s="13" t="str">
        <f>LEFT(R1830,SEARCH("/",R1830)-1)</f>
        <v>music</v>
      </c>
      <c r="T1830" t="str">
        <f>RIGHT(R1830,LEN(R1830)-SEARCH("/",R1830))</f>
        <v>rock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>
        <f>E1831/D1831</f>
        <v>1.6668333333333334</v>
      </c>
      <c r="O1831" s="6">
        <f>IF(L1831&gt;0,E1831/L1831,0)</f>
        <v>75.765151515151516</v>
      </c>
      <c r="P1831" s="11">
        <f>(((I1831/60)/60)/24)+DATE(1970,1,1)+(-5/24)</f>
        <v>40564.708333333328</v>
      </c>
      <c r="Q1831" s="11">
        <f>(((J1831/60)/60)/24)+DATE(1970,1,1)+(-5/24)</f>
        <v>40515.879293981481</v>
      </c>
      <c r="R1831" t="s">
        <v>8276</v>
      </c>
      <c r="S1831" s="13" t="str">
        <f>LEFT(R1831,SEARCH("/",R1831)-1)</f>
        <v>music</v>
      </c>
      <c r="T1831" t="str">
        <f>RIGHT(R1831,LEN(R1831)-SEARCH("/",R1831))</f>
        <v>rock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>
        <f>E1832/D1832</f>
        <v>1.0153333333333334</v>
      </c>
      <c r="O1832" s="6">
        <f>IF(L1832&gt;0,E1832/L1832,0)</f>
        <v>67.389380530973455</v>
      </c>
      <c r="P1832" s="11">
        <f>(((I1832/60)/60)/24)+DATE(1970,1,1)+(-5/24)</f>
        <v>41694.475775462961</v>
      </c>
      <c r="Q1832" s="11">
        <f>(((J1832/60)/60)/24)+DATE(1970,1,1)+(-5/24)</f>
        <v>41664.475775462961</v>
      </c>
      <c r="R1832" t="s">
        <v>8276</v>
      </c>
      <c r="S1832" s="13" t="str">
        <f>LEFT(R1832,SEARCH("/",R1832)-1)</f>
        <v>music</v>
      </c>
      <c r="T1832" t="str">
        <f>RIGHT(R1832,LEN(R1832)-SEARCH("/",R1832))</f>
        <v>rock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>
        <f>E1833/D1833</f>
        <v>1.03</v>
      </c>
      <c r="O1833" s="6">
        <f>IF(L1833&gt;0,E1833/L1833,0)</f>
        <v>73.571428571428569</v>
      </c>
      <c r="P1833" s="11">
        <f>(((I1833/60)/60)/24)+DATE(1970,1,1)+(-5/24)</f>
        <v>41041.787766203699</v>
      </c>
      <c r="Q1833" s="11">
        <f>(((J1833/60)/60)/24)+DATE(1970,1,1)+(-5/24)</f>
        <v>41026.787766203699</v>
      </c>
      <c r="R1833" t="s">
        <v>8276</v>
      </c>
      <c r="S1833" s="13" t="str">
        <f>LEFT(R1833,SEARCH("/",R1833)-1)</f>
        <v>music</v>
      </c>
      <c r="T1833" t="str">
        <f>RIGHT(R1833,LEN(R1833)-SEARCH("/",R1833))</f>
        <v>rock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>
        <f>E1834/D1834</f>
        <v>1.4285714285714286</v>
      </c>
      <c r="O1834" s="6">
        <f>IF(L1834&gt;0,E1834/L1834,0)</f>
        <v>25</v>
      </c>
      <c r="P1834" s="11">
        <f>(((I1834/60)/60)/24)+DATE(1970,1,1)+(-5/24)</f>
        <v>40606.331331018519</v>
      </c>
      <c r="Q1834" s="11">
        <f>(((J1834/60)/60)/24)+DATE(1970,1,1)+(-5/24)</f>
        <v>40576.331331018519</v>
      </c>
      <c r="R1834" t="s">
        <v>8276</v>
      </c>
      <c r="S1834" s="13" t="str">
        <f>LEFT(R1834,SEARCH("/",R1834)-1)</f>
        <v>music</v>
      </c>
      <c r="T1834" t="str">
        <f>RIGHT(R1834,LEN(R1834)-SEARCH("/",R1834))</f>
        <v>rock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>
        <f>E1835/D1835</f>
        <v>2.625</v>
      </c>
      <c r="O1835" s="6">
        <f>IF(L1835&gt;0,E1835/L1835,0)</f>
        <v>42</v>
      </c>
      <c r="P1835" s="11">
        <f>(((I1835/60)/60)/24)+DATE(1970,1,1)+(-5/24)</f>
        <v>41335.124305555553</v>
      </c>
      <c r="Q1835" s="11">
        <f>(((J1835/60)/60)/24)+DATE(1970,1,1)+(-5/24)</f>
        <v>41302.835682870369</v>
      </c>
      <c r="R1835" t="s">
        <v>8276</v>
      </c>
      <c r="S1835" s="13" t="str">
        <f>LEFT(R1835,SEARCH("/",R1835)-1)</f>
        <v>music</v>
      </c>
      <c r="T1835" t="str">
        <f>RIGHT(R1835,LEN(R1835)-SEARCH("/",R1835))</f>
        <v>rock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>
        <f>E1836/D1836</f>
        <v>1.1805000000000001</v>
      </c>
      <c r="O1836" s="6">
        <f>IF(L1836&gt;0,E1836/L1836,0)</f>
        <v>131.16666666666666</v>
      </c>
      <c r="P1836" s="11">
        <f>(((I1836/60)/60)/24)+DATE(1970,1,1)+(-5/24)</f>
        <v>42028.755729166667</v>
      </c>
      <c r="Q1836" s="11">
        <f>(((J1836/60)/60)/24)+DATE(1970,1,1)+(-5/24)</f>
        <v>41988.755729166667</v>
      </c>
      <c r="R1836" t="s">
        <v>8276</v>
      </c>
      <c r="S1836" s="13" t="str">
        <f>LEFT(R1836,SEARCH("/",R1836)-1)</f>
        <v>music</v>
      </c>
      <c r="T1836" t="str">
        <f>RIGHT(R1836,LEN(R1836)-SEARCH("/",R1836))</f>
        <v>rock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>
        <f>E1837/D1837</f>
        <v>1.04</v>
      </c>
      <c r="O1837" s="6">
        <f>IF(L1837&gt;0,E1837/L1837,0)</f>
        <v>47.272727272727273</v>
      </c>
      <c r="P1837" s="11">
        <f>(((I1837/60)/60)/24)+DATE(1970,1,1)+(-5/24)</f>
        <v>42460.452210648145</v>
      </c>
      <c r="Q1837" s="11">
        <f>(((J1837/60)/60)/24)+DATE(1970,1,1)+(-5/24)</f>
        <v>42430.49387731481</v>
      </c>
      <c r="R1837" t="s">
        <v>8276</v>
      </c>
      <c r="S1837" s="13" t="str">
        <f>LEFT(R1837,SEARCH("/",R1837)-1)</f>
        <v>music</v>
      </c>
      <c r="T1837" t="str">
        <f>RIGHT(R1837,LEN(R1837)-SEARCH("/",R1837))</f>
        <v>rock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>
        <f>E1838/D1838</f>
        <v>2.0034000000000001</v>
      </c>
      <c r="O1838" s="6">
        <f>IF(L1838&gt;0,E1838/L1838,0)</f>
        <v>182.12727272727273</v>
      </c>
      <c r="P1838" s="11">
        <f>(((I1838/60)/60)/24)+DATE(1970,1,1)+(-5/24)</f>
        <v>41322.601030092592</v>
      </c>
      <c r="Q1838" s="11">
        <f>(((J1838/60)/60)/24)+DATE(1970,1,1)+(-5/24)</f>
        <v>41305.601030092592</v>
      </c>
      <c r="R1838" t="s">
        <v>8276</v>
      </c>
      <c r="S1838" s="13" t="str">
        <f>LEFT(R1838,SEARCH("/",R1838)-1)</f>
        <v>music</v>
      </c>
      <c r="T1838" t="str">
        <f>RIGHT(R1838,LEN(R1838)-SEARCH("/",R1838))</f>
        <v>rock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>
        <f>E1839/D1839</f>
        <v>3.0683333333333334</v>
      </c>
      <c r="O1839" s="6">
        <f>IF(L1839&gt;0,E1839/L1839,0)</f>
        <v>61.366666666666667</v>
      </c>
      <c r="P1839" s="11">
        <f>(((I1839/60)/60)/24)+DATE(1970,1,1)+(-5/24)</f>
        <v>40985.797858796293</v>
      </c>
      <c r="Q1839" s="11">
        <f>(((J1839/60)/60)/24)+DATE(1970,1,1)+(-5/24)</f>
        <v>40925.839525462965</v>
      </c>
      <c r="R1839" t="s">
        <v>8276</v>
      </c>
      <c r="S1839" s="13" t="str">
        <f>LEFT(R1839,SEARCH("/",R1839)-1)</f>
        <v>music</v>
      </c>
      <c r="T1839" t="str">
        <f>RIGHT(R1839,LEN(R1839)-SEARCH("/",R1839))</f>
        <v>rock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>
        <f>E1840/D1840</f>
        <v>1.00149</v>
      </c>
      <c r="O1840" s="6">
        <f>IF(L1840&gt;0,E1840/L1840,0)</f>
        <v>35.767499999999998</v>
      </c>
      <c r="P1840" s="11">
        <f>(((I1840/60)/60)/24)+DATE(1970,1,1)+(-5/24)</f>
        <v>40816.916666666664</v>
      </c>
      <c r="Q1840" s="11">
        <f>(((J1840/60)/60)/24)+DATE(1970,1,1)+(-5/24)</f>
        <v>40788.578206018516</v>
      </c>
      <c r="R1840" t="s">
        <v>8276</v>
      </c>
      <c r="S1840" s="13" t="str">
        <f>LEFT(R1840,SEARCH("/",R1840)-1)</f>
        <v>music</v>
      </c>
      <c r="T1840" t="str">
        <f>RIGHT(R1840,LEN(R1840)-SEARCH("/",R1840))</f>
        <v>rock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>
        <f>E1841/D1841</f>
        <v>2.0529999999999999</v>
      </c>
      <c r="O1841" s="6">
        <f>IF(L1841&gt;0,E1841/L1841,0)</f>
        <v>45.62222222222222</v>
      </c>
      <c r="P1841" s="11">
        <f>(((I1841/60)/60)/24)+DATE(1970,1,1)+(-5/24)</f>
        <v>42644.513680555552</v>
      </c>
      <c r="Q1841" s="11">
        <f>(((J1841/60)/60)/24)+DATE(1970,1,1)+(-5/24)</f>
        <v>42614.513680555552</v>
      </c>
      <c r="R1841" t="s">
        <v>8276</v>
      </c>
      <c r="S1841" s="13" t="str">
        <f>LEFT(R1841,SEARCH("/",R1841)-1)</f>
        <v>music</v>
      </c>
      <c r="T1841" t="str">
        <f>RIGHT(R1841,LEN(R1841)-SEARCH("/",R1841))</f>
        <v>rock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>
        <f>E1842/D1842</f>
        <v>1.0888888888888888</v>
      </c>
      <c r="O1842" s="6">
        <f>IF(L1842&gt;0,E1842/L1842,0)</f>
        <v>75.384615384615387</v>
      </c>
      <c r="P1842" s="11">
        <f>(((I1842/60)/60)/24)+DATE(1970,1,1)+(-5/24)</f>
        <v>41400.999305555553</v>
      </c>
      <c r="Q1842" s="11">
        <f>(((J1842/60)/60)/24)+DATE(1970,1,1)+(-5/24)</f>
        <v>41381.88784722222</v>
      </c>
      <c r="R1842" t="s">
        <v>8276</v>
      </c>
      <c r="S1842" s="13" t="str">
        <f>LEFT(R1842,SEARCH("/",R1842)-1)</f>
        <v>music</v>
      </c>
      <c r="T1842" t="str">
        <f>RIGHT(R1842,LEN(R1842)-SEARCH("/",R1842))</f>
        <v>rock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>
        <f>E1843/D1843</f>
        <v>1.0175000000000001</v>
      </c>
      <c r="O1843" s="6">
        <f>IF(L1843&gt;0,E1843/L1843,0)</f>
        <v>50.875</v>
      </c>
      <c r="P1843" s="11">
        <f>(((I1843/60)/60)/24)+DATE(1970,1,1)+(-5/24)</f>
        <v>41778.999305555553</v>
      </c>
      <c r="Q1843" s="11">
        <f>(((J1843/60)/60)/24)+DATE(1970,1,1)+(-5/24)</f>
        <v>41745.637094907404</v>
      </c>
      <c r="R1843" t="s">
        <v>8276</v>
      </c>
      <c r="S1843" s="13" t="str">
        <f>LEFT(R1843,SEARCH("/",R1843)-1)</f>
        <v>music</v>
      </c>
      <c r="T1843" t="str">
        <f>RIGHT(R1843,LEN(R1843)-SEARCH("/",R1843))</f>
        <v>rock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>
        <f>E1844/D1844</f>
        <v>1.2524999999999999</v>
      </c>
      <c r="O1844" s="6">
        <f>IF(L1844&gt;0,E1844/L1844,0)</f>
        <v>119.28571428571429</v>
      </c>
      <c r="P1844" s="11">
        <f>(((I1844/60)/60)/24)+DATE(1970,1,1)+(-5/24)</f>
        <v>42065.040972222218</v>
      </c>
      <c r="Q1844" s="11">
        <f>(((J1844/60)/60)/24)+DATE(1970,1,1)+(-5/24)</f>
        <v>42031.423391203702</v>
      </c>
      <c r="R1844" t="s">
        <v>8276</v>
      </c>
      <c r="S1844" s="13" t="str">
        <f>LEFT(R1844,SEARCH("/",R1844)-1)</f>
        <v>music</v>
      </c>
      <c r="T1844" t="str">
        <f>RIGHT(R1844,LEN(R1844)-SEARCH("/",R1844))</f>
        <v>rock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>
        <f>E1845/D1845</f>
        <v>1.2400610000000001</v>
      </c>
      <c r="O1845" s="6">
        <f>IF(L1845&gt;0,E1845/L1845,0)</f>
        <v>92.541865671641801</v>
      </c>
      <c r="P1845" s="11">
        <f>(((I1845/60)/60)/24)+DATE(1970,1,1)+(-5/24)</f>
        <v>40594.786504629628</v>
      </c>
      <c r="Q1845" s="11">
        <f>(((J1845/60)/60)/24)+DATE(1970,1,1)+(-5/24)</f>
        <v>40564.786504629628</v>
      </c>
      <c r="R1845" t="s">
        <v>8276</v>
      </c>
      <c r="S1845" s="13" t="str">
        <f>LEFT(R1845,SEARCH("/",R1845)-1)</f>
        <v>music</v>
      </c>
      <c r="T1845" t="str">
        <f>RIGHT(R1845,LEN(R1845)-SEARCH("/",R1845))</f>
        <v>rock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>
        <f>E1846/D1846</f>
        <v>1.014</v>
      </c>
      <c r="O1846" s="6">
        <f>IF(L1846&gt;0,E1846/L1846,0)</f>
        <v>76.05</v>
      </c>
      <c r="P1846" s="11">
        <f>(((I1846/60)/60)/24)+DATE(1970,1,1)+(-5/24)</f>
        <v>40704.916666666664</v>
      </c>
      <c r="Q1846" s="11">
        <f>(((J1846/60)/60)/24)+DATE(1970,1,1)+(-5/24)</f>
        <v>40666.765208333331</v>
      </c>
      <c r="R1846" t="s">
        <v>8276</v>
      </c>
      <c r="S1846" s="13" t="str">
        <f>LEFT(R1846,SEARCH("/",R1846)-1)</f>
        <v>music</v>
      </c>
      <c r="T1846" t="str">
        <f>RIGHT(R1846,LEN(R1846)-SEARCH("/",R1846))</f>
        <v>rock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>
        <f>E1847/D1847</f>
        <v>1</v>
      </c>
      <c r="O1847" s="6">
        <f>IF(L1847&gt;0,E1847/L1847,0)</f>
        <v>52.631578947368418</v>
      </c>
      <c r="P1847" s="11">
        <f>(((I1847/60)/60)/24)+DATE(1970,1,1)+(-5/24)</f>
        <v>42537.996527777774</v>
      </c>
      <c r="Q1847" s="11">
        <f>(((J1847/60)/60)/24)+DATE(1970,1,1)+(-5/24)</f>
        <v>42523.124976851854</v>
      </c>
      <c r="R1847" t="s">
        <v>8276</v>
      </c>
      <c r="S1847" s="13" t="str">
        <f>LEFT(R1847,SEARCH("/",R1847)-1)</f>
        <v>music</v>
      </c>
      <c r="T1847" t="str">
        <f>RIGHT(R1847,LEN(R1847)-SEARCH("/",R1847))</f>
        <v>rock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>
        <f>E1848/D1848</f>
        <v>1.3792666666666666</v>
      </c>
      <c r="O1848" s="6">
        <f>IF(L1848&gt;0,E1848/L1848,0)</f>
        <v>98.990430622009569</v>
      </c>
      <c r="P1848" s="11">
        <f>(((I1848/60)/60)/24)+DATE(1970,1,1)+(-5/24)</f>
        <v>41258.441863425927</v>
      </c>
      <c r="Q1848" s="11">
        <f>(((J1848/60)/60)/24)+DATE(1970,1,1)+(-5/24)</f>
        <v>41228.441863425927</v>
      </c>
      <c r="R1848" t="s">
        <v>8276</v>
      </c>
      <c r="S1848" s="13" t="str">
        <f>LEFT(R1848,SEARCH("/",R1848)-1)</f>
        <v>music</v>
      </c>
      <c r="T1848" t="str">
        <f>RIGHT(R1848,LEN(R1848)-SEARCH("/",R1848))</f>
        <v>rock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>
        <f>E1849/D1849</f>
        <v>1.2088000000000001</v>
      </c>
      <c r="O1849" s="6">
        <f>IF(L1849&gt;0,E1849/L1849,0)</f>
        <v>79.526315789473685</v>
      </c>
      <c r="P1849" s="11">
        <f>(((I1849/60)/60)/24)+DATE(1970,1,1)+(-5/24)</f>
        <v>42115.028148148143</v>
      </c>
      <c r="Q1849" s="11">
        <f>(((J1849/60)/60)/24)+DATE(1970,1,1)+(-5/24)</f>
        <v>42094.028148148143</v>
      </c>
      <c r="R1849" t="s">
        <v>8276</v>
      </c>
      <c r="S1849" s="13" t="str">
        <f>LEFT(R1849,SEARCH("/",R1849)-1)</f>
        <v>music</v>
      </c>
      <c r="T1849" t="str">
        <f>RIGHT(R1849,LEN(R1849)-SEARCH("/",R1849))</f>
        <v>rock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>
        <f>E1850/D1850</f>
        <v>1.0736666666666668</v>
      </c>
      <c r="O1850" s="6">
        <f>IF(L1850&gt;0,E1850/L1850,0)</f>
        <v>134.20833333333334</v>
      </c>
      <c r="P1850" s="11">
        <f>(((I1850/60)/60)/24)+DATE(1970,1,1)+(-5/24)</f>
        <v>40755.082638888889</v>
      </c>
      <c r="Q1850" s="11">
        <f>(((J1850/60)/60)/24)+DATE(1970,1,1)+(-5/24)</f>
        <v>40691.579722222217</v>
      </c>
      <c r="R1850" t="s">
        <v>8276</v>
      </c>
      <c r="S1850" s="13" t="str">
        <f>LEFT(R1850,SEARCH("/",R1850)-1)</f>
        <v>music</v>
      </c>
      <c r="T1850" t="str">
        <f>RIGHT(R1850,LEN(R1850)-SEARCH("/",R1850))</f>
        <v>rock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>
        <f>E1851/D1851</f>
        <v>1.0033333333333334</v>
      </c>
      <c r="O1851" s="6">
        <f>IF(L1851&gt;0,E1851/L1851,0)</f>
        <v>37.625</v>
      </c>
      <c r="P1851" s="11">
        <f>(((I1851/60)/60)/24)+DATE(1970,1,1)+(-5/24)</f>
        <v>41199.637256944443</v>
      </c>
      <c r="Q1851" s="11">
        <f>(((J1851/60)/60)/24)+DATE(1970,1,1)+(-5/24)</f>
        <v>41169.637256944443</v>
      </c>
      <c r="R1851" t="s">
        <v>8276</v>
      </c>
      <c r="S1851" s="13" t="str">
        <f>LEFT(R1851,SEARCH("/",R1851)-1)</f>
        <v>music</v>
      </c>
      <c r="T1851" t="str">
        <f>RIGHT(R1851,LEN(R1851)-SEARCH("/",R1851))</f>
        <v>rock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>
        <f>E1852/D1852</f>
        <v>1.0152222222222222</v>
      </c>
      <c r="O1852" s="6">
        <f>IF(L1852&gt;0,E1852/L1852,0)</f>
        <v>51.044692737430168</v>
      </c>
      <c r="P1852" s="11">
        <f>(((I1852/60)/60)/24)+DATE(1970,1,1)+(-5/24)</f>
        <v>41830.751157407409</v>
      </c>
      <c r="Q1852" s="11">
        <f>(((J1852/60)/60)/24)+DATE(1970,1,1)+(-5/24)</f>
        <v>41800.751157407409</v>
      </c>
      <c r="R1852" t="s">
        <v>8276</v>
      </c>
      <c r="S1852" s="13" t="str">
        <f>LEFT(R1852,SEARCH("/",R1852)-1)</f>
        <v>music</v>
      </c>
      <c r="T1852" t="str">
        <f>RIGHT(R1852,LEN(R1852)-SEARCH("/",R1852))</f>
        <v>rock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>
        <f>E1853/D1853</f>
        <v>1.0007692307692309</v>
      </c>
      <c r="O1853" s="6">
        <f>IF(L1853&gt;0,E1853/L1853,0)</f>
        <v>50.03846153846154</v>
      </c>
      <c r="P1853" s="11">
        <f>(((I1853/60)/60)/24)+DATE(1970,1,1)+(-5/24)</f>
        <v>41847.833333333328</v>
      </c>
      <c r="Q1853" s="11">
        <f>(((J1853/60)/60)/24)+DATE(1970,1,1)+(-5/24)</f>
        <v>41827.69835648148</v>
      </c>
      <c r="R1853" t="s">
        <v>8276</v>
      </c>
      <c r="S1853" s="13" t="str">
        <f>LEFT(R1853,SEARCH("/",R1853)-1)</f>
        <v>music</v>
      </c>
      <c r="T1853" t="str">
        <f>RIGHT(R1853,LEN(R1853)-SEARCH("/",R1853))</f>
        <v>rock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>
        <f>E1854/D1854</f>
        <v>1.1696666666666666</v>
      </c>
      <c r="O1854" s="6">
        <f>IF(L1854&gt;0,E1854/L1854,0)</f>
        <v>133.93129770992365</v>
      </c>
      <c r="P1854" s="11">
        <f>(((I1854/60)/60)/24)+DATE(1970,1,1)+(-5/24)</f>
        <v>42118.791666666664</v>
      </c>
      <c r="Q1854" s="11">
        <f>(((J1854/60)/60)/24)+DATE(1970,1,1)+(-5/24)</f>
        <v>42081.563101851854</v>
      </c>
      <c r="R1854" t="s">
        <v>8276</v>
      </c>
      <c r="S1854" s="13" t="str">
        <f>LEFT(R1854,SEARCH("/",R1854)-1)</f>
        <v>music</v>
      </c>
      <c r="T1854" t="str">
        <f>RIGHT(R1854,LEN(R1854)-SEARCH("/",R1854))</f>
        <v>rock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>
        <f>E1855/D1855</f>
        <v>1.01875</v>
      </c>
      <c r="O1855" s="6">
        <f>IF(L1855&gt;0,E1855/L1855,0)</f>
        <v>58.214285714285715</v>
      </c>
      <c r="P1855" s="11">
        <f>(((I1855/60)/60)/24)+DATE(1970,1,1)+(-5/24)</f>
        <v>41226.893715277773</v>
      </c>
      <c r="Q1855" s="11">
        <f>(((J1855/60)/60)/24)+DATE(1970,1,1)+(-5/24)</f>
        <v>41176.852048611108</v>
      </c>
      <c r="R1855" t="s">
        <v>8276</v>
      </c>
      <c r="S1855" s="13" t="str">
        <f>LEFT(R1855,SEARCH("/",R1855)-1)</f>
        <v>music</v>
      </c>
      <c r="T1855" t="str">
        <f>RIGHT(R1855,LEN(R1855)-SEARCH("/",R1855))</f>
        <v>rock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>
        <f>E1856/D1856</f>
        <v>1.0212366666666666</v>
      </c>
      <c r="O1856" s="6">
        <f>IF(L1856&gt;0,E1856/L1856,0)</f>
        <v>88.037643678160919</v>
      </c>
      <c r="P1856" s="11">
        <f>(((I1856/60)/60)/24)+DATE(1970,1,1)+(-5/24)</f>
        <v>41417.812928240739</v>
      </c>
      <c r="Q1856" s="11">
        <f>(((J1856/60)/60)/24)+DATE(1970,1,1)+(-5/24)</f>
        <v>41387.812928240739</v>
      </c>
      <c r="R1856" t="s">
        <v>8276</v>
      </c>
      <c r="S1856" s="13" t="str">
        <f>LEFT(R1856,SEARCH("/",R1856)-1)</f>
        <v>music</v>
      </c>
      <c r="T1856" t="str">
        <f>RIGHT(R1856,LEN(R1856)-SEARCH("/",R1856))</f>
        <v>rock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>
        <f>E1857/D1857</f>
        <v>1.5405897142857143</v>
      </c>
      <c r="O1857" s="6">
        <f>IF(L1857&gt;0,E1857/L1857,0)</f>
        <v>70.576753926701571</v>
      </c>
      <c r="P1857" s="11">
        <f>(((I1857/60)/60)/24)+DATE(1970,1,1)+(-5/24)</f>
        <v>41645.330324074072</v>
      </c>
      <c r="Q1857" s="11">
        <f>(((J1857/60)/60)/24)+DATE(1970,1,1)+(-5/24)</f>
        <v>41600.330324074072</v>
      </c>
      <c r="R1857" t="s">
        <v>8276</v>
      </c>
      <c r="S1857" s="13" t="str">
        <f>LEFT(R1857,SEARCH("/",R1857)-1)</f>
        <v>music</v>
      </c>
      <c r="T1857" t="str">
        <f>RIGHT(R1857,LEN(R1857)-SEARCH("/",R1857))</f>
        <v>rock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>
        <f>E1858/D1858</f>
        <v>1.0125</v>
      </c>
      <c r="O1858" s="6">
        <f>IF(L1858&gt;0,E1858/L1858,0)</f>
        <v>53.289473684210527</v>
      </c>
      <c r="P1858" s="11">
        <f>(((I1858/60)/60)/24)+DATE(1970,1,1)+(-5/24)</f>
        <v>41838.64666666666</v>
      </c>
      <c r="Q1858" s="11">
        <f>(((J1858/60)/60)/24)+DATE(1970,1,1)+(-5/24)</f>
        <v>41817.64666666666</v>
      </c>
      <c r="R1858" t="s">
        <v>8276</v>
      </c>
      <c r="S1858" s="13" t="str">
        <f>LEFT(R1858,SEARCH("/",R1858)-1)</f>
        <v>music</v>
      </c>
      <c r="T1858" t="str">
        <f>RIGHT(R1858,LEN(R1858)-SEARCH("/",R1858))</f>
        <v>rock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>
        <f>E1859/D1859</f>
        <v>1</v>
      </c>
      <c r="O1859" s="6">
        <f>IF(L1859&gt;0,E1859/L1859,0)</f>
        <v>136.36363636363637</v>
      </c>
      <c r="P1859" s="11">
        <f>(((I1859/60)/60)/24)+DATE(1970,1,1)+(-5/24)</f>
        <v>41894.560335648144</v>
      </c>
      <c r="Q1859" s="11">
        <f>(((J1859/60)/60)/24)+DATE(1970,1,1)+(-5/24)</f>
        <v>41864.560335648144</v>
      </c>
      <c r="R1859" t="s">
        <v>8276</v>
      </c>
      <c r="S1859" s="13" t="str">
        <f>LEFT(R1859,SEARCH("/",R1859)-1)</f>
        <v>music</v>
      </c>
      <c r="T1859" t="str">
        <f>RIGHT(R1859,LEN(R1859)-SEARCH("/",R1859))</f>
        <v>rock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>
        <f>E1860/D1860</f>
        <v>1.0874800874800874</v>
      </c>
      <c r="O1860" s="6">
        <f>IF(L1860&gt;0,E1860/L1860,0)</f>
        <v>40.547315436241611</v>
      </c>
      <c r="P1860" s="11">
        <f>(((I1860/60)/60)/24)+DATE(1970,1,1)+(-5/24)</f>
        <v>40893.033807870372</v>
      </c>
      <c r="Q1860" s="11">
        <f>(((J1860/60)/60)/24)+DATE(1970,1,1)+(-5/24)</f>
        <v>40832.9921412037</v>
      </c>
      <c r="R1860" t="s">
        <v>8276</v>
      </c>
      <c r="S1860" s="13" t="str">
        <f>LEFT(R1860,SEARCH("/",R1860)-1)</f>
        <v>music</v>
      </c>
      <c r="T1860" t="str">
        <f>RIGHT(R1860,LEN(R1860)-SEARCH("/",R1860))</f>
        <v>rock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>
        <f>E1861/D1861</f>
        <v>1.3183333333333334</v>
      </c>
      <c r="O1861" s="6">
        <f>IF(L1861&gt;0,E1861/L1861,0)</f>
        <v>70.625</v>
      </c>
      <c r="P1861" s="11">
        <f>(((I1861/60)/60)/24)+DATE(1970,1,1)+(-5/24)</f>
        <v>40808.561678240738</v>
      </c>
      <c r="Q1861" s="11">
        <f>(((J1861/60)/60)/24)+DATE(1970,1,1)+(-5/24)</f>
        <v>40778.561678240738</v>
      </c>
      <c r="R1861" t="s">
        <v>8276</v>
      </c>
      <c r="S1861" s="13" t="str">
        <f>LEFT(R1861,SEARCH("/",R1861)-1)</f>
        <v>music</v>
      </c>
      <c r="T1861" t="str">
        <f>RIGHT(R1861,LEN(R1861)-SEARCH("/",R1861))</f>
        <v>rock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>
        <f>E1862/D1862</f>
        <v>1.3346666666666667</v>
      </c>
      <c r="O1862" s="6">
        <f>IF(L1862&gt;0,E1862/L1862,0)</f>
        <v>52.684210526315788</v>
      </c>
      <c r="P1862" s="11">
        <f>(((I1862/60)/60)/24)+DATE(1970,1,1)+(-5/24)</f>
        <v>41676.500972222217</v>
      </c>
      <c r="Q1862" s="11">
        <f>(((J1862/60)/60)/24)+DATE(1970,1,1)+(-5/24)</f>
        <v>41655.500972222217</v>
      </c>
      <c r="R1862" t="s">
        <v>8276</v>
      </c>
      <c r="S1862" s="13" t="str">
        <f>LEFT(R1862,SEARCH("/",R1862)-1)</f>
        <v>music</v>
      </c>
      <c r="T1862" t="str">
        <f>RIGHT(R1862,LEN(R1862)-SEARCH("/",R1862))</f>
        <v>rock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>
        <f>E1863/D1863</f>
        <v>0</v>
      </c>
      <c r="O1863" s="6">
        <f>IF(L1863&gt;0,E1863/L1863,0)</f>
        <v>0</v>
      </c>
      <c r="P1863" s="11">
        <f>(((I1863/60)/60)/24)+DATE(1970,1,1)+(-5/24)</f>
        <v>42030.091909722221</v>
      </c>
      <c r="Q1863" s="11">
        <f>(((J1863/60)/60)/24)+DATE(1970,1,1)+(-5/24)</f>
        <v>42000.091909722221</v>
      </c>
      <c r="R1863" t="s">
        <v>8283</v>
      </c>
      <c r="S1863" s="13" t="str">
        <f>LEFT(R1863,SEARCH("/",R1863)-1)</f>
        <v>games</v>
      </c>
      <c r="T1863" t="str">
        <f>RIGHT(R1863,LEN(R1863)-SEARCH("/",R1863))</f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>
        <f>E1864/D1864</f>
        <v>8.0833333333333326E-2</v>
      </c>
      <c r="O1864" s="6">
        <f>IF(L1864&gt;0,E1864/L1864,0)</f>
        <v>90.9375</v>
      </c>
      <c r="P1864" s="11">
        <f>(((I1864/60)/60)/24)+DATE(1970,1,1)+(-5/24)</f>
        <v>42802.104166666664</v>
      </c>
      <c r="Q1864" s="11">
        <f>(((J1864/60)/60)/24)+DATE(1970,1,1)+(-5/24)</f>
        <v>42755.284421296288</v>
      </c>
      <c r="R1864" t="s">
        <v>8283</v>
      </c>
      <c r="S1864" s="13" t="str">
        <f>LEFT(R1864,SEARCH("/",R1864)-1)</f>
        <v>games</v>
      </c>
      <c r="T1864" t="str">
        <f>RIGHT(R1864,LEN(R1864)-SEARCH("/",R1864))</f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>
        <f>E1865/D1865</f>
        <v>4.0000000000000001E-3</v>
      </c>
      <c r="O1865" s="6">
        <f>IF(L1865&gt;0,E1865/L1865,0)</f>
        <v>5</v>
      </c>
      <c r="P1865" s="11">
        <f>(((I1865/60)/60)/24)+DATE(1970,1,1)+(-5/24)</f>
        <v>41802.588946759257</v>
      </c>
      <c r="Q1865" s="11">
        <f>(((J1865/60)/60)/24)+DATE(1970,1,1)+(-5/24)</f>
        <v>41772.588946759257</v>
      </c>
      <c r="R1865" t="s">
        <v>8283</v>
      </c>
      <c r="S1865" s="13" t="str">
        <f>LEFT(R1865,SEARCH("/",R1865)-1)</f>
        <v>games</v>
      </c>
      <c r="T1865" t="str">
        <f>RIGHT(R1865,LEN(R1865)-SEARCH("/",R1865))</f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>
        <f>E1866/D1866</f>
        <v>0.42892307692307691</v>
      </c>
      <c r="O1866" s="6">
        <f>IF(L1866&gt;0,E1866/L1866,0)</f>
        <v>58.083333333333336</v>
      </c>
      <c r="P1866" s="11">
        <f>(((I1866/60)/60)/24)+DATE(1970,1,1)+(-5/24)</f>
        <v>41763.508101851847</v>
      </c>
      <c r="Q1866" s="11">
        <f>(((J1866/60)/60)/24)+DATE(1970,1,1)+(-5/24)</f>
        <v>41733.508101851847</v>
      </c>
      <c r="R1866" t="s">
        <v>8283</v>
      </c>
      <c r="S1866" s="13" t="str">
        <f>LEFT(R1866,SEARCH("/",R1866)-1)</f>
        <v>games</v>
      </c>
      <c r="T1866" t="str">
        <f>RIGHT(R1866,LEN(R1866)-SEARCH("/",R1866))</f>
        <v>mobile games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>
        <f>E1867/D1867</f>
        <v>3.6363636363636364E-5</v>
      </c>
      <c r="O1867" s="6">
        <f>IF(L1867&gt;0,E1867/L1867,0)</f>
        <v>2</v>
      </c>
      <c r="P1867" s="11">
        <f>(((I1867/60)/60)/24)+DATE(1970,1,1)+(-5/24)</f>
        <v>42680.200775462967</v>
      </c>
      <c r="Q1867" s="11">
        <f>(((J1867/60)/60)/24)+DATE(1970,1,1)+(-5/24)</f>
        <v>42645.159108796295</v>
      </c>
      <c r="R1867" t="s">
        <v>8283</v>
      </c>
      <c r="S1867" s="13" t="str">
        <f>LEFT(R1867,SEARCH("/",R1867)-1)</f>
        <v>games</v>
      </c>
      <c r="T1867" t="str">
        <f>RIGHT(R1867,LEN(R1867)-SEARCH("/",R1867))</f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>
        <f>E1868/D1868</f>
        <v>5.0000000000000001E-3</v>
      </c>
      <c r="O1868" s="6">
        <f>IF(L1868&gt;0,E1868/L1868,0)</f>
        <v>62.5</v>
      </c>
      <c r="P1868" s="11">
        <f>(((I1868/60)/60)/24)+DATE(1970,1,1)+(-5/24)</f>
        <v>42794.958333333336</v>
      </c>
      <c r="Q1868" s="11">
        <f>(((J1868/60)/60)/24)+DATE(1970,1,1)+(-5/24)</f>
        <v>42742.038159722222</v>
      </c>
      <c r="R1868" t="s">
        <v>8283</v>
      </c>
      <c r="S1868" s="13" t="str">
        <f>LEFT(R1868,SEARCH("/",R1868)-1)</f>
        <v>games</v>
      </c>
      <c r="T1868" t="str">
        <f>RIGHT(R1868,LEN(R1868)-SEARCH("/",R1868))</f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>
        <f>E1869/D1869</f>
        <v>5.0000000000000001E-4</v>
      </c>
      <c r="O1869" s="6">
        <f>IF(L1869&gt;0,E1869/L1869,0)</f>
        <v>10</v>
      </c>
      <c r="P1869" s="11">
        <f>(((I1869/60)/60)/24)+DATE(1970,1,1)+(-5/24)</f>
        <v>42679.716574074067</v>
      </c>
      <c r="Q1869" s="11">
        <f>(((J1869/60)/60)/24)+DATE(1970,1,1)+(-5/24)</f>
        <v>42649.716574074067</v>
      </c>
      <c r="R1869" t="s">
        <v>8283</v>
      </c>
      <c r="S1869" s="13" t="str">
        <f>LEFT(R1869,SEARCH("/",R1869)-1)</f>
        <v>games</v>
      </c>
      <c r="T1869" t="str">
        <f>RIGHT(R1869,LEN(R1869)-SEARCH("/",R1869))</f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>
        <f>E1870/D1870</f>
        <v>4.8680000000000001E-2</v>
      </c>
      <c r="O1870" s="6">
        <f>IF(L1870&gt;0,E1870/L1870,0)</f>
        <v>71.588235294117652</v>
      </c>
      <c r="P1870" s="11">
        <f>(((I1870/60)/60)/24)+DATE(1970,1,1)+(-5/24)</f>
        <v>42353.124305555553</v>
      </c>
      <c r="Q1870" s="11">
        <f>(((J1870/60)/60)/24)+DATE(1970,1,1)+(-5/24)</f>
        <v>42328.570891203701</v>
      </c>
      <c r="R1870" t="s">
        <v>8283</v>
      </c>
      <c r="S1870" s="13" t="str">
        <f>LEFT(R1870,SEARCH("/",R1870)-1)</f>
        <v>games</v>
      </c>
      <c r="T1870" t="str">
        <f>RIGHT(R1870,LEN(R1870)-SEARCH("/",R1870))</f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>
        <f>E1871/D1871</f>
        <v>0</v>
      </c>
      <c r="O1871" s="6">
        <f>IF(L1871&gt;0,E1871/L1871,0)</f>
        <v>0</v>
      </c>
      <c r="P1871" s="11">
        <f>(((I1871/60)/60)/24)+DATE(1970,1,1)+(-5/24)</f>
        <v>42738.794548611106</v>
      </c>
      <c r="Q1871" s="11">
        <f>(((J1871/60)/60)/24)+DATE(1970,1,1)+(-5/24)</f>
        <v>42708.794548611106</v>
      </c>
      <c r="R1871" t="s">
        <v>8283</v>
      </c>
      <c r="S1871" s="13" t="str">
        <f>LEFT(R1871,SEARCH("/",R1871)-1)</f>
        <v>games</v>
      </c>
      <c r="T1871" t="str">
        <f>RIGHT(R1871,LEN(R1871)-SEARCH("/",R1871))</f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>
        <f>E1872/D1872</f>
        <v>0.10314285714285715</v>
      </c>
      <c r="O1872" s="6">
        <f>IF(L1872&gt;0,E1872/L1872,0)</f>
        <v>32.81818181818182</v>
      </c>
      <c r="P1872" s="11">
        <f>(((I1872/60)/60)/24)+DATE(1970,1,1)+(-5/24)</f>
        <v>42399.970138888886</v>
      </c>
      <c r="Q1872" s="11">
        <f>(((J1872/60)/60)/24)+DATE(1970,1,1)+(-5/24)</f>
        <v>42371.14739583333</v>
      </c>
      <c r="R1872" t="s">
        <v>8283</v>
      </c>
      <c r="S1872" s="13" t="str">
        <f>LEFT(R1872,SEARCH("/",R1872)-1)</f>
        <v>games</v>
      </c>
      <c r="T1872" t="str">
        <f>RIGHT(R1872,LEN(R1872)-SEARCH("/",R1872))</f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>
        <f>E1873/D1873</f>
        <v>0.7178461538461538</v>
      </c>
      <c r="O1873" s="6">
        <f>IF(L1873&gt;0,E1873/L1873,0)</f>
        <v>49.11578947368421</v>
      </c>
      <c r="P1873" s="11">
        <f>(((I1873/60)/60)/24)+DATE(1970,1,1)+(-5/24)</f>
        <v>41963.616909722223</v>
      </c>
      <c r="Q1873" s="11">
        <f>(((J1873/60)/60)/24)+DATE(1970,1,1)+(-5/24)</f>
        <v>41923.575243055551</v>
      </c>
      <c r="R1873" t="s">
        <v>8283</v>
      </c>
      <c r="S1873" s="13" t="str">
        <f>LEFT(R1873,SEARCH("/",R1873)-1)</f>
        <v>games</v>
      </c>
      <c r="T1873" t="str">
        <f>RIGHT(R1873,LEN(R1873)-SEARCH("/",R1873))</f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>
        <f>E1874/D1874</f>
        <v>1.06E-2</v>
      </c>
      <c r="O1874" s="6">
        <f>IF(L1874&gt;0,E1874/L1874,0)</f>
        <v>16.307692307692307</v>
      </c>
      <c r="P1874" s="11">
        <f>(((I1874/60)/60)/24)+DATE(1970,1,1)+(-5/24)</f>
        <v>42184.921319444438</v>
      </c>
      <c r="Q1874" s="11">
        <f>(((J1874/60)/60)/24)+DATE(1970,1,1)+(-5/24)</f>
        <v>42154.921319444438</v>
      </c>
      <c r="R1874" t="s">
        <v>8283</v>
      </c>
      <c r="S1874" s="13" t="str">
        <f>LEFT(R1874,SEARCH("/",R1874)-1)</f>
        <v>games</v>
      </c>
      <c r="T1874" t="str">
        <f>RIGHT(R1874,LEN(R1874)-SEARCH("/",R1874))</f>
        <v>mobile games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>
        <f>E1875/D1875</f>
        <v>4.4999999999999997E-3</v>
      </c>
      <c r="O1875" s="6">
        <f>IF(L1875&gt;0,E1875/L1875,0)</f>
        <v>18</v>
      </c>
      <c r="P1875" s="11">
        <f>(((I1875/60)/60)/24)+DATE(1970,1,1)+(-5/24)</f>
        <v>42193.489583333336</v>
      </c>
      <c r="Q1875" s="11">
        <f>(((J1875/60)/60)/24)+DATE(1970,1,1)+(-5/24)</f>
        <v>42164.407523148147</v>
      </c>
      <c r="R1875" t="s">
        <v>8283</v>
      </c>
      <c r="S1875" s="13" t="str">
        <f>LEFT(R1875,SEARCH("/",R1875)-1)</f>
        <v>games</v>
      </c>
      <c r="T1875" t="str">
        <f>RIGHT(R1875,LEN(R1875)-SEARCH("/",R1875))</f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>
        <f>E1876/D1876</f>
        <v>1.6249999999999999E-4</v>
      </c>
      <c r="O1876" s="6">
        <f>IF(L1876&gt;0,E1876/L1876,0)</f>
        <v>13</v>
      </c>
      <c r="P1876" s="11">
        <f>(((I1876/60)/60)/24)+DATE(1970,1,1)+(-5/24)</f>
        <v>42549.760798611103</v>
      </c>
      <c r="Q1876" s="11">
        <f>(((J1876/60)/60)/24)+DATE(1970,1,1)+(-5/24)</f>
        <v>42529.760798611103</v>
      </c>
      <c r="R1876" t="s">
        <v>8283</v>
      </c>
      <c r="S1876" s="13" t="str">
        <f>LEFT(R1876,SEARCH("/",R1876)-1)</f>
        <v>games</v>
      </c>
      <c r="T1876" t="str">
        <f>RIGHT(R1876,LEN(R1876)-SEARCH("/",R1876))</f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>
        <f>E1877/D1877</f>
        <v>5.1000000000000004E-3</v>
      </c>
      <c r="O1877" s="6">
        <f>IF(L1877&gt;0,E1877/L1877,0)</f>
        <v>17</v>
      </c>
      <c r="P1877" s="11">
        <f>(((I1877/60)/60)/24)+DATE(1970,1,1)+(-5/24)</f>
        <v>42588.691064814811</v>
      </c>
      <c r="Q1877" s="11">
        <f>(((J1877/60)/60)/24)+DATE(1970,1,1)+(-5/24)</f>
        <v>42528.691064814811</v>
      </c>
      <c r="R1877" t="s">
        <v>8283</v>
      </c>
      <c r="S1877" s="13" t="str">
        <f>LEFT(R1877,SEARCH("/",R1877)-1)</f>
        <v>games</v>
      </c>
      <c r="T1877" t="str">
        <f>RIGHT(R1877,LEN(R1877)-SEARCH("/",R1877))</f>
        <v>mobile games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>
        <f>E1878/D1878</f>
        <v>0</v>
      </c>
      <c r="O1878" s="6">
        <f>IF(L1878&gt;0,E1878/L1878,0)</f>
        <v>0</v>
      </c>
      <c r="P1878" s="11">
        <f>(((I1878/60)/60)/24)+DATE(1970,1,1)+(-5/24)</f>
        <v>41806.076446759253</v>
      </c>
      <c r="Q1878" s="11">
        <f>(((J1878/60)/60)/24)+DATE(1970,1,1)+(-5/24)</f>
        <v>41776.076446759253</v>
      </c>
      <c r="R1878" t="s">
        <v>8283</v>
      </c>
      <c r="S1878" s="13" t="str">
        <f>LEFT(R1878,SEARCH("/",R1878)-1)</f>
        <v>games</v>
      </c>
      <c r="T1878" t="str">
        <f>RIGHT(R1878,LEN(R1878)-SEARCH("/",R1878))</f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>
        <f>E1879/D1879</f>
        <v>0</v>
      </c>
      <c r="O1879" s="6">
        <f>IF(L1879&gt;0,E1879/L1879,0)</f>
        <v>0</v>
      </c>
      <c r="P1879" s="11">
        <f>(((I1879/60)/60)/24)+DATE(1970,1,1)+(-5/24)</f>
        <v>42063.820891203701</v>
      </c>
      <c r="Q1879" s="11">
        <f>(((J1879/60)/60)/24)+DATE(1970,1,1)+(-5/24)</f>
        <v>42034.820891203701</v>
      </c>
      <c r="R1879" t="s">
        <v>8283</v>
      </c>
      <c r="S1879" s="13" t="str">
        <f>LEFT(R1879,SEARCH("/",R1879)-1)</f>
        <v>games</v>
      </c>
      <c r="T1879" t="str">
        <f>RIGHT(R1879,LEN(R1879)-SEARCH("/",R1879))</f>
        <v>mobile games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>
        <f>E1880/D1880</f>
        <v>0</v>
      </c>
      <c r="O1880" s="6">
        <f>IF(L1880&gt;0,E1880/L1880,0)</f>
        <v>0</v>
      </c>
      <c r="P1880" s="11">
        <f>(((I1880/60)/60)/24)+DATE(1970,1,1)+(-5/24)</f>
        <v>41802.800405092588</v>
      </c>
      <c r="Q1880" s="11">
        <f>(((J1880/60)/60)/24)+DATE(1970,1,1)+(-5/24)</f>
        <v>41772.800405092588</v>
      </c>
      <c r="R1880" t="s">
        <v>8283</v>
      </c>
      <c r="S1880" s="13" t="str">
        <f>LEFT(R1880,SEARCH("/",R1880)-1)</f>
        <v>games</v>
      </c>
      <c r="T1880" t="str">
        <f>RIGHT(R1880,LEN(R1880)-SEARCH("/",R1880))</f>
        <v>mobile games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>
        <f>E1881/D1881</f>
        <v>1.1999999999999999E-3</v>
      </c>
      <c r="O1881" s="6">
        <f>IF(L1881&gt;0,E1881/L1881,0)</f>
        <v>3</v>
      </c>
      <c r="P1881" s="11">
        <f>(((I1881/60)/60)/24)+DATE(1970,1,1)+(-5/24)</f>
        <v>42443.399641203701</v>
      </c>
      <c r="Q1881" s="11">
        <f>(((J1881/60)/60)/24)+DATE(1970,1,1)+(-5/24)</f>
        <v>42413.441307870373</v>
      </c>
      <c r="R1881" t="s">
        <v>8283</v>
      </c>
      <c r="S1881" s="13" t="str">
        <f>LEFT(R1881,SEARCH("/",R1881)-1)</f>
        <v>games</v>
      </c>
      <c r="T1881" t="str">
        <f>RIGHT(R1881,LEN(R1881)-SEARCH("/",R1881))</f>
        <v>mobile games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>
        <f>E1882/D1882</f>
        <v>0.20080000000000001</v>
      </c>
      <c r="O1882" s="6">
        <f>IF(L1882&gt;0,E1882/L1882,0)</f>
        <v>41.833333333333336</v>
      </c>
      <c r="P1882" s="11">
        <f>(((I1882/60)/60)/24)+DATE(1970,1,1)+(-5/24)</f>
        <v>42459.31689814815</v>
      </c>
      <c r="Q1882" s="11">
        <f>(((J1882/60)/60)/24)+DATE(1970,1,1)+(-5/24)</f>
        <v>42430.358564814807</v>
      </c>
      <c r="R1882" t="s">
        <v>8283</v>
      </c>
      <c r="S1882" s="13" t="str">
        <f>LEFT(R1882,SEARCH("/",R1882)-1)</f>
        <v>games</v>
      </c>
      <c r="T1882" t="str">
        <f>RIGHT(R1882,LEN(R1882)-SEARCH("/",R1882))</f>
        <v>mobile games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>
        <f>E1883/D1883</f>
        <v>1.726845</v>
      </c>
      <c r="O1883" s="6">
        <f>IF(L1883&gt;0,E1883/L1883,0)</f>
        <v>49.338428571428572</v>
      </c>
      <c r="P1883" s="11">
        <f>(((I1883/60)/60)/24)+DATE(1970,1,1)+(-5/24)</f>
        <v>42072.902650462966</v>
      </c>
      <c r="Q1883" s="11">
        <f>(((J1883/60)/60)/24)+DATE(1970,1,1)+(-5/24)</f>
        <v>42042.944317129623</v>
      </c>
      <c r="R1883" t="s">
        <v>8279</v>
      </c>
      <c r="S1883" s="13" t="str">
        <f>LEFT(R1883,SEARCH("/",R1883)-1)</f>
        <v>music</v>
      </c>
      <c r="T1883" t="str">
        <f>RIGHT(R1883,LEN(R1883)-SEARCH("/",R1883))</f>
        <v>indie rock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>
        <f>E1884/D1884</f>
        <v>1.008955223880597</v>
      </c>
      <c r="O1884" s="6">
        <f>IF(L1884&gt;0,E1884/L1884,0)</f>
        <v>41.728395061728392</v>
      </c>
      <c r="P1884" s="11">
        <f>(((I1884/60)/60)/24)+DATE(1970,1,1)+(-5/24)</f>
        <v>41100.783333333333</v>
      </c>
      <c r="Q1884" s="11">
        <f>(((J1884/60)/60)/24)+DATE(1970,1,1)+(-5/24)</f>
        <v>41067.740879629629</v>
      </c>
      <c r="R1884" t="s">
        <v>8279</v>
      </c>
      <c r="S1884" s="13" t="str">
        <f>LEFT(R1884,SEARCH("/",R1884)-1)</f>
        <v>music</v>
      </c>
      <c r="T1884" t="str">
        <f>RIGHT(R1884,LEN(R1884)-SEARCH("/",R1884))</f>
        <v>indie rock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>
        <f>E1885/D1885</f>
        <v>1.0480480480480481</v>
      </c>
      <c r="O1885" s="6">
        <f>IF(L1885&gt;0,E1885/L1885,0)</f>
        <v>32.71875</v>
      </c>
      <c r="P1885" s="11">
        <f>(((I1885/60)/60)/24)+DATE(1970,1,1)+(-5/24)</f>
        <v>41007.698009259257</v>
      </c>
      <c r="Q1885" s="11">
        <f>(((J1885/60)/60)/24)+DATE(1970,1,1)+(-5/24)</f>
        <v>40977.739675925921</v>
      </c>
      <c r="R1885" t="s">
        <v>8279</v>
      </c>
      <c r="S1885" s="13" t="str">
        <f>LEFT(R1885,SEARCH("/",R1885)-1)</f>
        <v>music</v>
      </c>
      <c r="T1885" t="str">
        <f>RIGHT(R1885,LEN(R1885)-SEARCH("/",R1885))</f>
        <v>indie rock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>
        <f>E1886/D1886</f>
        <v>1.351</v>
      </c>
      <c r="O1886" s="6">
        <f>IF(L1886&gt;0,E1886/L1886,0)</f>
        <v>51.96153846153846</v>
      </c>
      <c r="P1886" s="11">
        <f>(((I1886/60)/60)/24)+DATE(1970,1,1)+(-5/24)</f>
        <v>41240.291666666664</v>
      </c>
      <c r="Q1886" s="11">
        <f>(((J1886/60)/60)/24)+DATE(1970,1,1)+(-5/24)</f>
        <v>41204.989988425921</v>
      </c>
      <c r="R1886" t="s">
        <v>8279</v>
      </c>
      <c r="S1886" s="13" t="str">
        <f>LEFT(R1886,SEARCH("/",R1886)-1)</f>
        <v>music</v>
      </c>
      <c r="T1886" t="str">
        <f>RIGHT(R1886,LEN(R1886)-SEARCH("/",R1886))</f>
        <v>indie rock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>
        <f>E1887/D1887</f>
        <v>1.1632786885245903</v>
      </c>
      <c r="O1887" s="6">
        <f>IF(L1887&gt;0,E1887/L1887,0)</f>
        <v>50.685714285714283</v>
      </c>
      <c r="P1887" s="11">
        <f>(((I1887/60)/60)/24)+DATE(1970,1,1)+(-5/24)</f>
        <v>41131.708333333328</v>
      </c>
      <c r="Q1887" s="11">
        <f>(((J1887/60)/60)/24)+DATE(1970,1,1)+(-5/24)</f>
        <v>41098.885532407403</v>
      </c>
      <c r="R1887" t="s">
        <v>8279</v>
      </c>
      <c r="S1887" s="13" t="str">
        <f>LEFT(R1887,SEARCH("/",R1887)-1)</f>
        <v>music</v>
      </c>
      <c r="T1887" t="str">
        <f>RIGHT(R1887,LEN(R1887)-SEARCH("/",R1887))</f>
        <v>indie rock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>
        <f>E1888/D1888</f>
        <v>1.0208333333333333</v>
      </c>
      <c r="O1888" s="6">
        <f>IF(L1888&gt;0,E1888/L1888,0)</f>
        <v>42.241379310344826</v>
      </c>
      <c r="P1888" s="11">
        <f>(((I1888/60)/60)/24)+DATE(1970,1,1)+(-5/24)</f>
        <v>41955.740023148144</v>
      </c>
      <c r="Q1888" s="11">
        <f>(((J1888/60)/60)/24)+DATE(1970,1,1)+(-5/24)</f>
        <v>41925.69835648148</v>
      </c>
      <c r="R1888" t="s">
        <v>8279</v>
      </c>
      <c r="S1888" s="13" t="str">
        <f>LEFT(R1888,SEARCH("/",R1888)-1)</f>
        <v>music</v>
      </c>
      <c r="T1888" t="str">
        <f>RIGHT(R1888,LEN(R1888)-SEARCH("/",R1888))</f>
        <v>indie rock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>
        <f>E1889/D1889</f>
        <v>1.1116666666666666</v>
      </c>
      <c r="O1889" s="6">
        <f>IF(L1889&gt;0,E1889/L1889,0)</f>
        <v>416.875</v>
      </c>
      <c r="P1889" s="11">
        <f>(((I1889/60)/60)/24)+DATE(1970,1,1)+(-5/24)</f>
        <v>42341.687499999993</v>
      </c>
      <c r="Q1889" s="11">
        <f>(((J1889/60)/60)/24)+DATE(1970,1,1)+(-5/24)</f>
        <v>42323.591805555552</v>
      </c>
      <c r="R1889" t="s">
        <v>8279</v>
      </c>
      <c r="S1889" s="13" t="str">
        <f>LEFT(R1889,SEARCH("/",R1889)-1)</f>
        <v>music</v>
      </c>
      <c r="T1889" t="str">
        <f>RIGHT(R1889,LEN(R1889)-SEARCH("/",R1889))</f>
        <v>indie rock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>
        <f>E1890/D1890</f>
        <v>1.6608000000000001</v>
      </c>
      <c r="O1890" s="6">
        <f>IF(L1890&gt;0,E1890/L1890,0)</f>
        <v>46.651685393258425</v>
      </c>
      <c r="P1890" s="11">
        <f>(((I1890/60)/60)/24)+DATE(1970,1,1)+(-5/24)</f>
        <v>40329.999305555553</v>
      </c>
      <c r="Q1890" s="11">
        <f>(((J1890/60)/60)/24)+DATE(1970,1,1)+(-5/24)</f>
        <v>40299.03162037037</v>
      </c>
      <c r="R1890" t="s">
        <v>8279</v>
      </c>
      <c r="S1890" s="13" t="str">
        <f>LEFT(R1890,SEARCH("/",R1890)-1)</f>
        <v>music</v>
      </c>
      <c r="T1890" t="str">
        <f>RIGHT(R1890,LEN(R1890)-SEARCH("/",R1890))</f>
        <v>indie rock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>
        <f>E1891/D1891</f>
        <v>1.0660000000000001</v>
      </c>
      <c r="O1891" s="6">
        <f>IF(L1891&gt;0,E1891/L1891,0)</f>
        <v>48.454545454545453</v>
      </c>
      <c r="P1891" s="11">
        <f>(((I1891/60)/60)/24)+DATE(1970,1,1)+(-5/24)</f>
        <v>41344.543356481481</v>
      </c>
      <c r="Q1891" s="11">
        <f>(((J1891/60)/60)/24)+DATE(1970,1,1)+(-5/24)</f>
        <v>41299.585023148145</v>
      </c>
      <c r="R1891" t="s">
        <v>8279</v>
      </c>
      <c r="S1891" s="13" t="str">
        <f>LEFT(R1891,SEARCH("/",R1891)-1)</f>
        <v>music</v>
      </c>
      <c r="T1891" t="str">
        <f>RIGHT(R1891,LEN(R1891)-SEARCH("/",R1891))</f>
        <v>indie rock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>
        <f>E1892/D1892</f>
        <v>1.4458441666666668</v>
      </c>
      <c r="O1892" s="6">
        <f>IF(L1892&gt;0,E1892/L1892,0)</f>
        <v>70.5289837398374</v>
      </c>
      <c r="P1892" s="11">
        <f>(((I1892/60)/60)/24)+DATE(1970,1,1)+(-5/24)</f>
        <v>41258.577870370369</v>
      </c>
      <c r="Q1892" s="11">
        <f>(((J1892/60)/60)/24)+DATE(1970,1,1)+(-5/24)</f>
        <v>41228.577870370369</v>
      </c>
      <c r="R1892" t="s">
        <v>8279</v>
      </c>
      <c r="S1892" s="13" t="str">
        <f>LEFT(R1892,SEARCH("/",R1892)-1)</f>
        <v>music</v>
      </c>
      <c r="T1892" t="str">
        <f>RIGHT(R1892,LEN(R1892)-SEARCH("/",R1892))</f>
        <v>indie rock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>
        <f>E1893/D1893</f>
        <v>1.0555000000000001</v>
      </c>
      <c r="O1893" s="6">
        <f>IF(L1893&gt;0,E1893/L1893,0)</f>
        <v>87.958333333333329</v>
      </c>
      <c r="P1893" s="11">
        <f>(((I1893/60)/60)/24)+DATE(1970,1,1)+(-5/24)</f>
        <v>40381.041666666664</v>
      </c>
      <c r="Q1893" s="11">
        <f>(((J1893/60)/60)/24)+DATE(1970,1,1)+(-5/24)</f>
        <v>40335.589745370366</v>
      </c>
      <c r="R1893" t="s">
        <v>8279</v>
      </c>
      <c r="S1893" s="13" t="str">
        <f>LEFT(R1893,SEARCH("/",R1893)-1)</f>
        <v>music</v>
      </c>
      <c r="T1893" t="str">
        <f>RIGHT(R1893,LEN(R1893)-SEARCH("/",R1893))</f>
        <v>indie rock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>
        <f>E1894/D1894</f>
        <v>1.3660000000000001</v>
      </c>
      <c r="O1894" s="6">
        <f>IF(L1894&gt;0,E1894/L1894,0)</f>
        <v>26.26923076923077</v>
      </c>
      <c r="P1894" s="11">
        <f>(((I1894/60)/60)/24)+DATE(1970,1,1)+(-5/24)</f>
        <v>40701.429178240738</v>
      </c>
      <c r="Q1894" s="11">
        <f>(((J1894/60)/60)/24)+DATE(1970,1,1)+(-5/24)</f>
        <v>40671.429178240738</v>
      </c>
      <c r="R1894" t="s">
        <v>8279</v>
      </c>
      <c r="S1894" s="13" t="str">
        <f>LEFT(R1894,SEARCH("/",R1894)-1)</f>
        <v>music</v>
      </c>
      <c r="T1894" t="str">
        <f>RIGHT(R1894,LEN(R1894)-SEARCH("/",R1894))</f>
        <v>indie rock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>
        <f>E1895/D1895</f>
        <v>1.04</v>
      </c>
      <c r="O1895" s="6">
        <f>IF(L1895&gt;0,E1895/L1895,0)</f>
        <v>57.777777777777779</v>
      </c>
      <c r="P1895" s="11">
        <f>(((I1895/60)/60)/24)+DATE(1970,1,1)+(-5/24)</f>
        <v>40648.957638888889</v>
      </c>
      <c r="Q1895" s="11">
        <f>(((J1895/60)/60)/24)+DATE(1970,1,1)+(-5/24)</f>
        <v>40632.733622685184</v>
      </c>
      <c r="R1895" t="s">
        <v>8279</v>
      </c>
      <c r="S1895" s="13" t="str">
        <f>LEFT(R1895,SEARCH("/",R1895)-1)</f>
        <v>music</v>
      </c>
      <c r="T1895" t="str">
        <f>RIGHT(R1895,LEN(R1895)-SEARCH("/",R1895))</f>
        <v>indie rock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>
        <f>E1896/D1896</f>
        <v>1.145</v>
      </c>
      <c r="O1896" s="6">
        <f>IF(L1896&gt;0,E1896/L1896,0)</f>
        <v>57.25</v>
      </c>
      <c r="P1896" s="11">
        <f>(((I1896/60)/60)/24)+DATE(1970,1,1)+(-5/24)</f>
        <v>40951.696562500001</v>
      </c>
      <c r="Q1896" s="11">
        <f>(((J1896/60)/60)/24)+DATE(1970,1,1)+(-5/24)</f>
        <v>40920.696562500001</v>
      </c>
      <c r="R1896" t="s">
        <v>8279</v>
      </c>
      <c r="S1896" s="13" t="str">
        <f>LEFT(R1896,SEARCH("/",R1896)-1)</f>
        <v>music</v>
      </c>
      <c r="T1896" t="str">
        <f>RIGHT(R1896,LEN(R1896)-SEARCH("/",R1896))</f>
        <v>indie rock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>
        <f>E1897/D1897</f>
        <v>1.0171957671957672</v>
      </c>
      <c r="O1897" s="6">
        <f>IF(L1897&gt;0,E1897/L1897,0)</f>
        <v>196.34042553191489</v>
      </c>
      <c r="P1897" s="11">
        <f>(((I1897/60)/60)/24)+DATE(1970,1,1)+(-5/24)</f>
        <v>42297.538449074076</v>
      </c>
      <c r="Q1897" s="11">
        <f>(((J1897/60)/60)/24)+DATE(1970,1,1)+(-5/24)</f>
        <v>42267.538449074076</v>
      </c>
      <c r="R1897" t="s">
        <v>8279</v>
      </c>
      <c r="S1897" s="13" t="str">
        <f>LEFT(R1897,SEARCH("/",R1897)-1)</f>
        <v>music</v>
      </c>
      <c r="T1897" t="str">
        <f>RIGHT(R1897,LEN(R1897)-SEARCH("/",R1897))</f>
        <v>indie rock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>
        <f>E1898/D1898</f>
        <v>1.2394678492239468</v>
      </c>
      <c r="O1898" s="6">
        <f>IF(L1898&gt;0,E1898/L1898,0)</f>
        <v>43</v>
      </c>
      <c r="P1898" s="11">
        <f>(((I1898/60)/60)/24)+DATE(1970,1,1)+(-5/24)</f>
        <v>41011.501909722218</v>
      </c>
      <c r="Q1898" s="11">
        <f>(((J1898/60)/60)/24)+DATE(1970,1,1)+(-5/24)</f>
        <v>40981.501909722218</v>
      </c>
      <c r="R1898" t="s">
        <v>8279</v>
      </c>
      <c r="S1898" s="13" t="str">
        <f>LEFT(R1898,SEARCH("/",R1898)-1)</f>
        <v>music</v>
      </c>
      <c r="T1898" t="str">
        <f>RIGHT(R1898,LEN(R1898)-SEARCH("/",R1898))</f>
        <v>indie rock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>
        <f>E1899/D1899</f>
        <v>1.0245669291338582</v>
      </c>
      <c r="O1899" s="6">
        <f>IF(L1899&gt;0,E1899/L1899,0)</f>
        <v>35.551912568306008</v>
      </c>
      <c r="P1899" s="11">
        <f>(((I1899/60)/60)/24)+DATE(1970,1,1)+(-5/24)</f>
        <v>41702.666666666664</v>
      </c>
      <c r="Q1899" s="11">
        <f>(((J1899/60)/60)/24)+DATE(1970,1,1)+(-5/24)</f>
        <v>41680.375069444446</v>
      </c>
      <c r="R1899" t="s">
        <v>8279</v>
      </c>
      <c r="S1899" s="13" t="str">
        <f>LEFT(R1899,SEARCH("/",R1899)-1)</f>
        <v>music</v>
      </c>
      <c r="T1899" t="str">
        <f>RIGHT(R1899,LEN(R1899)-SEARCH("/",R1899))</f>
        <v>indie rock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>
        <f>E1900/D1900</f>
        <v>1.4450000000000001</v>
      </c>
      <c r="O1900" s="6">
        <f>IF(L1900&gt;0,E1900/L1900,0)</f>
        <v>68.80952380952381</v>
      </c>
      <c r="P1900" s="11">
        <f>(((I1900/60)/60)/24)+DATE(1970,1,1)+(-5/24)</f>
        <v>42401.541666666664</v>
      </c>
      <c r="Q1900" s="11">
        <f>(((J1900/60)/60)/24)+DATE(1970,1,1)+(-5/24)</f>
        <v>42365.9846412037</v>
      </c>
      <c r="R1900" t="s">
        <v>8279</v>
      </c>
      <c r="S1900" s="13" t="str">
        <f>LEFT(R1900,SEARCH("/",R1900)-1)</f>
        <v>music</v>
      </c>
      <c r="T1900" t="str">
        <f>RIGHT(R1900,LEN(R1900)-SEARCH("/",R1900))</f>
        <v>indie rock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>
        <f>E1901/D1901</f>
        <v>1.3333333333333333</v>
      </c>
      <c r="O1901" s="6">
        <f>IF(L1901&gt;0,E1901/L1901,0)</f>
        <v>28.571428571428573</v>
      </c>
      <c r="P1901" s="11">
        <f>(((I1901/60)/60)/24)+DATE(1970,1,1)+(-5/24)</f>
        <v>42088.691736111105</v>
      </c>
      <c r="Q1901" s="11">
        <f>(((J1901/60)/60)/24)+DATE(1970,1,1)+(-5/24)</f>
        <v>42058.733402777776</v>
      </c>
      <c r="R1901" t="s">
        <v>8279</v>
      </c>
      <c r="S1901" s="13" t="str">
        <f>LEFT(R1901,SEARCH("/",R1901)-1)</f>
        <v>music</v>
      </c>
      <c r="T1901" t="str">
        <f>RIGHT(R1901,LEN(R1901)-SEARCH("/",R1901))</f>
        <v>indie rock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>
        <f>E1902/D1902</f>
        <v>1.0936440000000001</v>
      </c>
      <c r="O1902" s="6">
        <f>IF(L1902&gt;0,E1902/L1902,0)</f>
        <v>50.631666666666668</v>
      </c>
      <c r="P1902" s="11">
        <f>(((I1902/60)/60)/24)+DATE(1970,1,1)+(-5/24)</f>
        <v>41188.207638888889</v>
      </c>
      <c r="Q1902" s="11">
        <f>(((J1902/60)/60)/24)+DATE(1970,1,1)+(-5/24)</f>
        <v>41160.663553240738</v>
      </c>
      <c r="R1902" t="s">
        <v>8279</v>
      </c>
      <c r="S1902" s="13" t="str">
        <f>LEFT(R1902,SEARCH("/",R1902)-1)</f>
        <v>music</v>
      </c>
      <c r="T1902" t="str">
        <f>RIGHT(R1902,LEN(R1902)-SEARCH("/",R1902))</f>
        <v>indie rock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>
        <f>E1903/D1903</f>
        <v>2.696969696969697E-2</v>
      </c>
      <c r="O1903" s="6">
        <f>IF(L1903&gt;0,E1903/L1903,0)</f>
        <v>106.8</v>
      </c>
      <c r="P1903" s="11">
        <f>(((I1903/60)/60)/24)+DATE(1970,1,1)+(-5/24)</f>
        <v>42146.333333333336</v>
      </c>
      <c r="Q1903" s="11">
        <f>(((J1903/60)/60)/24)+DATE(1970,1,1)+(-5/24)</f>
        <v>42116.334826388884</v>
      </c>
      <c r="R1903" t="s">
        <v>8294</v>
      </c>
      <c r="S1903" s="13" t="str">
        <f>LEFT(R1903,SEARCH("/",R1903)-1)</f>
        <v>technology</v>
      </c>
      <c r="T1903" t="str">
        <f>RIGHT(R1903,LEN(R1903)-SEARCH("/",R1903))</f>
        <v>gadgets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>
        <f>E1904/D1904</f>
        <v>1.2E-2</v>
      </c>
      <c r="O1904" s="6">
        <f>IF(L1904&gt;0,E1904/L1904,0)</f>
        <v>4</v>
      </c>
      <c r="P1904" s="11">
        <f>(((I1904/60)/60)/24)+DATE(1970,1,1)+(-5/24)</f>
        <v>42067.581562499996</v>
      </c>
      <c r="Q1904" s="11">
        <f>(((J1904/60)/60)/24)+DATE(1970,1,1)+(-5/24)</f>
        <v>42037.581562499996</v>
      </c>
      <c r="R1904" t="s">
        <v>8294</v>
      </c>
      <c r="S1904" s="13" t="str">
        <f>LEFT(R1904,SEARCH("/",R1904)-1)</f>
        <v>technology</v>
      </c>
      <c r="T1904" t="str">
        <f>RIGHT(R1904,LEN(R1904)-SEARCH("/",R1904))</f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>
        <f>E1905/D1905</f>
        <v>0.46600000000000003</v>
      </c>
      <c r="O1905" s="6">
        <f>IF(L1905&gt;0,E1905/L1905,0)</f>
        <v>34.097560975609753</v>
      </c>
      <c r="P1905" s="11">
        <f>(((I1905/60)/60)/24)+DATE(1970,1,1)+(-5/24)</f>
        <v>42762.562395833331</v>
      </c>
      <c r="Q1905" s="11">
        <f>(((J1905/60)/60)/24)+DATE(1970,1,1)+(-5/24)</f>
        <v>42702.562395833331</v>
      </c>
      <c r="R1905" t="s">
        <v>8294</v>
      </c>
      <c r="S1905" s="13" t="str">
        <f>LEFT(R1905,SEARCH("/",R1905)-1)</f>
        <v>technology</v>
      </c>
      <c r="T1905" t="str">
        <f>RIGHT(R1905,LEN(R1905)-SEARCH("/",R1905))</f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>
        <f>E1906/D1906</f>
        <v>1E-3</v>
      </c>
      <c r="O1906" s="6">
        <f>IF(L1906&gt;0,E1906/L1906,0)</f>
        <v>25</v>
      </c>
      <c r="P1906" s="11">
        <f>(((I1906/60)/60)/24)+DATE(1970,1,1)+(-5/24)</f>
        <v>42371.477094907408</v>
      </c>
      <c r="Q1906" s="11">
        <f>(((J1906/60)/60)/24)+DATE(1970,1,1)+(-5/24)</f>
        <v>42326.477094907408</v>
      </c>
      <c r="R1906" t="s">
        <v>8294</v>
      </c>
      <c r="S1906" s="13" t="str">
        <f>LEFT(R1906,SEARCH("/",R1906)-1)</f>
        <v>technology</v>
      </c>
      <c r="T1906" t="str">
        <f>RIGHT(R1906,LEN(R1906)-SEARCH("/",R1906))</f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>
        <f>E1907/D1907</f>
        <v>1.6800000000000001E-3</v>
      </c>
      <c r="O1907" s="6">
        <f>IF(L1907&gt;0,E1907/L1907,0)</f>
        <v>10.5</v>
      </c>
      <c r="P1907" s="11">
        <f>(((I1907/60)/60)/24)+DATE(1970,1,1)+(-5/24)</f>
        <v>41889.717523148145</v>
      </c>
      <c r="Q1907" s="11">
        <f>(((J1907/60)/60)/24)+DATE(1970,1,1)+(-5/24)</f>
        <v>41859.717523148145</v>
      </c>
      <c r="R1907" t="s">
        <v>8294</v>
      </c>
      <c r="S1907" s="13" t="str">
        <f>LEFT(R1907,SEARCH("/",R1907)-1)</f>
        <v>technology</v>
      </c>
      <c r="T1907" t="str">
        <f>RIGHT(R1907,LEN(R1907)-SEARCH("/",R1907))</f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>
        <f>E1908/D1908</f>
        <v>0.42759999999999998</v>
      </c>
      <c r="O1908" s="6">
        <f>IF(L1908&gt;0,E1908/L1908,0)</f>
        <v>215.95959595959596</v>
      </c>
      <c r="P1908" s="11">
        <f>(((I1908/60)/60)/24)+DATE(1970,1,1)+(-5/24)</f>
        <v>42544.462766203702</v>
      </c>
      <c r="Q1908" s="11">
        <f>(((J1908/60)/60)/24)+DATE(1970,1,1)+(-5/24)</f>
        <v>42514.462766203702</v>
      </c>
      <c r="R1908" t="s">
        <v>8294</v>
      </c>
      <c r="S1908" s="13" t="str">
        <f>LEFT(R1908,SEARCH("/",R1908)-1)</f>
        <v>technology</v>
      </c>
      <c r="T1908" t="str">
        <f>RIGHT(R1908,LEN(R1908)-SEARCH("/",R1908))</f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>
        <f>E1909/D1909</f>
        <v>2.8333333333333335E-3</v>
      </c>
      <c r="O1909" s="6">
        <f>IF(L1909&gt;0,E1909/L1909,0)</f>
        <v>21.25</v>
      </c>
      <c r="P1909" s="11">
        <f>(((I1909/60)/60)/24)+DATE(1970,1,1)+(-5/24)</f>
        <v>41782.378761574073</v>
      </c>
      <c r="Q1909" s="11">
        <f>(((J1909/60)/60)/24)+DATE(1970,1,1)+(-5/24)</f>
        <v>41767.378761574073</v>
      </c>
      <c r="R1909" t="s">
        <v>8294</v>
      </c>
      <c r="S1909" s="13" t="str">
        <f>LEFT(R1909,SEARCH("/",R1909)-1)</f>
        <v>technology</v>
      </c>
      <c r="T1909" t="str">
        <f>RIGHT(R1909,LEN(R1909)-SEARCH("/",R1909))</f>
        <v>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>
        <f>E1910/D1910</f>
        <v>1.7319999999999999E-2</v>
      </c>
      <c r="O1910" s="6">
        <f>IF(L1910&gt;0,E1910/L1910,0)</f>
        <v>108.25</v>
      </c>
      <c r="P1910" s="11">
        <f>(((I1910/60)/60)/24)+DATE(1970,1,1)+(-5/24)</f>
        <v>42733.709490740737</v>
      </c>
      <c r="Q1910" s="11">
        <f>(((J1910/60)/60)/24)+DATE(1970,1,1)+(-5/24)</f>
        <v>42703.709490740737</v>
      </c>
      <c r="R1910" t="s">
        <v>8294</v>
      </c>
      <c r="S1910" s="13" t="str">
        <f>LEFT(R1910,SEARCH("/",R1910)-1)</f>
        <v>technology</v>
      </c>
      <c r="T1910" t="str">
        <f>RIGHT(R1910,LEN(R1910)-SEARCH("/",R1910))</f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>
        <f>E1911/D1911</f>
        <v>0.14111428571428572</v>
      </c>
      <c r="O1911" s="6">
        <f>IF(L1911&gt;0,E1911/L1911,0)</f>
        <v>129.97368421052633</v>
      </c>
      <c r="P1911" s="11">
        <f>(((I1911/60)/60)/24)+DATE(1970,1,1)+(-5/24)</f>
        <v>41935.220821759256</v>
      </c>
      <c r="Q1911" s="11">
        <f>(((J1911/60)/60)/24)+DATE(1970,1,1)+(-5/24)</f>
        <v>41905.220821759256</v>
      </c>
      <c r="R1911" t="s">
        <v>8294</v>
      </c>
      <c r="S1911" s="13" t="str">
        <f>LEFT(R1911,SEARCH("/",R1911)-1)</f>
        <v>technology</v>
      </c>
      <c r="T1911" t="str">
        <f>RIGHT(R1911,LEN(R1911)-SEARCH("/",R1911))</f>
        <v>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>
        <f>E1912/D1912</f>
        <v>0.39395294117647056</v>
      </c>
      <c r="O1912" s="6">
        <f>IF(L1912&gt;0,E1912/L1912,0)</f>
        <v>117.49473684210527</v>
      </c>
      <c r="P1912" s="11">
        <f>(((I1912/60)/60)/24)+DATE(1970,1,1)+(-5/24)</f>
        <v>42308.739583333336</v>
      </c>
      <c r="Q1912" s="11">
        <f>(((J1912/60)/60)/24)+DATE(1970,1,1)+(-5/24)</f>
        <v>42264.754826388882</v>
      </c>
      <c r="R1912" t="s">
        <v>8294</v>
      </c>
      <c r="S1912" s="13" t="str">
        <f>LEFT(R1912,SEARCH("/",R1912)-1)</f>
        <v>technology</v>
      </c>
      <c r="T1912" t="str">
        <f>RIGHT(R1912,LEN(R1912)-SEARCH("/",R1912))</f>
        <v>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>
        <f>E1913/D1913</f>
        <v>2.3529411764705883E-4</v>
      </c>
      <c r="O1913" s="6">
        <f>IF(L1913&gt;0,E1913/L1913,0)</f>
        <v>10</v>
      </c>
      <c r="P1913" s="11">
        <f>(((I1913/60)/60)/24)+DATE(1970,1,1)+(-5/24)</f>
        <v>41859.825624999998</v>
      </c>
      <c r="Q1913" s="11">
        <f>(((J1913/60)/60)/24)+DATE(1970,1,1)+(-5/24)</f>
        <v>41829.825624999998</v>
      </c>
      <c r="R1913" t="s">
        <v>8294</v>
      </c>
      <c r="S1913" s="13" t="str">
        <f>LEFT(R1913,SEARCH("/",R1913)-1)</f>
        <v>technology</v>
      </c>
      <c r="T1913" t="str">
        <f>RIGHT(R1913,LEN(R1913)-SEARCH("/",R1913))</f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>
        <f>E1914/D1914</f>
        <v>0.59299999999999997</v>
      </c>
      <c r="O1914" s="6">
        <f>IF(L1914&gt;0,E1914/L1914,0)</f>
        <v>70.595238095238102</v>
      </c>
      <c r="P1914" s="11">
        <f>(((I1914/60)/60)/24)+DATE(1970,1,1)+(-5/24)</f>
        <v>42159.018055555549</v>
      </c>
      <c r="Q1914" s="11">
        <f>(((J1914/60)/60)/24)+DATE(1970,1,1)+(-5/24)</f>
        <v>42129.018055555549</v>
      </c>
      <c r="R1914" t="s">
        <v>8294</v>
      </c>
      <c r="S1914" s="13" t="str">
        <f>LEFT(R1914,SEARCH("/",R1914)-1)</f>
        <v>technology</v>
      </c>
      <c r="T1914" t="str">
        <f>RIGHT(R1914,LEN(R1914)-SEARCH("/",R1914))</f>
        <v>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>
        <f>E1915/D1915</f>
        <v>1.3270833333333334E-2</v>
      </c>
      <c r="O1915" s="6">
        <f>IF(L1915&gt;0,E1915/L1915,0)</f>
        <v>24.5</v>
      </c>
      <c r="P1915" s="11">
        <f>(((I1915/60)/60)/24)+DATE(1970,1,1)+(-5/24)</f>
        <v>41920.302986111106</v>
      </c>
      <c r="Q1915" s="11">
        <f>(((J1915/60)/60)/24)+DATE(1970,1,1)+(-5/24)</f>
        <v>41890.302986111106</v>
      </c>
      <c r="R1915" t="s">
        <v>8294</v>
      </c>
      <c r="S1915" s="13" t="str">
        <f>LEFT(R1915,SEARCH("/",R1915)-1)</f>
        <v>technology</v>
      </c>
      <c r="T1915" t="str">
        <f>RIGHT(R1915,LEN(R1915)-SEARCH("/",R1915))</f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>
        <f>E1916/D1916</f>
        <v>9.0090090090090086E-2</v>
      </c>
      <c r="O1916" s="6">
        <f>IF(L1916&gt;0,E1916/L1916,0)</f>
        <v>30</v>
      </c>
      <c r="P1916" s="11">
        <f>(((I1916/60)/60)/24)+DATE(1970,1,1)+(-5/24)</f>
        <v>41943.957638888889</v>
      </c>
      <c r="Q1916" s="11">
        <f>(((J1916/60)/60)/24)+DATE(1970,1,1)+(-5/24)</f>
        <v>41928.966122685182</v>
      </c>
      <c r="R1916" t="s">
        <v>8294</v>
      </c>
      <c r="S1916" s="13" t="str">
        <f>LEFT(R1916,SEARCH("/",R1916)-1)</f>
        <v>technology</v>
      </c>
      <c r="T1916" t="str">
        <f>RIGHT(R1916,LEN(R1916)-SEARCH("/",R1916))</f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>
        <f>E1917/D1917</f>
        <v>1.6E-2</v>
      </c>
      <c r="O1917" s="6">
        <f>IF(L1917&gt;0,E1917/L1917,0)</f>
        <v>2</v>
      </c>
      <c r="P1917" s="11">
        <f>(((I1917/60)/60)/24)+DATE(1970,1,1)+(-5/24)</f>
        <v>41883.840532407405</v>
      </c>
      <c r="Q1917" s="11">
        <f>(((J1917/60)/60)/24)+DATE(1970,1,1)+(-5/24)</f>
        <v>41863.840532407405</v>
      </c>
      <c r="R1917" t="s">
        <v>8294</v>
      </c>
      <c r="S1917" s="13" t="str">
        <f>LEFT(R1917,SEARCH("/",R1917)-1)</f>
        <v>technology</v>
      </c>
      <c r="T1917" t="str">
        <f>RIGHT(R1917,LEN(R1917)-SEARCH("/",R1917))</f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>
        <f>E1918/D1918</f>
        <v>5.1000000000000004E-3</v>
      </c>
      <c r="O1918" s="6">
        <f>IF(L1918&gt;0,E1918/L1918,0)</f>
        <v>17</v>
      </c>
      <c r="P1918" s="11">
        <f>(((I1918/60)/60)/24)+DATE(1970,1,1)+(-5/24)</f>
        <v>42681.550636574073</v>
      </c>
      <c r="Q1918" s="11">
        <f>(((J1918/60)/60)/24)+DATE(1970,1,1)+(-5/24)</f>
        <v>42656.508969907409</v>
      </c>
      <c r="R1918" t="s">
        <v>8294</v>
      </c>
      <c r="S1918" s="13" t="str">
        <f>LEFT(R1918,SEARCH("/",R1918)-1)</f>
        <v>technology</v>
      </c>
      <c r="T1918" t="str">
        <f>RIGHT(R1918,LEN(R1918)-SEARCH("/",R1918))</f>
        <v>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>
        <f>E1919/D1919</f>
        <v>0.52570512820512816</v>
      </c>
      <c r="O1919" s="6">
        <f>IF(L1919&gt;0,E1919/L1919,0)</f>
        <v>2928.9285714285716</v>
      </c>
      <c r="P1919" s="11">
        <f>(((I1919/60)/60)/24)+DATE(1970,1,1)+(-5/24)</f>
        <v>42776.06172453703</v>
      </c>
      <c r="Q1919" s="11">
        <f>(((J1919/60)/60)/24)+DATE(1970,1,1)+(-5/24)</f>
        <v>42746.06172453703</v>
      </c>
      <c r="R1919" t="s">
        <v>8294</v>
      </c>
      <c r="S1919" s="13" t="str">
        <f>LEFT(R1919,SEARCH("/",R1919)-1)</f>
        <v>technology</v>
      </c>
      <c r="T1919" t="str">
        <f>RIGHT(R1919,LEN(R1919)-SEARCH("/",R1919))</f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>
        <f>E1920/D1920</f>
        <v>1.04E-2</v>
      </c>
      <c r="O1920" s="6">
        <f>IF(L1920&gt;0,E1920/L1920,0)</f>
        <v>28.888888888888889</v>
      </c>
      <c r="P1920" s="11">
        <f>(((I1920/60)/60)/24)+DATE(1970,1,1)+(-5/24)</f>
        <v>41863.581608796296</v>
      </c>
      <c r="Q1920" s="11">
        <f>(((J1920/60)/60)/24)+DATE(1970,1,1)+(-5/24)</f>
        <v>41828.581608796296</v>
      </c>
      <c r="R1920" t="s">
        <v>8294</v>
      </c>
      <c r="S1920" s="13" t="str">
        <f>LEFT(R1920,SEARCH("/",R1920)-1)</f>
        <v>technology</v>
      </c>
      <c r="T1920" t="str">
        <f>RIGHT(R1920,LEN(R1920)-SEARCH("/",R1920))</f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>
        <f>E1921/D1921</f>
        <v>0.47399999999999998</v>
      </c>
      <c r="O1921" s="6">
        <f>IF(L1921&gt;0,E1921/L1921,0)</f>
        <v>29.625</v>
      </c>
      <c r="P1921" s="11">
        <f>(((I1921/60)/60)/24)+DATE(1970,1,1)+(-5/24)</f>
        <v>42143.667233796288</v>
      </c>
      <c r="Q1921" s="11">
        <f>(((J1921/60)/60)/24)+DATE(1970,1,1)+(-5/24)</f>
        <v>42113.667233796288</v>
      </c>
      <c r="R1921" t="s">
        <v>8294</v>
      </c>
      <c r="S1921" s="13" t="str">
        <f>LEFT(R1921,SEARCH("/",R1921)-1)</f>
        <v>technology</v>
      </c>
      <c r="T1921" t="str">
        <f>RIGHT(R1921,LEN(R1921)-SEARCH("/",R1921))</f>
        <v>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>
        <f>E1922/D1922</f>
        <v>0.43030000000000002</v>
      </c>
      <c r="O1922" s="6">
        <f>IF(L1922&gt;0,E1922/L1922,0)</f>
        <v>40.980952380952381</v>
      </c>
      <c r="P1922" s="11">
        <f>(((I1922/60)/60)/24)+DATE(1970,1,1)+(-5/24)</f>
        <v>42298.749999999993</v>
      </c>
      <c r="Q1922" s="11">
        <f>(((J1922/60)/60)/24)+DATE(1970,1,1)+(-5/24)</f>
        <v>42270.66737268518</v>
      </c>
      <c r="R1922" t="s">
        <v>8294</v>
      </c>
      <c r="S1922" s="13" t="str">
        <f>LEFT(R1922,SEARCH("/",R1922)-1)</f>
        <v>technology</v>
      </c>
      <c r="T1922" t="str">
        <f>RIGHT(R1922,LEN(R1922)-SEARCH("/",R1922))</f>
        <v>gadgets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>
        <f>E1923/D1923</f>
        <v>1.3680000000000001</v>
      </c>
      <c r="O1923" s="6">
        <f>IF(L1923&gt;0,E1923/L1923,0)</f>
        <v>54</v>
      </c>
      <c r="P1923" s="11">
        <f>(((I1923/60)/60)/24)+DATE(1970,1,1)+(-5/24)</f>
        <v>41104.013229166667</v>
      </c>
      <c r="Q1923" s="11">
        <f>(((J1923/60)/60)/24)+DATE(1970,1,1)+(-5/24)</f>
        <v>41074.013229166667</v>
      </c>
      <c r="R1923" t="s">
        <v>8279</v>
      </c>
      <c r="S1923" s="13" t="str">
        <f>LEFT(R1923,SEARCH("/",R1923)-1)</f>
        <v>music</v>
      </c>
      <c r="T1923" t="str">
        <f>RIGHT(R1923,LEN(R1923)-SEARCH("/",R1923))</f>
        <v>indie rock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>
        <f>E1924/D1924</f>
        <v>1.1555</v>
      </c>
      <c r="O1924" s="6">
        <f>IF(L1924&gt;0,E1924/L1924,0)</f>
        <v>36.109375</v>
      </c>
      <c r="P1924" s="11">
        <f>(((I1924/60)/60)/24)+DATE(1970,1,1)+(-5/24)</f>
        <v>41620.047534722216</v>
      </c>
      <c r="Q1924" s="11">
        <f>(((J1924/60)/60)/24)+DATE(1970,1,1)+(-5/24)</f>
        <v>41590.047534722216</v>
      </c>
      <c r="R1924" t="s">
        <v>8279</v>
      </c>
      <c r="S1924" s="13" t="str">
        <f>LEFT(R1924,SEARCH("/",R1924)-1)</f>
        <v>music</v>
      </c>
      <c r="T1924" t="str">
        <f>RIGHT(R1924,LEN(R1924)-SEARCH("/",R1924))</f>
        <v>indie rock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>
        <f>E1925/D1925</f>
        <v>2.4079999999999999</v>
      </c>
      <c r="O1925" s="6">
        <f>IF(L1925&gt;0,E1925/L1925,0)</f>
        <v>23.153846153846153</v>
      </c>
      <c r="P1925" s="11">
        <f>(((I1925/60)/60)/24)+DATE(1970,1,1)+(-5/24)</f>
        <v>40812.999305555553</v>
      </c>
      <c r="Q1925" s="11">
        <f>(((J1925/60)/60)/24)+DATE(1970,1,1)+(-5/24)</f>
        <v>40772.640416666662</v>
      </c>
      <c r="R1925" t="s">
        <v>8279</v>
      </c>
      <c r="S1925" s="13" t="str">
        <f>LEFT(R1925,SEARCH("/",R1925)-1)</f>
        <v>music</v>
      </c>
      <c r="T1925" t="str">
        <f>RIGHT(R1925,LEN(R1925)-SEARCH("/",R1925))</f>
        <v>indie rock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>
        <f>E1926/D1926</f>
        <v>1.1439999999999999</v>
      </c>
      <c r="O1926" s="6">
        <f>IF(L1926&gt;0,E1926/L1926,0)</f>
        <v>104</v>
      </c>
      <c r="P1926" s="11">
        <f>(((I1926/60)/60)/24)+DATE(1970,1,1)+(-5/24)</f>
        <v>41654.606249999997</v>
      </c>
      <c r="Q1926" s="11">
        <f>(((J1926/60)/60)/24)+DATE(1970,1,1)+(-5/24)</f>
        <v>41626.552719907406</v>
      </c>
      <c r="R1926" t="s">
        <v>8279</v>
      </c>
      <c r="S1926" s="13" t="str">
        <f>LEFT(R1926,SEARCH("/",R1926)-1)</f>
        <v>music</v>
      </c>
      <c r="T1926" t="str">
        <f>RIGHT(R1926,LEN(R1926)-SEARCH("/",R1926))</f>
        <v>indie rock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>
        <f>E1927/D1927</f>
        <v>1.1033333333333333</v>
      </c>
      <c r="O1927" s="6">
        <f>IF(L1927&gt;0,E1927/L1927,0)</f>
        <v>31.826923076923077</v>
      </c>
      <c r="P1927" s="11">
        <f>(((I1927/60)/60)/24)+DATE(1970,1,1)+(-5/24)</f>
        <v>41557.791666666664</v>
      </c>
      <c r="Q1927" s="11">
        <f>(((J1927/60)/60)/24)+DATE(1970,1,1)+(-5/24)</f>
        <v>41535.693148148144</v>
      </c>
      <c r="R1927" t="s">
        <v>8279</v>
      </c>
      <c r="S1927" s="13" t="str">
        <f>LEFT(R1927,SEARCH("/",R1927)-1)</f>
        <v>music</v>
      </c>
      <c r="T1927" t="str">
        <f>RIGHT(R1927,LEN(R1927)-SEARCH("/",R1927))</f>
        <v>indie rock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>
        <f>E1928/D1928</f>
        <v>1.9537933333333333</v>
      </c>
      <c r="O1928" s="6">
        <f>IF(L1928&gt;0,E1928/L1928,0)</f>
        <v>27.3896261682243</v>
      </c>
      <c r="P1928" s="11">
        <f>(((I1928/60)/60)/24)+DATE(1970,1,1)+(-5/24)</f>
        <v>40483.80972222222</v>
      </c>
      <c r="Q1928" s="11">
        <f>(((J1928/60)/60)/24)+DATE(1970,1,1)+(-5/24)</f>
        <v>40456.746018518512</v>
      </c>
      <c r="R1928" t="s">
        <v>8279</v>
      </c>
      <c r="S1928" s="13" t="str">
        <f>LEFT(R1928,SEARCH("/",R1928)-1)</f>
        <v>music</v>
      </c>
      <c r="T1928" t="str">
        <f>RIGHT(R1928,LEN(R1928)-SEARCH("/",R1928))</f>
        <v>indie rock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>
        <f>E1929/D1929</f>
        <v>1.0333333333333334</v>
      </c>
      <c r="O1929" s="6">
        <f>IF(L1929&gt;0,E1929/L1929,0)</f>
        <v>56.363636363636367</v>
      </c>
      <c r="P1929" s="11">
        <f>(((I1929/60)/60)/24)+DATE(1970,1,1)+(-5/24)</f>
        <v>40975.999305555553</v>
      </c>
      <c r="Q1929" s="11">
        <f>(((J1929/60)/60)/24)+DATE(1970,1,1)+(-5/24)</f>
        <v>40960.653229166666</v>
      </c>
      <c r="R1929" t="s">
        <v>8279</v>
      </c>
      <c r="S1929" s="13" t="str">
        <f>LEFT(R1929,SEARCH("/",R1929)-1)</f>
        <v>music</v>
      </c>
      <c r="T1929" t="str">
        <f>RIGHT(R1929,LEN(R1929)-SEARCH("/",R1929))</f>
        <v>indie rock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>
        <f>E1930/D1930</f>
        <v>1.031372549019608</v>
      </c>
      <c r="O1930" s="6">
        <f>IF(L1930&gt;0,E1930/L1930,0)</f>
        <v>77.352941176470594</v>
      </c>
      <c r="P1930" s="11">
        <f>(((I1930/60)/60)/24)+DATE(1970,1,1)+(-5/24)</f>
        <v>41401.439745370371</v>
      </c>
      <c r="Q1930" s="11">
        <f>(((J1930/60)/60)/24)+DATE(1970,1,1)+(-5/24)</f>
        <v>41371.439745370371</v>
      </c>
      <c r="R1930" t="s">
        <v>8279</v>
      </c>
      <c r="S1930" s="13" t="str">
        <f>LEFT(R1930,SEARCH("/",R1930)-1)</f>
        <v>music</v>
      </c>
      <c r="T1930" t="str">
        <f>RIGHT(R1930,LEN(R1930)-SEARCH("/",R1930))</f>
        <v>indie rock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>
        <f>E1931/D1931</f>
        <v>1.003125</v>
      </c>
      <c r="O1931" s="6">
        <f>IF(L1931&gt;0,E1931/L1931,0)</f>
        <v>42.8</v>
      </c>
      <c r="P1931" s="11">
        <f>(((I1931/60)/60)/24)+DATE(1970,1,1)+(-5/24)</f>
        <v>40728.813263888886</v>
      </c>
      <c r="Q1931" s="11">
        <f>(((J1931/60)/60)/24)+DATE(1970,1,1)+(-5/24)</f>
        <v>40686.813263888886</v>
      </c>
      <c r="R1931" t="s">
        <v>8279</v>
      </c>
      <c r="S1931" s="13" t="str">
        <f>LEFT(R1931,SEARCH("/",R1931)-1)</f>
        <v>music</v>
      </c>
      <c r="T1931" t="str">
        <f>RIGHT(R1931,LEN(R1931)-SEARCH("/",R1931))</f>
        <v>indie rock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>
        <f>E1932/D1932</f>
        <v>1.27</v>
      </c>
      <c r="O1932" s="6">
        <f>IF(L1932&gt;0,E1932/L1932,0)</f>
        <v>48.846153846153847</v>
      </c>
      <c r="P1932" s="11">
        <f>(((I1932/60)/60)/24)+DATE(1970,1,1)+(-5/24)</f>
        <v>41462.350486111107</v>
      </c>
      <c r="Q1932" s="11">
        <f>(((J1932/60)/60)/24)+DATE(1970,1,1)+(-5/24)</f>
        <v>41402.350486111107</v>
      </c>
      <c r="R1932" t="s">
        <v>8279</v>
      </c>
      <c r="S1932" s="13" t="str">
        <f>LEFT(R1932,SEARCH("/",R1932)-1)</f>
        <v>music</v>
      </c>
      <c r="T1932" t="str">
        <f>RIGHT(R1932,LEN(R1932)-SEARCH("/",R1932))</f>
        <v>indie rock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>
        <f>E1933/D1933</f>
        <v>1.20601</v>
      </c>
      <c r="O1933" s="6">
        <f>IF(L1933&gt;0,E1933/L1933,0)</f>
        <v>48.240400000000001</v>
      </c>
      <c r="P1933" s="11">
        <f>(((I1933/60)/60)/24)+DATE(1970,1,1)+(-5/24)</f>
        <v>41050.9375</v>
      </c>
      <c r="Q1933" s="11">
        <f>(((J1933/60)/60)/24)+DATE(1970,1,1)+(-5/24)</f>
        <v>41037.684131944443</v>
      </c>
      <c r="R1933" t="s">
        <v>8279</v>
      </c>
      <c r="S1933" s="13" t="str">
        <f>LEFT(R1933,SEARCH("/",R1933)-1)</f>
        <v>music</v>
      </c>
      <c r="T1933" t="str">
        <f>RIGHT(R1933,LEN(R1933)-SEARCH("/",R1933))</f>
        <v>indie rock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>
        <f>E1934/D1934</f>
        <v>1.0699047619047619</v>
      </c>
      <c r="O1934" s="6">
        <f>IF(L1934&gt;0,E1934/L1934,0)</f>
        <v>70.212500000000006</v>
      </c>
      <c r="P1934" s="11">
        <f>(((I1934/60)/60)/24)+DATE(1970,1,1)+(-5/24)</f>
        <v>40932.601539351846</v>
      </c>
      <c r="Q1934" s="11">
        <f>(((J1934/60)/60)/24)+DATE(1970,1,1)+(-5/24)</f>
        <v>40911.601539351846</v>
      </c>
      <c r="R1934" t="s">
        <v>8279</v>
      </c>
      <c r="S1934" s="13" t="str">
        <f>LEFT(R1934,SEARCH("/",R1934)-1)</f>
        <v>music</v>
      </c>
      <c r="T1934" t="str">
        <f>RIGHT(R1934,LEN(R1934)-SEARCH("/",R1934))</f>
        <v>indie rock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>
        <f>E1935/D1935</f>
        <v>1.7243333333333333</v>
      </c>
      <c r="O1935" s="6">
        <f>IF(L1935&gt;0,E1935/L1935,0)</f>
        <v>94.054545454545448</v>
      </c>
      <c r="P1935" s="11">
        <f>(((I1935/60)/60)/24)+DATE(1970,1,1)+(-5/24)</f>
        <v>41908.922534722216</v>
      </c>
      <c r="Q1935" s="11">
        <f>(((J1935/60)/60)/24)+DATE(1970,1,1)+(-5/24)</f>
        <v>41878.922534722216</v>
      </c>
      <c r="R1935" t="s">
        <v>8279</v>
      </c>
      <c r="S1935" s="13" t="str">
        <f>LEFT(R1935,SEARCH("/",R1935)-1)</f>
        <v>music</v>
      </c>
      <c r="T1935" t="str">
        <f>RIGHT(R1935,LEN(R1935)-SEARCH("/",R1935))</f>
        <v>indie rock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>
        <f>E1936/D1936</f>
        <v>1.2362</v>
      </c>
      <c r="O1936" s="6">
        <f>IF(L1936&gt;0,E1936/L1936,0)</f>
        <v>80.272727272727266</v>
      </c>
      <c r="P1936" s="11">
        <f>(((I1936/60)/60)/24)+DATE(1970,1,1)+(-5/24)</f>
        <v>40902</v>
      </c>
      <c r="Q1936" s="11">
        <f>(((J1936/60)/60)/24)+DATE(1970,1,1)+(-5/24)</f>
        <v>40865.658807870372</v>
      </c>
      <c r="R1936" t="s">
        <v>8279</v>
      </c>
      <c r="S1936" s="13" t="str">
        <f>LEFT(R1936,SEARCH("/",R1936)-1)</f>
        <v>music</v>
      </c>
      <c r="T1936" t="str">
        <f>RIGHT(R1936,LEN(R1936)-SEARCH("/",R1936))</f>
        <v>indie rock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>
        <f>E1937/D1937</f>
        <v>1.0840000000000001</v>
      </c>
      <c r="O1937" s="6">
        <f>IF(L1937&gt;0,E1937/L1937,0)</f>
        <v>54.2</v>
      </c>
      <c r="P1937" s="11">
        <f>(((I1937/60)/60)/24)+DATE(1970,1,1)+(-5/24)</f>
        <v>41810.999305555553</v>
      </c>
      <c r="Q1937" s="11">
        <f>(((J1937/60)/60)/24)+DATE(1970,1,1)+(-5/24)</f>
        <v>41773.72420138889</v>
      </c>
      <c r="R1937" t="s">
        <v>8279</v>
      </c>
      <c r="S1937" s="13" t="str">
        <f>LEFT(R1937,SEARCH("/",R1937)-1)</f>
        <v>music</v>
      </c>
      <c r="T1937" t="str">
        <f>RIGHT(R1937,LEN(R1937)-SEARCH("/",R1937))</f>
        <v>indie rock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>
        <f>E1938/D1938</f>
        <v>1.1652013333333333</v>
      </c>
      <c r="O1938" s="6">
        <f>IF(L1938&gt;0,E1938/L1938,0)</f>
        <v>60.26903448275862</v>
      </c>
      <c r="P1938" s="11">
        <f>(((I1938/60)/60)/24)+DATE(1970,1,1)+(-5/24)</f>
        <v>40883.040972222218</v>
      </c>
      <c r="Q1938" s="11">
        <f>(((J1938/60)/60)/24)+DATE(1970,1,1)+(-5/24)</f>
        <v>40852.68136574074</v>
      </c>
      <c r="R1938" t="s">
        <v>8279</v>
      </c>
      <c r="S1938" s="13" t="str">
        <f>LEFT(R1938,SEARCH("/",R1938)-1)</f>
        <v>music</v>
      </c>
      <c r="T1938" t="str">
        <f>RIGHT(R1938,LEN(R1938)-SEARCH("/",R1938))</f>
        <v>indie rock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>
        <f>E1939/D1939</f>
        <v>1.8724499999999999</v>
      </c>
      <c r="O1939" s="6">
        <f>IF(L1939&gt;0,E1939/L1939,0)</f>
        <v>38.740344827586206</v>
      </c>
      <c r="P1939" s="11">
        <f>(((I1939/60)/60)/24)+DATE(1970,1,1)+(-5/24)</f>
        <v>41074.957638888889</v>
      </c>
      <c r="Q1939" s="11">
        <f>(((J1939/60)/60)/24)+DATE(1970,1,1)+(-5/24)</f>
        <v>41058.91065972222</v>
      </c>
      <c r="R1939" t="s">
        <v>8279</v>
      </c>
      <c r="S1939" s="13" t="str">
        <f>LEFT(R1939,SEARCH("/",R1939)-1)</f>
        <v>music</v>
      </c>
      <c r="T1939" t="str">
        <f>RIGHT(R1939,LEN(R1939)-SEARCH("/",R1939))</f>
        <v>indie rock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>
        <f>E1940/D1940</f>
        <v>1.1593333333333333</v>
      </c>
      <c r="O1940" s="6">
        <f>IF(L1940&gt;0,E1940/L1940,0)</f>
        <v>152.54385964912279</v>
      </c>
      <c r="P1940" s="11">
        <f>(((I1940/60)/60)/24)+DATE(1970,1,1)+(-5/24)</f>
        <v>41457</v>
      </c>
      <c r="Q1940" s="11">
        <f>(((J1940/60)/60)/24)+DATE(1970,1,1)+(-5/24)</f>
        <v>41426.05128472222</v>
      </c>
      <c r="R1940" t="s">
        <v>8279</v>
      </c>
      <c r="S1940" s="13" t="str">
        <f>LEFT(R1940,SEARCH("/",R1940)-1)</f>
        <v>music</v>
      </c>
      <c r="T1940" t="str">
        <f>RIGHT(R1940,LEN(R1940)-SEARCH("/",R1940))</f>
        <v>indie rock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>
        <f>E1941/D1941</f>
        <v>1.107</v>
      </c>
      <c r="O1941" s="6">
        <f>IF(L1941&gt;0,E1941/L1941,0)</f>
        <v>115.3125</v>
      </c>
      <c r="P1941" s="11">
        <f>(((I1941/60)/60)/24)+DATE(1970,1,1)+(-5/24)</f>
        <v>41343.735046296293</v>
      </c>
      <c r="Q1941" s="11">
        <f>(((J1941/60)/60)/24)+DATE(1970,1,1)+(-5/24)</f>
        <v>41313.776712962957</v>
      </c>
      <c r="R1941" t="s">
        <v>8279</v>
      </c>
      <c r="S1941" s="13" t="str">
        <f>LEFT(R1941,SEARCH("/",R1941)-1)</f>
        <v>music</v>
      </c>
      <c r="T1941" t="str">
        <f>RIGHT(R1941,LEN(R1941)-SEARCH("/",R1941))</f>
        <v>indie rock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>
        <f>E1942/D1942</f>
        <v>1.7092307692307693</v>
      </c>
      <c r="O1942" s="6">
        <f>IF(L1942&gt;0,E1942/L1942,0)</f>
        <v>35.838709677419352</v>
      </c>
      <c r="P1942" s="11">
        <f>(((I1942/60)/60)/24)+DATE(1970,1,1)+(-5/24)</f>
        <v>40708.957638888889</v>
      </c>
      <c r="Q1942" s="11">
        <f>(((J1942/60)/60)/24)+DATE(1970,1,1)+(-5/24)</f>
        <v>40670.298993055556</v>
      </c>
      <c r="R1942" t="s">
        <v>8279</v>
      </c>
      <c r="S1942" s="13" t="str">
        <f>LEFT(R1942,SEARCH("/",R1942)-1)</f>
        <v>music</v>
      </c>
      <c r="T1942" t="str">
        <f>RIGHT(R1942,LEN(R1942)-SEARCH("/",R1942))</f>
        <v>indie rock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>
        <f>E1943/D1943</f>
        <v>1.2611835600000001</v>
      </c>
      <c r="O1943" s="6">
        <f>IF(L1943&gt;0,E1943/L1943,0)</f>
        <v>64.570118779438872</v>
      </c>
      <c r="P1943" s="11">
        <f>(((I1943/60)/60)/24)+DATE(1970,1,1)+(-5/24)</f>
        <v>41774.08253472222</v>
      </c>
      <c r="Q1943" s="11">
        <f>(((J1943/60)/60)/24)+DATE(1970,1,1)+(-5/24)</f>
        <v>41744.08253472222</v>
      </c>
      <c r="R1943" t="s">
        <v>8295</v>
      </c>
      <c r="S1943" s="13" t="str">
        <f>LEFT(R1943,SEARCH("/",R1943)-1)</f>
        <v>technology</v>
      </c>
      <c r="T1943" t="str">
        <f>RIGHT(R1943,LEN(R1943)-SEARCH("/",R1943))</f>
        <v>hardware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>
        <f>E1944/D1944</f>
        <v>1.3844033333333334</v>
      </c>
      <c r="O1944" s="6">
        <f>IF(L1944&gt;0,E1944/L1944,0)</f>
        <v>87.436000000000007</v>
      </c>
      <c r="P1944" s="11">
        <f>(((I1944/60)/60)/24)+DATE(1970,1,1)+(-5/24)</f>
        <v>40728.619675925926</v>
      </c>
      <c r="Q1944" s="11">
        <f>(((J1944/60)/60)/24)+DATE(1970,1,1)+(-5/24)</f>
        <v>40638.619675925926</v>
      </c>
      <c r="R1944" t="s">
        <v>8295</v>
      </c>
      <c r="S1944" s="13" t="str">
        <f>LEFT(R1944,SEARCH("/",R1944)-1)</f>
        <v>technology</v>
      </c>
      <c r="T1944" t="str">
        <f>RIGHT(R1944,LEN(R1944)-SEARCH("/",R1944))</f>
        <v>hardware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>
        <f>E1945/D1945</f>
        <v>17.052499999999998</v>
      </c>
      <c r="O1945" s="6">
        <f>IF(L1945&gt;0,E1945/L1945,0)</f>
        <v>68.815577078288939</v>
      </c>
      <c r="P1945" s="11">
        <f>(((I1945/60)/60)/24)+DATE(1970,1,1)+(-5/24)</f>
        <v>42593.061527777776</v>
      </c>
      <c r="Q1945" s="11">
        <f>(((J1945/60)/60)/24)+DATE(1970,1,1)+(-5/24)</f>
        <v>42548.061527777776</v>
      </c>
      <c r="R1945" t="s">
        <v>8295</v>
      </c>
      <c r="S1945" s="13" t="str">
        <f>LEFT(R1945,SEARCH("/",R1945)-1)</f>
        <v>technology</v>
      </c>
      <c r="T1945" t="str">
        <f>RIGHT(R1945,LEN(R1945)-SEARCH("/",R1945))</f>
        <v>hardware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>
        <f>E1946/D1946</f>
        <v>7.8805550000000002</v>
      </c>
      <c r="O1946" s="6">
        <f>IF(L1946&gt;0,E1946/L1946,0)</f>
        <v>176.200223588597</v>
      </c>
      <c r="P1946" s="11">
        <f>(((I1946/60)/60)/24)+DATE(1970,1,1)+(-5/24)</f>
        <v>41760.376041666663</v>
      </c>
      <c r="Q1946" s="11">
        <f>(((J1946/60)/60)/24)+DATE(1970,1,1)+(-5/24)</f>
        <v>41730.376041666663</v>
      </c>
      <c r="R1946" t="s">
        <v>8295</v>
      </c>
      <c r="S1946" s="13" t="str">
        <f>LEFT(R1946,SEARCH("/",R1946)-1)</f>
        <v>technology</v>
      </c>
      <c r="T1946" t="str">
        <f>RIGHT(R1946,LEN(R1946)-SEARCH("/",R1946))</f>
        <v>hardware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>
        <f>E1947/D1947</f>
        <v>3.4801799999999998</v>
      </c>
      <c r="O1947" s="6">
        <f>IF(L1947&gt;0,E1947/L1947,0)</f>
        <v>511.79117647058825</v>
      </c>
      <c r="P1947" s="11">
        <f>(((I1947/60)/60)/24)+DATE(1970,1,1)+(-5/24)</f>
        <v>42197.043495370373</v>
      </c>
      <c r="Q1947" s="11">
        <f>(((J1947/60)/60)/24)+DATE(1970,1,1)+(-5/24)</f>
        <v>42157.043495370373</v>
      </c>
      <c r="R1947" t="s">
        <v>8295</v>
      </c>
      <c r="S1947" s="13" t="str">
        <f>LEFT(R1947,SEARCH("/",R1947)-1)</f>
        <v>technology</v>
      </c>
      <c r="T1947" t="str">
        <f>RIGHT(R1947,LEN(R1947)-SEARCH("/",R1947))</f>
        <v>hardware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>
        <f>E1948/D1948</f>
        <v>1.4974666666666667</v>
      </c>
      <c r="O1948" s="6">
        <f>IF(L1948&gt;0,E1948/L1948,0)</f>
        <v>160.44285714285715</v>
      </c>
      <c r="P1948" s="11">
        <f>(((I1948/60)/60)/24)+DATE(1970,1,1)+(-5/24)</f>
        <v>41748.900011574071</v>
      </c>
      <c r="Q1948" s="11">
        <f>(((J1948/60)/60)/24)+DATE(1970,1,1)+(-5/24)</f>
        <v>41688.941678240735</v>
      </c>
      <c r="R1948" t="s">
        <v>8295</v>
      </c>
      <c r="S1948" s="13" t="str">
        <f>LEFT(R1948,SEARCH("/",R1948)-1)</f>
        <v>technology</v>
      </c>
      <c r="T1948" t="str">
        <f>RIGHT(R1948,LEN(R1948)-SEARCH("/",R1948))</f>
        <v>hardware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>
        <f>E1949/D1949</f>
        <v>1.0063375000000001</v>
      </c>
      <c r="O1949" s="6">
        <f>IF(L1949&gt;0,E1949/L1949,0)</f>
        <v>35.003043478260871</v>
      </c>
      <c r="P1949" s="11">
        <f>(((I1949/60)/60)/24)+DATE(1970,1,1)+(-5/24)</f>
        <v>40140.040972222218</v>
      </c>
      <c r="Q1949" s="11">
        <f>(((J1949/60)/60)/24)+DATE(1970,1,1)+(-5/24)</f>
        <v>40102.709722222222</v>
      </c>
      <c r="R1949" t="s">
        <v>8295</v>
      </c>
      <c r="S1949" s="13" t="str">
        <f>LEFT(R1949,SEARCH("/",R1949)-1)</f>
        <v>technology</v>
      </c>
      <c r="T1949" t="str">
        <f>RIGHT(R1949,LEN(R1949)-SEARCH("/",R1949))</f>
        <v>hardware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>
        <f>E1950/D1950</f>
        <v>8.0021100000000001</v>
      </c>
      <c r="O1950" s="6">
        <f>IF(L1950&gt;0,E1950/L1950,0)</f>
        <v>188.50671378091872</v>
      </c>
      <c r="P1950" s="11">
        <f>(((I1950/60)/60)/24)+DATE(1970,1,1)+(-5/24)</f>
        <v>42527.501388888886</v>
      </c>
      <c r="Q1950" s="11">
        <f>(((J1950/60)/60)/24)+DATE(1970,1,1)+(-5/24)</f>
        <v>42473.395937499998</v>
      </c>
      <c r="R1950" t="s">
        <v>8295</v>
      </c>
      <c r="S1950" s="13" t="str">
        <f>LEFT(R1950,SEARCH("/",R1950)-1)</f>
        <v>technology</v>
      </c>
      <c r="T1950" t="str">
        <f>RIGHT(R1950,LEN(R1950)-SEARCH("/",R1950))</f>
        <v>hardware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>
        <f>E1951/D1951</f>
        <v>1.0600260000000001</v>
      </c>
      <c r="O1951" s="6">
        <f>IF(L1951&gt;0,E1951/L1951,0)</f>
        <v>56.204984093319197</v>
      </c>
      <c r="P1951" s="11">
        <f>(((I1951/60)/60)/24)+DATE(1970,1,1)+(-5/24)</f>
        <v>41830.214710648142</v>
      </c>
      <c r="Q1951" s="11">
        <f>(((J1951/60)/60)/24)+DATE(1970,1,1)+(-5/24)</f>
        <v>41800.214710648142</v>
      </c>
      <c r="R1951" t="s">
        <v>8295</v>
      </c>
      <c r="S1951" s="13" t="str">
        <f>LEFT(R1951,SEARCH("/",R1951)-1)</f>
        <v>technology</v>
      </c>
      <c r="T1951" t="str">
        <f>RIGHT(R1951,LEN(R1951)-SEARCH("/",R1951))</f>
        <v>hardware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>
        <f>E1952/D1952</f>
        <v>2.0051866666666669</v>
      </c>
      <c r="O1952" s="6">
        <f>IF(L1952&gt;0,E1952/L1952,0)</f>
        <v>51.3054157782516</v>
      </c>
      <c r="P1952" s="11">
        <f>(((I1952/60)/60)/24)+DATE(1970,1,1)+(-5/24)</f>
        <v>40654.973067129627</v>
      </c>
      <c r="Q1952" s="11">
        <f>(((J1952/60)/60)/24)+DATE(1970,1,1)+(-5/24)</f>
        <v>40623.973067129627</v>
      </c>
      <c r="R1952" t="s">
        <v>8295</v>
      </c>
      <c r="S1952" s="13" t="str">
        <f>LEFT(R1952,SEARCH("/",R1952)-1)</f>
        <v>technology</v>
      </c>
      <c r="T1952" t="str">
        <f>RIGHT(R1952,LEN(R1952)-SEARCH("/",R1952))</f>
        <v>hardware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>
        <f>E1953/D1953</f>
        <v>2.1244399999999999</v>
      </c>
      <c r="O1953" s="6">
        <f>IF(L1953&gt;0,E1953/L1953,0)</f>
        <v>127.36450839328538</v>
      </c>
      <c r="P1953" s="11">
        <f>(((I1953/60)/60)/24)+DATE(1970,1,1)+(-5/24)</f>
        <v>42681.253900462958</v>
      </c>
      <c r="Q1953" s="11">
        <f>(((J1953/60)/60)/24)+DATE(1970,1,1)+(-5/24)</f>
        <v>42651.212233796294</v>
      </c>
      <c r="R1953" t="s">
        <v>8295</v>
      </c>
      <c r="S1953" s="13" t="str">
        <f>LEFT(R1953,SEARCH("/",R1953)-1)</f>
        <v>technology</v>
      </c>
      <c r="T1953" t="str">
        <f>RIGHT(R1953,LEN(R1953)-SEARCH("/",R1953))</f>
        <v>hardware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>
        <f>E1954/D1954</f>
        <v>1.9847237142857144</v>
      </c>
      <c r="O1954" s="6">
        <f>IF(L1954&gt;0,E1954/L1954,0)</f>
        <v>101.85532258064516</v>
      </c>
      <c r="P1954" s="11">
        <f>(((I1954/60)/60)/24)+DATE(1970,1,1)+(-5/24)</f>
        <v>41563.398321759254</v>
      </c>
      <c r="Q1954" s="11">
        <f>(((J1954/60)/60)/24)+DATE(1970,1,1)+(-5/24)</f>
        <v>41526.398321759254</v>
      </c>
      <c r="R1954" t="s">
        <v>8295</v>
      </c>
      <c r="S1954" s="13" t="str">
        <f>LEFT(R1954,SEARCH("/",R1954)-1)</f>
        <v>technology</v>
      </c>
      <c r="T1954" t="str">
        <f>RIGHT(R1954,LEN(R1954)-SEARCH("/",R1954))</f>
        <v>hardware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>
        <f>E1955/D1955</f>
        <v>2.2594666666666665</v>
      </c>
      <c r="O1955" s="6">
        <f>IF(L1955&gt;0,E1955/L1955,0)</f>
        <v>230.55782312925169</v>
      </c>
      <c r="P1955" s="11">
        <f>(((I1955/60)/60)/24)+DATE(1970,1,1)+(-5/24)</f>
        <v>40969.916666666664</v>
      </c>
      <c r="Q1955" s="11">
        <f>(((J1955/60)/60)/24)+DATE(1970,1,1)+(-5/24)</f>
        <v>40940.991493055553</v>
      </c>
      <c r="R1955" t="s">
        <v>8295</v>
      </c>
      <c r="S1955" s="13" t="str">
        <f>LEFT(R1955,SEARCH("/",R1955)-1)</f>
        <v>technology</v>
      </c>
      <c r="T1955" t="str">
        <f>RIGHT(R1955,LEN(R1955)-SEARCH("/",R1955))</f>
        <v>hardware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>
        <f>E1956/D1956</f>
        <v>6.9894800000000004</v>
      </c>
      <c r="O1956" s="6">
        <f>IF(L1956&gt;0,E1956/L1956,0)</f>
        <v>842.10602409638557</v>
      </c>
      <c r="P1956" s="11">
        <f>(((I1956/60)/60)/24)+DATE(1970,1,1)+(-5/24)</f>
        <v>42440.999999999993</v>
      </c>
      <c r="Q1956" s="11">
        <f>(((J1956/60)/60)/24)+DATE(1970,1,1)+(-5/24)</f>
        <v>42394.372407407405</v>
      </c>
      <c r="R1956" t="s">
        <v>8295</v>
      </c>
      <c r="S1956" s="13" t="str">
        <f>LEFT(R1956,SEARCH("/",R1956)-1)</f>
        <v>technology</v>
      </c>
      <c r="T1956" t="str">
        <f>RIGHT(R1956,LEN(R1956)-SEARCH("/",R1956))</f>
        <v>hardware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>
        <f>E1957/D1957</f>
        <v>3.9859528571428569</v>
      </c>
      <c r="O1957" s="6">
        <f>IF(L1957&gt;0,E1957/L1957,0)</f>
        <v>577.27593103448271</v>
      </c>
      <c r="P1957" s="11">
        <f>(((I1957/60)/60)/24)+DATE(1970,1,1)+(-5/24)</f>
        <v>41052.583333333328</v>
      </c>
      <c r="Q1957" s="11">
        <f>(((J1957/60)/60)/24)+DATE(1970,1,1)+(-5/24)</f>
        <v>41020.063437500001</v>
      </c>
      <c r="R1957" t="s">
        <v>8295</v>
      </c>
      <c r="S1957" s="13" t="str">
        <f>LEFT(R1957,SEARCH("/",R1957)-1)</f>
        <v>technology</v>
      </c>
      <c r="T1957" t="str">
        <f>RIGHT(R1957,LEN(R1957)-SEARCH("/",R1957))</f>
        <v>hardware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>
        <f>E1958/D1958</f>
        <v>2.9403333333333332</v>
      </c>
      <c r="O1958" s="6">
        <f>IF(L1958&gt;0,E1958/L1958,0)</f>
        <v>483.34246575342468</v>
      </c>
      <c r="P1958" s="11">
        <f>(((I1958/60)/60)/24)+DATE(1970,1,1)+(-5/24)</f>
        <v>42112.673668981479</v>
      </c>
      <c r="Q1958" s="11">
        <f>(((J1958/60)/60)/24)+DATE(1970,1,1)+(-5/24)</f>
        <v>42067.71533564815</v>
      </c>
      <c r="R1958" t="s">
        <v>8295</v>
      </c>
      <c r="S1958" s="13" t="str">
        <f>LEFT(R1958,SEARCH("/",R1958)-1)</f>
        <v>technology</v>
      </c>
      <c r="T1958" t="str">
        <f>RIGHT(R1958,LEN(R1958)-SEARCH("/",R1958))</f>
        <v>hardware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>
        <f>E1959/D1959</f>
        <v>1.6750470000000002</v>
      </c>
      <c r="O1959" s="6">
        <f>IF(L1959&gt;0,E1959/L1959,0)</f>
        <v>76.138500000000008</v>
      </c>
      <c r="P1959" s="11">
        <f>(((I1959/60)/60)/24)+DATE(1970,1,1)+(-5/24)</f>
        <v>41208.890196759254</v>
      </c>
      <c r="Q1959" s="11">
        <f>(((J1959/60)/60)/24)+DATE(1970,1,1)+(-5/24)</f>
        <v>41178.890196759254</v>
      </c>
      <c r="R1959" t="s">
        <v>8295</v>
      </c>
      <c r="S1959" s="13" t="str">
        <f>LEFT(R1959,SEARCH("/",R1959)-1)</f>
        <v>technology</v>
      </c>
      <c r="T1959" t="str">
        <f>RIGHT(R1959,LEN(R1959)-SEARCH("/",R1959))</f>
        <v>hardware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>
        <f>E1960/D1960</f>
        <v>14.355717142857143</v>
      </c>
      <c r="O1960" s="6">
        <f>IF(L1960&gt;0,E1960/L1960,0)</f>
        <v>74.107684365781708</v>
      </c>
      <c r="P1960" s="11">
        <f>(((I1960/60)/60)/24)+DATE(1970,1,1)+(-5/24)</f>
        <v>41356.737974537034</v>
      </c>
      <c r="Q1960" s="11">
        <f>(((J1960/60)/60)/24)+DATE(1970,1,1)+(-5/24)</f>
        <v>41326.779641203699</v>
      </c>
      <c r="R1960" t="s">
        <v>8295</v>
      </c>
      <c r="S1960" s="13" t="str">
        <f>LEFT(R1960,SEARCH("/",R1960)-1)</f>
        <v>technology</v>
      </c>
      <c r="T1960" t="str">
        <f>RIGHT(R1960,LEN(R1960)-SEARCH("/",R1960))</f>
        <v>hardware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>
        <f>E1961/D1961</f>
        <v>1.5673440000000001</v>
      </c>
      <c r="O1961" s="6">
        <f>IF(L1961&gt;0,E1961/L1961,0)</f>
        <v>36.965660377358489</v>
      </c>
      <c r="P1961" s="11">
        <f>(((I1961/60)/60)/24)+DATE(1970,1,1)+(-5/24)</f>
        <v>41912.791666666664</v>
      </c>
      <c r="Q1961" s="11">
        <f>(((J1961/60)/60)/24)+DATE(1970,1,1)+(-5/24)</f>
        <v>41871.63726851852</v>
      </c>
      <c r="R1961" t="s">
        <v>8295</v>
      </c>
      <c r="S1961" s="13" t="str">
        <f>LEFT(R1961,SEARCH("/",R1961)-1)</f>
        <v>technology</v>
      </c>
      <c r="T1961" t="str">
        <f>RIGHT(R1961,LEN(R1961)-SEARCH("/",R1961))</f>
        <v>hardware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>
        <f>E1962/D1962</f>
        <v>1.1790285714285715</v>
      </c>
      <c r="O1962" s="6">
        <f>IF(L1962&gt;0,E1962/L1962,0)</f>
        <v>2500.969696969697</v>
      </c>
      <c r="P1962" s="11">
        <f>(((I1962/60)/60)/24)+DATE(1970,1,1)+(-5/24)</f>
        <v>41994.154409722221</v>
      </c>
      <c r="Q1962" s="11">
        <f>(((J1962/60)/60)/24)+DATE(1970,1,1)+(-5/24)</f>
        <v>41964.154409722221</v>
      </c>
      <c r="R1962" t="s">
        <v>8295</v>
      </c>
      <c r="S1962" s="13" t="str">
        <f>LEFT(R1962,SEARCH("/",R1962)-1)</f>
        <v>technology</v>
      </c>
      <c r="T1962" t="str">
        <f>RIGHT(R1962,LEN(R1962)-SEARCH("/",R1962))</f>
        <v>hardware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>
        <f>E1963/D1963</f>
        <v>11.053811999999999</v>
      </c>
      <c r="O1963" s="6">
        <f>IF(L1963&gt;0,E1963/L1963,0)</f>
        <v>67.690214329454989</v>
      </c>
      <c r="P1963" s="11">
        <f>(((I1963/60)/60)/24)+DATE(1970,1,1)+(-5/24)</f>
        <v>41187.957638888889</v>
      </c>
      <c r="Q1963" s="11">
        <f>(((J1963/60)/60)/24)+DATE(1970,1,1)+(-5/24)</f>
        <v>41147.986307870371</v>
      </c>
      <c r="R1963" t="s">
        <v>8295</v>
      </c>
      <c r="S1963" s="13" t="str">
        <f>LEFT(R1963,SEARCH("/",R1963)-1)</f>
        <v>technology</v>
      </c>
      <c r="T1963" t="str">
        <f>RIGHT(R1963,LEN(R1963)-SEARCH("/",R1963))</f>
        <v>hardware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>
        <f>E1964/D1964</f>
        <v>1.9292499999999999</v>
      </c>
      <c r="O1964" s="6">
        <f>IF(L1964&gt;0,E1964/L1964,0)</f>
        <v>63.04738562091503</v>
      </c>
      <c r="P1964" s="11">
        <f>(((I1964/60)/60)/24)+DATE(1970,1,1)+(-5/24)</f>
        <v>41772.572175925925</v>
      </c>
      <c r="Q1964" s="11">
        <f>(((J1964/60)/60)/24)+DATE(1970,1,1)+(-5/24)</f>
        <v>41742.572175925925</v>
      </c>
      <c r="R1964" t="s">
        <v>8295</v>
      </c>
      <c r="S1964" s="13" t="str">
        <f>LEFT(R1964,SEARCH("/",R1964)-1)</f>
        <v>technology</v>
      </c>
      <c r="T1964" t="str">
        <f>RIGHT(R1964,LEN(R1964)-SEARCH("/",R1964))</f>
        <v>hardware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>
        <f>E1965/D1965</f>
        <v>1.268842105263158</v>
      </c>
      <c r="O1965" s="6">
        <f>IF(L1965&gt;0,E1965/L1965,0)</f>
        <v>117.6</v>
      </c>
      <c r="P1965" s="11">
        <f>(((I1965/60)/60)/24)+DATE(1970,1,1)+(-5/24)</f>
        <v>41898.221458333333</v>
      </c>
      <c r="Q1965" s="11">
        <f>(((J1965/60)/60)/24)+DATE(1970,1,1)+(-5/24)</f>
        <v>41863.221458333333</v>
      </c>
      <c r="R1965" t="s">
        <v>8295</v>
      </c>
      <c r="S1965" s="13" t="str">
        <f>LEFT(R1965,SEARCH("/",R1965)-1)</f>
        <v>technology</v>
      </c>
      <c r="T1965" t="str">
        <f>RIGHT(R1965,LEN(R1965)-SEARCH("/",R1965))</f>
        <v>hardware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>
        <f>E1966/D1966</f>
        <v>2.5957748878923765</v>
      </c>
      <c r="O1966" s="6">
        <f>IF(L1966&gt;0,E1966/L1966,0)</f>
        <v>180.75185011709601</v>
      </c>
      <c r="P1966" s="11">
        <f>(((I1966/60)/60)/24)+DATE(1970,1,1)+(-5/24)</f>
        <v>42482.064490740733</v>
      </c>
      <c r="Q1966" s="11">
        <f>(((J1966/60)/60)/24)+DATE(1970,1,1)+(-5/24)</f>
        <v>42452.064490740733</v>
      </c>
      <c r="R1966" t="s">
        <v>8295</v>
      </c>
      <c r="S1966" s="13" t="str">
        <f>LEFT(R1966,SEARCH("/",R1966)-1)</f>
        <v>technology</v>
      </c>
      <c r="T1966" t="str">
        <f>RIGHT(R1966,LEN(R1966)-SEARCH("/",R1966))</f>
        <v>hardware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>
        <f>E1967/D1967</f>
        <v>2.6227999999999998</v>
      </c>
      <c r="O1967" s="6">
        <f>IF(L1967&gt;0,E1967/L1967,0)</f>
        <v>127.32038834951456</v>
      </c>
      <c r="P1967" s="11">
        <f>(((I1967/60)/60)/24)+DATE(1970,1,1)+(-5/24)</f>
        <v>40919.833333333328</v>
      </c>
      <c r="Q1967" s="11">
        <f>(((J1967/60)/60)/24)+DATE(1970,1,1)+(-5/24)</f>
        <v>40897.880902777775</v>
      </c>
      <c r="R1967" t="s">
        <v>8295</v>
      </c>
      <c r="S1967" s="13" t="str">
        <f>LEFT(R1967,SEARCH("/",R1967)-1)</f>
        <v>technology</v>
      </c>
      <c r="T1967" t="str">
        <f>RIGHT(R1967,LEN(R1967)-SEARCH("/",R1967))</f>
        <v>hardware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>
        <f>E1968/D1968</f>
        <v>2.0674309000000002</v>
      </c>
      <c r="O1968" s="6">
        <f>IF(L1968&gt;0,E1968/L1968,0)</f>
        <v>136.6444745538665</v>
      </c>
      <c r="P1968" s="11">
        <f>(((I1968/60)/60)/24)+DATE(1970,1,1)+(-5/24)</f>
        <v>41865.332152777773</v>
      </c>
      <c r="Q1968" s="11">
        <f>(((J1968/60)/60)/24)+DATE(1970,1,1)+(-5/24)</f>
        <v>41835.332152777773</v>
      </c>
      <c r="R1968" t="s">
        <v>8295</v>
      </c>
      <c r="S1968" s="13" t="str">
        <f>LEFT(R1968,SEARCH("/",R1968)-1)</f>
        <v>technology</v>
      </c>
      <c r="T1968" t="str">
        <f>RIGHT(R1968,LEN(R1968)-SEARCH("/",R1968))</f>
        <v>hardware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>
        <f>E1969/D1969</f>
        <v>3.7012999999999998</v>
      </c>
      <c r="O1969" s="6">
        <f>IF(L1969&gt;0,E1969/L1969,0)</f>
        <v>182.78024691358024</v>
      </c>
      <c r="P1969" s="11">
        <f>(((I1969/60)/60)/24)+DATE(1970,1,1)+(-5/24)</f>
        <v>41760.455196759256</v>
      </c>
      <c r="Q1969" s="11">
        <f>(((J1969/60)/60)/24)+DATE(1970,1,1)+(-5/24)</f>
        <v>41730.455196759256</v>
      </c>
      <c r="R1969" t="s">
        <v>8295</v>
      </c>
      <c r="S1969" s="13" t="str">
        <f>LEFT(R1969,SEARCH("/",R1969)-1)</f>
        <v>technology</v>
      </c>
      <c r="T1969" t="str">
        <f>RIGHT(R1969,LEN(R1969)-SEARCH("/",R1969))</f>
        <v>hardware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>
        <f>E1970/D1970</f>
        <v>2.8496600000000001</v>
      </c>
      <c r="O1970" s="6">
        <f>IF(L1970&gt;0,E1970/L1970,0)</f>
        <v>279.37843137254902</v>
      </c>
      <c r="P1970" s="11">
        <f>(((I1970/60)/60)/24)+DATE(1970,1,1)+(-5/24)</f>
        <v>42707.420312499999</v>
      </c>
      <c r="Q1970" s="11">
        <f>(((J1970/60)/60)/24)+DATE(1970,1,1)+(-5/24)</f>
        <v>42676.378645833327</v>
      </c>
      <c r="R1970" t="s">
        <v>8295</v>
      </c>
      <c r="S1970" s="13" t="str">
        <f>LEFT(R1970,SEARCH("/",R1970)-1)</f>
        <v>technology</v>
      </c>
      <c r="T1970" t="str">
        <f>RIGHT(R1970,LEN(R1970)-SEARCH("/",R1970))</f>
        <v>hardware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>
        <f>E1971/D1971</f>
        <v>5.7907999999999999</v>
      </c>
      <c r="O1971" s="6">
        <f>IF(L1971&gt;0,E1971/L1971,0)</f>
        <v>61.375728669846318</v>
      </c>
      <c r="P1971" s="11">
        <f>(((I1971/60)/60)/24)+DATE(1970,1,1)+(-5/24)</f>
        <v>42587.584120370368</v>
      </c>
      <c r="Q1971" s="11">
        <f>(((J1971/60)/60)/24)+DATE(1970,1,1)+(-5/24)</f>
        <v>42557.584120370368</v>
      </c>
      <c r="R1971" t="s">
        <v>8295</v>
      </c>
      <c r="S1971" s="13" t="str">
        <f>LEFT(R1971,SEARCH("/",R1971)-1)</f>
        <v>technology</v>
      </c>
      <c r="T1971" t="str">
        <f>RIGHT(R1971,LEN(R1971)-SEARCH("/",R1971))</f>
        <v>hardware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>
        <f>E1972/D1972</f>
        <v>11.318</v>
      </c>
      <c r="O1972" s="6">
        <f>IF(L1972&gt;0,E1972/L1972,0)</f>
        <v>80.727532097004286</v>
      </c>
      <c r="P1972" s="11">
        <f>(((I1972/60)/60)/24)+DATE(1970,1,1)+(-5/24)</f>
        <v>41383.943298611113</v>
      </c>
      <c r="Q1972" s="11">
        <f>(((J1972/60)/60)/24)+DATE(1970,1,1)+(-5/24)</f>
        <v>41323.984965277778</v>
      </c>
      <c r="R1972" t="s">
        <v>8295</v>
      </c>
      <c r="S1972" s="13" t="str">
        <f>LEFT(R1972,SEARCH("/",R1972)-1)</f>
        <v>technology</v>
      </c>
      <c r="T1972" t="str">
        <f>RIGHT(R1972,LEN(R1972)-SEARCH("/",R1972))</f>
        <v>hardware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>
        <f>E1973/D1973</f>
        <v>2.6302771750000002</v>
      </c>
      <c r="O1973" s="6">
        <f>IF(L1973&gt;0,E1973/L1973,0)</f>
        <v>272.35590732591254</v>
      </c>
      <c r="P1973" s="11">
        <f>(((I1973/60)/60)/24)+DATE(1970,1,1)+(-5/24)</f>
        <v>41592.958333333328</v>
      </c>
      <c r="Q1973" s="11">
        <f>(((J1973/60)/60)/24)+DATE(1970,1,1)+(-5/24)</f>
        <v>41561.29237268518</v>
      </c>
      <c r="R1973" t="s">
        <v>8295</v>
      </c>
      <c r="S1973" s="13" t="str">
        <f>LEFT(R1973,SEARCH("/",R1973)-1)</f>
        <v>technology</v>
      </c>
      <c r="T1973" t="str">
        <f>RIGHT(R1973,LEN(R1973)-SEARCH("/",R1973))</f>
        <v>hardware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>
        <f>E1974/D1974</f>
        <v>6.7447999999999997</v>
      </c>
      <c r="O1974" s="6">
        <f>IF(L1974&gt;0,E1974/L1974,0)</f>
        <v>70.848739495798313</v>
      </c>
      <c r="P1974" s="11">
        <f>(((I1974/60)/60)/24)+DATE(1970,1,1)+(-5/24)</f>
        <v>41230.845416666663</v>
      </c>
      <c r="Q1974" s="11">
        <f>(((J1974/60)/60)/24)+DATE(1970,1,1)+(-5/24)</f>
        <v>41200.803749999999</v>
      </c>
      <c r="R1974" t="s">
        <v>8295</v>
      </c>
      <c r="S1974" s="13" t="str">
        <f>LEFT(R1974,SEARCH("/",R1974)-1)</f>
        <v>technology</v>
      </c>
      <c r="T1974" t="str">
        <f>RIGHT(R1974,LEN(R1974)-SEARCH("/",R1974))</f>
        <v>hardware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>
        <f>E1975/D1975</f>
        <v>2.5683081313131315</v>
      </c>
      <c r="O1975" s="6">
        <f>IF(L1975&gt;0,E1975/L1975,0)</f>
        <v>247.94003412969283</v>
      </c>
      <c r="P1975" s="11">
        <f>(((I1975/60)/60)/24)+DATE(1970,1,1)+(-5/24)</f>
        <v>42588.083333333336</v>
      </c>
      <c r="Q1975" s="11">
        <f>(((J1975/60)/60)/24)+DATE(1970,1,1)+(-5/24)</f>
        <v>42549.514629629623</v>
      </c>
      <c r="R1975" t="s">
        <v>8295</v>
      </c>
      <c r="S1975" s="13" t="str">
        <f>LEFT(R1975,SEARCH("/",R1975)-1)</f>
        <v>technology</v>
      </c>
      <c r="T1975" t="str">
        <f>RIGHT(R1975,LEN(R1975)-SEARCH("/",R1975))</f>
        <v>hardware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>
        <f>E1976/D1976</f>
        <v>3.7549600000000001</v>
      </c>
      <c r="O1976" s="6">
        <f>IF(L1976&gt;0,E1976/L1976,0)</f>
        <v>186.81393034825871</v>
      </c>
      <c r="P1976" s="11">
        <f>(((I1976/60)/60)/24)+DATE(1970,1,1)+(-5/24)</f>
        <v>41505.125798611109</v>
      </c>
      <c r="Q1976" s="11">
        <f>(((J1976/60)/60)/24)+DATE(1970,1,1)+(-5/24)</f>
        <v>41445.125798611109</v>
      </c>
      <c r="R1976" t="s">
        <v>8295</v>
      </c>
      <c r="S1976" s="13" t="str">
        <f>LEFT(R1976,SEARCH("/",R1976)-1)</f>
        <v>technology</v>
      </c>
      <c r="T1976" t="str">
        <f>RIGHT(R1976,LEN(R1976)-SEARCH("/",R1976))</f>
        <v>hardware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>
        <f>E1977/D1977</f>
        <v>2.0870837499999997</v>
      </c>
      <c r="O1977" s="6">
        <f>IF(L1977&gt;0,E1977/L1977,0)</f>
        <v>131.98948616600788</v>
      </c>
      <c r="P1977" s="11">
        <f>(((I1977/60)/60)/24)+DATE(1970,1,1)+(-5/24)</f>
        <v>41343.54688657407</v>
      </c>
      <c r="Q1977" s="11">
        <f>(((J1977/60)/60)/24)+DATE(1970,1,1)+(-5/24)</f>
        <v>41313.54688657407</v>
      </c>
      <c r="R1977" t="s">
        <v>8295</v>
      </c>
      <c r="S1977" s="13" t="str">
        <f>LEFT(R1977,SEARCH("/",R1977)-1)</f>
        <v>technology</v>
      </c>
      <c r="T1977" t="str">
        <f>RIGHT(R1977,LEN(R1977)-SEARCH("/",R1977))</f>
        <v>hardware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>
        <f>E1978/D1978</f>
        <v>3.4660000000000002</v>
      </c>
      <c r="O1978" s="6">
        <f>IF(L1978&gt;0,E1978/L1978,0)</f>
        <v>29.310782241014799</v>
      </c>
      <c r="P1978" s="11">
        <f>(((I1978/60)/60)/24)+DATE(1970,1,1)+(-5/24)</f>
        <v>41468.691261574073</v>
      </c>
      <c r="Q1978" s="11">
        <f>(((J1978/60)/60)/24)+DATE(1970,1,1)+(-5/24)</f>
        <v>41438.691261574073</v>
      </c>
      <c r="R1978" t="s">
        <v>8295</v>
      </c>
      <c r="S1978" s="13" t="str">
        <f>LEFT(R1978,SEARCH("/",R1978)-1)</f>
        <v>technology</v>
      </c>
      <c r="T1978" t="str">
        <f>RIGHT(R1978,LEN(R1978)-SEARCH("/",R1978))</f>
        <v>hardware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>
        <f>E1979/D1979</f>
        <v>4.0232999999999999</v>
      </c>
      <c r="O1979" s="6">
        <f>IF(L1979&gt;0,E1979/L1979,0)</f>
        <v>245.02436053593178</v>
      </c>
      <c r="P1979" s="11">
        <f>(((I1979/60)/60)/24)+DATE(1970,1,1)+(-5/24)</f>
        <v>42357.124305555553</v>
      </c>
      <c r="Q1979" s="11">
        <f>(((J1979/60)/60)/24)+DATE(1970,1,1)+(-5/24)</f>
        <v>42311.008564814816</v>
      </c>
      <c r="R1979" t="s">
        <v>8295</v>
      </c>
      <c r="S1979" s="13" t="str">
        <f>LEFT(R1979,SEARCH("/",R1979)-1)</f>
        <v>technology</v>
      </c>
      <c r="T1979" t="str">
        <f>RIGHT(R1979,LEN(R1979)-SEARCH("/",R1979))</f>
        <v>hardware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>
        <f>E1980/D1980</f>
        <v>10.2684514</v>
      </c>
      <c r="O1980" s="6">
        <f>IF(L1980&gt;0,E1980/L1980,0)</f>
        <v>1323.2540463917526</v>
      </c>
      <c r="P1980" s="11">
        <f>(((I1980/60)/60)/24)+DATE(1970,1,1)+(-5/24)</f>
        <v>41072.083333333328</v>
      </c>
      <c r="Q1980" s="11">
        <f>(((J1980/60)/60)/24)+DATE(1970,1,1)+(-5/24)</f>
        <v>41039.017268518517</v>
      </c>
      <c r="R1980" t="s">
        <v>8295</v>
      </c>
      <c r="S1980" s="13" t="str">
        <f>LEFT(R1980,SEARCH("/",R1980)-1)</f>
        <v>technology</v>
      </c>
      <c r="T1980" t="str">
        <f>RIGHT(R1980,LEN(R1980)-SEARCH("/",R1980))</f>
        <v>hardware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>
        <f>E1981/D1981</f>
        <v>1.14901155</v>
      </c>
      <c r="O1981" s="6">
        <f>IF(L1981&gt;0,E1981/L1981,0)</f>
        <v>282.65966789667897</v>
      </c>
      <c r="P1981" s="11">
        <f>(((I1981/60)/60)/24)+DATE(1970,1,1)+(-5/24)</f>
        <v>42326.999305555553</v>
      </c>
      <c r="Q1981" s="11">
        <f>(((J1981/60)/60)/24)+DATE(1970,1,1)+(-5/24)</f>
        <v>42290.25168981481</v>
      </c>
      <c r="R1981" t="s">
        <v>8295</v>
      </c>
      <c r="S1981" s="13" t="str">
        <f>LEFT(R1981,SEARCH("/",R1981)-1)</f>
        <v>technology</v>
      </c>
      <c r="T1981" t="str">
        <f>RIGHT(R1981,LEN(R1981)-SEARCH("/",R1981))</f>
        <v>hardware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>
        <f>E1982/D1982</f>
        <v>3.5482402000000004</v>
      </c>
      <c r="O1982" s="6">
        <f>IF(L1982&gt;0,E1982/L1982,0)</f>
        <v>91.214401028277635</v>
      </c>
      <c r="P1982" s="11">
        <f>(((I1982/60)/60)/24)+DATE(1970,1,1)+(-5/24)</f>
        <v>42463.292384259257</v>
      </c>
      <c r="Q1982" s="11">
        <f>(((J1982/60)/60)/24)+DATE(1970,1,1)+(-5/24)</f>
        <v>42423.334050925921</v>
      </c>
      <c r="R1982" t="s">
        <v>8295</v>
      </c>
      <c r="S1982" s="13" t="str">
        <f>LEFT(R1982,SEARCH("/",R1982)-1)</f>
        <v>technology</v>
      </c>
      <c r="T1982" t="str">
        <f>RIGHT(R1982,LEN(R1982)-SEARCH("/",R1982))</f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>
        <f>E1983/D1983</f>
        <v>5.0799999999999998E-2</v>
      </c>
      <c r="O1983" s="6">
        <f>IF(L1983&gt;0,E1983/L1983,0)</f>
        <v>31.75</v>
      </c>
      <c r="P1983" s="11">
        <f>(((I1983/60)/60)/24)+DATE(1970,1,1)+(-5/24)</f>
        <v>41829.516956018517</v>
      </c>
      <c r="Q1983" s="11">
        <f>(((J1983/60)/60)/24)+DATE(1970,1,1)+(-5/24)</f>
        <v>41799.516956018517</v>
      </c>
      <c r="R1983" t="s">
        <v>8296</v>
      </c>
      <c r="S1983" s="13" t="str">
        <f>LEFT(R1983,SEARCH("/",R1983)-1)</f>
        <v>photography</v>
      </c>
      <c r="T1983" t="str">
        <f>RIGHT(R1983,LEN(R1983)-SEARCH("/",R1983))</f>
        <v>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>
        <f>E1984/D1984</f>
        <v>0</v>
      </c>
      <c r="O1984" s="6">
        <f>IF(L1984&gt;0,E1984/L1984,0)</f>
        <v>0</v>
      </c>
      <c r="P1984" s="11">
        <f>(((I1984/60)/60)/24)+DATE(1970,1,1)+(-5/24)</f>
        <v>42708.419988425921</v>
      </c>
      <c r="Q1984" s="11">
        <f>(((J1984/60)/60)/24)+DATE(1970,1,1)+(-5/24)</f>
        <v>42678.378321759257</v>
      </c>
      <c r="R1984" t="s">
        <v>8296</v>
      </c>
      <c r="S1984" s="13" t="str">
        <f>LEFT(R1984,SEARCH("/",R1984)-1)</f>
        <v>photography</v>
      </c>
      <c r="T1984" t="str">
        <f>RIGHT(R1984,LEN(R1984)-SEARCH("/",R1984))</f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>
        <f>E1985/D1985</f>
        <v>4.2999999999999997E-2</v>
      </c>
      <c r="O1985" s="6">
        <f>IF(L1985&gt;0,E1985/L1985,0)</f>
        <v>88.6875</v>
      </c>
      <c r="P1985" s="11">
        <f>(((I1985/60)/60)/24)+DATE(1970,1,1)+(-5/24)</f>
        <v>42615.083333333336</v>
      </c>
      <c r="Q1985" s="11">
        <f>(((J1985/60)/60)/24)+DATE(1970,1,1)+(-5/24)</f>
        <v>42592.803449074076</v>
      </c>
      <c r="R1985" t="s">
        <v>8296</v>
      </c>
      <c r="S1985" s="13" t="str">
        <f>LEFT(R1985,SEARCH("/",R1985)-1)</f>
        <v>photography</v>
      </c>
      <c r="T1985" t="str">
        <f>RIGHT(R1985,LEN(R1985)-SEARCH("/",R1985))</f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>
        <f>E1986/D1986</f>
        <v>0.21146666666666666</v>
      </c>
      <c r="O1986" s="6">
        <f>IF(L1986&gt;0,E1986/L1986,0)</f>
        <v>453.14285714285717</v>
      </c>
      <c r="P1986" s="11">
        <f>(((I1986/60)/60)/24)+DATE(1970,1,1)+(-5/24)</f>
        <v>41973.623622685183</v>
      </c>
      <c r="Q1986" s="11">
        <f>(((J1986/60)/60)/24)+DATE(1970,1,1)+(-5/24)</f>
        <v>41913.581956018512</v>
      </c>
      <c r="R1986" t="s">
        <v>8296</v>
      </c>
      <c r="S1986" s="13" t="str">
        <f>LEFT(R1986,SEARCH("/",R1986)-1)</f>
        <v>photography</v>
      </c>
      <c r="T1986" t="str">
        <f>RIGHT(R1986,LEN(R1986)-SEARCH("/",R1986))</f>
        <v>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>
        <f>E1987/D1987</f>
        <v>3.1875000000000001E-2</v>
      </c>
      <c r="O1987" s="6">
        <f>IF(L1987&gt;0,E1987/L1987,0)</f>
        <v>12.75</v>
      </c>
      <c r="P1987" s="11">
        <f>(((I1987/60)/60)/24)+DATE(1970,1,1)+(-5/24)</f>
        <v>42584.749999999993</v>
      </c>
      <c r="Q1987" s="11">
        <f>(((J1987/60)/60)/24)+DATE(1970,1,1)+(-5/24)</f>
        <v>42555.490405092591</v>
      </c>
      <c r="R1987" t="s">
        <v>8296</v>
      </c>
      <c r="S1987" s="13" t="str">
        <f>LEFT(R1987,SEARCH("/",R1987)-1)</f>
        <v>photography</v>
      </c>
      <c r="T1987" t="str">
        <f>RIGHT(R1987,LEN(R1987)-SEARCH("/",R1987))</f>
        <v>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>
        <f>E1988/D1988</f>
        <v>5.0000000000000001E-4</v>
      </c>
      <c r="O1988" s="6">
        <f>IF(L1988&gt;0,E1988/L1988,0)</f>
        <v>1</v>
      </c>
      <c r="P1988" s="11">
        <f>(((I1988/60)/60)/24)+DATE(1970,1,1)+(-5/24)</f>
        <v>42443.183831018519</v>
      </c>
      <c r="Q1988" s="11">
        <f>(((J1988/60)/60)/24)+DATE(1970,1,1)+(-5/24)</f>
        <v>42413.225497685176</v>
      </c>
      <c r="R1988" t="s">
        <v>8296</v>
      </c>
      <c r="S1988" s="13" t="str">
        <f>LEFT(R1988,SEARCH("/",R1988)-1)</f>
        <v>photography</v>
      </c>
      <c r="T1988" t="str">
        <f>RIGHT(R1988,LEN(R1988)-SEARCH("/",R1988))</f>
        <v>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>
        <f>E1989/D1989</f>
        <v>0.42472727272727273</v>
      </c>
      <c r="O1989" s="6">
        <f>IF(L1989&gt;0,E1989/L1989,0)</f>
        <v>83.428571428571431</v>
      </c>
      <c r="P1989" s="11">
        <f>(((I1989/60)/60)/24)+DATE(1970,1,1)+(-5/24)</f>
        <v>42064.431435185186</v>
      </c>
      <c r="Q1989" s="11">
        <f>(((J1989/60)/60)/24)+DATE(1970,1,1)+(-5/24)</f>
        <v>42034.431435185186</v>
      </c>
      <c r="R1989" t="s">
        <v>8296</v>
      </c>
      <c r="S1989" s="13" t="str">
        <f>LEFT(R1989,SEARCH("/",R1989)-1)</f>
        <v>photography</v>
      </c>
      <c r="T1989" t="str">
        <f>RIGHT(R1989,LEN(R1989)-SEARCH("/",R1989))</f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>
        <f>E1990/D1990</f>
        <v>4.1666666666666666E-3</v>
      </c>
      <c r="O1990" s="6">
        <f>IF(L1990&gt;0,E1990/L1990,0)</f>
        <v>25</v>
      </c>
      <c r="P1990" s="11">
        <f>(((I1990/60)/60)/24)+DATE(1970,1,1)+(-5/24)</f>
        <v>42236.554884259262</v>
      </c>
      <c r="Q1990" s="11">
        <f>(((J1990/60)/60)/24)+DATE(1970,1,1)+(-5/24)</f>
        <v>42206.554884259262</v>
      </c>
      <c r="R1990" t="s">
        <v>8296</v>
      </c>
      <c r="S1990" s="13" t="str">
        <f>LEFT(R1990,SEARCH("/",R1990)-1)</f>
        <v>photography</v>
      </c>
      <c r="T1990" t="str">
        <f>RIGHT(R1990,LEN(R1990)-SEARCH("/",R1990))</f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>
        <f>E1991/D1991</f>
        <v>0.01</v>
      </c>
      <c r="O1991" s="6">
        <f>IF(L1991&gt;0,E1991/L1991,0)</f>
        <v>50</v>
      </c>
      <c r="P1991" s="11">
        <f>(((I1991/60)/60)/24)+DATE(1970,1,1)+(-5/24)</f>
        <v>42715.472314814811</v>
      </c>
      <c r="Q1991" s="11">
        <f>(((J1991/60)/60)/24)+DATE(1970,1,1)+(-5/24)</f>
        <v>42685.472314814811</v>
      </c>
      <c r="R1991" t="s">
        <v>8296</v>
      </c>
      <c r="S1991" s="13" t="str">
        <f>LEFT(R1991,SEARCH("/",R1991)-1)</f>
        <v>photography</v>
      </c>
      <c r="T1991" t="str">
        <f>RIGHT(R1991,LEN(R1991)-SEARCH("/",R1991))</f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>
        <f>E1992/D1992</f>
        <v>0.16966666666666666</v>
      </c>
      <c r="O1992" s="6">
        <f>IF(L1992&gt;0,E1992/L1992,0)</f>
        <v>101.8</v>
      </c>
      <c r="P1992" s="11">
        <f>(((I1992/60)/60)/24)+DATE(1970,1,1)+(-5/24)</f>
        <v>42412.987638888888</v>
      </c>
      <c r="Q1992" s="11">
        <f>(((J1992/60)/60)/24)+DATE(1970,1,1)+(-5/24)</f>
        <v>42397.987638888888</v>
      </c>
      <c r="R1992" t="s">
        <v>8296</v>
      </c>
      <c r="S1992" s="13" t="str">
        <f>LEFT(R1992,SEARCH("/",R1992)-1)</f>
        <v>photography</v>
      </c>
      <c r="T1992" t="str">
        <f>RIGHT(R1992,LEN(R1992)-SEARCH("/",R1992))</f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>
        <f>E1993/D1993</f>
        <v>7.0000000000000007E-2</v>
      </c>
      <c r="O1993" s="6">
        <f>IF(L1993&gt;0,E1993/L1993,0)</f>
        <v>46.666666666666664</v>
      </c>
      <c r="P1993" s="11">
        <f>(((I1993/60)/60)/24)+DATE(1970,1,1)+(-5/24)</f>
        <v>42188.685023148144</v>
      </c>
      <c r="Q1993" s="11">
        <f>(((J1993/60)/60)/24)+DATE(1970,1,1)+(-5/24)</f>
        <v>42167.685023148144</v>
      </c>
      <c r="R1993" t="s">
        <v>8296</v>
      </c>
      <c r="S1993" s="13" t="str">
        <f>LEFT(R1993,SEARCH("/",R1993)-1)</f>
        <v>photography</v>
      </c>
      <c r="T1993" t="str">
        <f>RIGHT(R1993,LEN(R1993)-SEARCH("/",R1993))</f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>
        <f>E1994/D1994</f>
        <v>1.3333333333333333E-3</v>
      </c>
      <c r="O1994" s="6">
        <f>IF(L1994&gt;0,E1994/L1994,0)</f>
        <v>1</v>
      </c>
      <c r="P1994" s="11">
        <f>(((I1994/60)/60)/24)+DATE(1970,1,1)+(-5/24)</f>
        <v>42052.935081018521</v>
      </c>
      <c r="Q1994" s="11">
        <f>(((J1994/60)/60)/24)+DATE(1970,1,1)+(-5/24)</f>
        <v>42022.935081018521</v>
      </c>
      <c r="R1994" t="s">
        <v>8296</v>
      </c>
      <c r="S1994" s="13" t="str">
        <f>LEFT(R1994,SEARCH("/",R1994)-1)</f>
        <v>photography</v>
      </c>
      <c r="T1994" t="str">
        <f>RIGHT(R1994,LEN(R1994)-SEARCH("/",R1994))</f>
        <v>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>
        <f>E1995/D1995</f>
        <v>0</v>
      </c>
      <c r="O1995" s="6">
        <f>IF(L1995&gt;0,E1995/L1995,0)</f>
        <v>0</v>
      </c>
      <c r="P1995" s="11">
        <f>(((I1995/60)/60)/24)+DATE(1970,1,1)+(-5/24)</f>
        <v>42359.380057870374</v>
      </c>
      <c r="Q1995" s="11">
        <f>(((J1995/60)/60)/24)+DATE(1970,1,1)+(-5/24)</f>
        <v>42329.380057870374</v>
      </c>
      <c r="R1995" t="s">
        <v>8296</v>
      </c>
      <c r="S1995" s="13" t="str">
        <f>LEFT(R1995,SEARCH("/",R1995)-1)</f>
        <v>photography</v>
      </c>
      <c r="T1995" t="str">
        <f>RIGHT(R1995,LEN(R1995)-SEARCH("/",R1995))</f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>
        <f>E1996/D1996</f>
        <v>0</v>
      </c>
      <c r="O1996" s="6">
        <f>IF(L1996&gt;0,E1996/L1996,0)</f>
        <v>0</v>
      </c>
      <c r="P1996" s="11">
        <f>(((I1996/60)/60)/24)+DATE(1970,1,1)+(-5/24)</f>
        <v>42710.839606481481</v>
      </c>
      <c r="Q1996" s="11">
        <f>(((J1996/60)/60)/24)+DATE(1970,1,1)+(-5/24)</f>
        <v>42650.797939814809</v>
      </c>
      <c r="R1996" t="s">
        <v>8296</v>
      </c>
      <c r="S1996" s="13" t="str">
        <f>LEFT(R1996,SEARCH("/",R1996)-1)</f>
        <v>photography</v>
      </c>
      <c r="T1996" t="str">
        <f>RIGHT(R1996,LEN(R1996)-SEARCH("/",R1996))</f>
        <v>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>
        <f>E1997/D1997</f>
        <v>7.8E-2</v>
      </c>
      <c r="O1997" s="6">
        <f>IF(L1997&gt;0,E1997/L1997,0)</f>
        <v>26</v>
      </c>
      <c r="P1997" s="11">
        <f>(((I1997/60)/60)/24)+DATE(1970,1,1)+(-5/24)</f>
        <v>42201.693703703706</v>
      </c>
      <c r="Q1997" s="11">
        <f>(((J1997/60)/60)/24)+DATE(1970,1,1)+(-5/24)</f>
        <v>42181.693703703706</v>
      </c>
      <c r="R1997" t="s">
        <v>8296</v>
      </c>
      <c r="S1997" s="13" t="str">
        <f>LEFT(R1997,SEARCH("/",R1997)-1)</f>
        <v>photography</v>
      </c>
      <c r="T1997" t="str">
        <f>RIGHT(R1997,LEN(R1997)-SEARCH("/",R1997))</f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>
        <f>E1998/D1998</f>
        <v>0</v>
      </c>
      <c r="O1998" s="6">
        <f>IF(L1998&gt;0,E1998/L1998,0)</f>
        <v>0</v>
      </c>
      <c r="P1998" s="11">
        <f>(((I1998/60)/60)/24)+DATE(1970,1,1)+(-5/24)</f>
        <v>41830.611238425925</v>
      </c>
      <c r="Q1998" s="11">
        <f>(((J1998/60)/60)/24)+DATE(1970,1,1)+(-5/24)</f>
        <v>41800.611238425925</v>
      </c>
      <c r="R1998" t="s">
        <v>8296</v>
      </c>
      <c r="S1998" s="13" t="str">
        <f>LEFT(R1998,SEARCH("/",R1998)-1)</f>
        <v>photography</v>
      </c>
      <c r="T1998" t="str">
        <f>RIGHT(R1998,LEN(R1998)-SEARCH("/",R1998))</f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>
        <f>E1999/D1999</f>
        <v>0</v>
      </c>
      <c r="O1999" s="6">
        <f>IF(L1999&gt;0,E1999/L1999,0)</f>
        <v>0</v>
      </c>
      <c r="P1999" s="11">
        <f>(((I1999/60)/60)/24)+DATE(1970,1,1)+(-5/24)</f>
        <v>41877.722361111111</v>
      </c>
      <c r="Q1999" s="11">
        <f>(((J1999/60)/60)/24)+DATE(1970,1,1)+(-5/24)</f>
        <v>41847.722361111111</v>
      </c>
      <c r="R1999" t="s">
        <v>8296</v>
      </c>
      <c r="S1999" s="13" t="str">
        <f>LEFT(R1999,SEARCH("/",R1999)-1)</f>
        <v>photography</v>
      </c>
      <c r="T1999" t="str">
        <f>RIGHT(R1999,LEN(R1999)-SEARCH("/",R1999))</f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>
        <f>E2000/D2000</f>
        <v>0.26200000000000001</v>
      </c>
      <c r="O2000" s="6">
        <f>IF(L2000&gt;0,E2000/L2000,0)</f>
        <v>218.33333333333334</v>
      </c>
      <c r="P2000" s="11">
        <f>(((I2000/60)/60)/24)+DATE(1970,1,1)+(-5/24)</f>
        <v>41851.910162037035</v>
      </c>
      <c r="Q2000" s="11">
        <f>(((J2000/60)/60)/24)+DATE(1970,1,1)+(-5/24)</f>
        <v>41806.910162037035</v>
      </c>
      <c r="R2000" t="s">
        <v>8296</v>
      </c>
      <c r="S2000" s="13" t="str">
        <f>LEFT(R2000,SEARCH("/",R2000)-1)</f>
        <v>photography</v>
      </c>
      <c r="T2000" t="str">
        <f>RIGHT(R2000,LEN(R2000)-SEARCH("/",R2000))</f>
        <v>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>
        <f>E2001/D2001</f>
        <v>7.6129032258064515E-3</v>
      </c>
      <c r="O2001" s="6">
        <f>IF(L2001&gt;0,E2001/L2001,0)</f>
        <v>33.714285714285715</v>
      </c>
      <c r="P2001" s="11">
        <f>(((I2001/60)/60)/24)+DATE(1970,1,1)+(-5/24)</f>
        <v>41956.316064814811</v>
      </c>
      <c r="Q2001" s="11">
        <f>(((J2001/60)/60)/24)+DATE(1970,1,1)+(-5/24)</f>
        <v>41926.274398148147</v>
      </c>
      <c r="R2001" t="s">
        <v>8296</v>
      </c>
      <c r="S2001" s="13" t="str">
        <f>LEFT(R2001,SEARCH("/",R2001)-1)</f>
        <v>photography</v>
      </c>
      <c r="T2001" t="str">
        <f>RIGHT(R2001,LEN(R2001)-SEARCH("/",R2001))</f>
        <v>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>
        <f>E2002/D2002</f>
        <v>0.125</v>
      </c>
      <c r="O2002" s="6">
        <f>IF(L2002&gt;0,E2002/L2002,0)</f>
        <v>25</v>
      </c>
      <c r="P2002" s="11">
        <f>(((I2002/60)/60)/24)+DATE(1970,1,1)+(-5/24)</f>
        <v>42375.743206018517</v>
      </c>
      <c r="Q2002" s="11">
        <f>(((J2002/60)/60)/24)+DATE(1970,1,1)+(-5/24)</f>
        <v>42345.743206018517</v>
      </c>
      <c r="R2002" t="s">
        <v>8296</v>
      </c>
      <c r="S2002" s="13" t="str">
        <f>LEFT(R2002,SEARCH("/",R2002)-1)</f>
        <v>photography</v>
      </c>
      <c r="T2002" t="str">
        <f>RIGHT(R2002,LEN(R2002)-SEARCH("/",R2002))</f>
        <v>people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>
        <f>E2003/D2003</f>
        <v>3.8212909090909091</v>
      </c>
      <c r="O2003" s="6">
        <f>IF(L2003&gt;0,E2003/L2003,0)</f>
        <v>128.38790470372632</v>
      </c>
      <c r="P2003" s="11">
        <f>(((I2003/60)/60)/24)+DATE(1970,1,1)+(-5/24)</f>
        <v>42167.624999999993</v>
      </c>
      <c r="Q2003" s="11">
        <f>(((J2003/60)/60)/24)+DATE(1970,1,1)+(-5/24)</f>
        <v>42136.001342592594</v>
      </c>
      <c r="R2003" t="s">
        <v>8295</v>
      </c>
      <c r="S2003" s="13" t="str">
        <f>LEFT(R2003,SEARCH("/",R2003)-1)</f>
        <v>technology</v>
      </c>
      <c r="T2003" t="str">
        <f>RIGHT(R2003,LEN(R2003)-SEARCH("/",R2003))</f>
        <v>hardware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>
        <f>E2004/D2004</f>
        <v>2.1679422000000002</v>
      </c>
      <c r="O2004" s="6">
        <f>IF(L2004&gt;0,E2004/L2004,0)</f>
        <v>78.834261818181815</v>
      </c>
      <c r="P2004" s="11">
        <f>(((I2004/60)/60)/24)+DATE(1970,1,1)+(-5/24)</f>
        <v>42758.503969907404</v>
      </c>
      <c r="Q2004" s="11">
        <f>(((J2004/60)/60)/24)+DATE(1970,1,1)+(-5/24)</f>
        <v>42728.503969907404</v>
      </c>
      <c r="R2004" t="s">
        <v>8295</v>
      </c>
      <c r="S2004" s="13" t="str">
        <f>LEFT(R2004,SEARCH("/",R2004)-1)</f>
        <v>technology</v>
      </c>
      <c r="T2004" t="str">
        <f>RIGHT(R2004,LEN(R2004)-SEARCH("/",R2004))</f>
        <v>hardware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>
        <f>E2005/D2005</f>
        <v>3.12</v>
      </c>
      <c r="O2005" s="6">
        <f>IF(L2005&gt;0,E2005/L2005,0)</f>
        <v>91.764705882352942</v>
      </c>
      <c r="P2005" s="11">
        <f>(((I2005/60)/60)/24)+DATE(1970,1,1)+(-5/24)</f>
        <v>40361.75</v>
      </c>
      <c r="Q2005" s="11">
        <f>(((J2005/60)/60)/24)+DATE(1970,1,1)+(-5/24)</f>
        <v>40346.917268518519</v>
      </c>
      <c r="R2005" t="s">
        <v>8295</v>
      </c>
      <c r="S2005" s="13" t="str">
        <f>LEFT(R2005,SEARCH("/",R2005)-1)</f>
        <v>technology</v>
      </c>
      <c r="T2005" t="str">
        <f>RIGHT(R2005,LEN(R2005)-SEARCH("/",R2005))</f>
        <v>hardware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>
        <f>E2006/D2006</f>
        <v>2.3442048</v>
      </c>
      <c r="O2006" s="6">
        <f>IF(L2006&gt;0,E2006/L2006,0)</f>
        <v>331.10237288135596</v>
      </c>
      <c r="P2006" s="11">
        <f>(((I2006/60)/60)/24)+DATE(1970,1,1)+(-5/24)</f>
        <v>41830.396562499998</v>
      </c>
      <c r="Q2006" s="11">
        <f>(((J2006/60)/60)/24)+DATE(1970,1,1)+(-5/24)</f>
        <v>41800.396562499998</v>
      </c>
      <c r="R2006" t="s">
        <v>8295</v>
      </c>
      <c r="S2006" s="13" t="str">
        <f>LEFT(R2006,SEARCH("/",R2006)-1)</f>
        <v>technology</v>
      </c>
      <c r="T2006" t="str">
        <f>RIGHT(R2006,LEN(R2006)-SEARCH("/",R2006))</f>
        <v>hardware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>
        <f>E2007/D2007</f>
        <v>1.236801</v>
      </c>
      <c r="O2007" s="6">
        <f>IF(L2007&gt;0,E2007/L2007,0)</f>
        <v>194.26193717277485</v>
      </c>
      <c r="P2007" s="11">
        <f>(((I2007/60)/60)/24)+DATE(1970,1,1)+(-5/24)</f>
        <v>41562.957638888889</v>
      </c>
      <c r="Q2007" s="11">
        <f>(((J2007/60)/60)/24)+DATE(1970,1,1)+(-5/24)</f>
        <v>41535.604374999995</v>
      </c>
      <c r="R2007" t="s">
        <v>8295</v>
      </c>
      <c r="S2007" s="13" t="str">
        <f>LEFT(R2007,SEARCH("/",R2007)-1)</f>
        <v>technology</v>
      </c>
      <c r="T2007" t="str">
        <f>RIGHT(R2007,LEN(R2007)-SEARCH("/",R2007))</f>
        <v>hardware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>
        <f>E2008/D2008</f>
        <v>2.4784000000000002</v>
      </c>
      <c r="O2008" s="6">
        <f>IF(L2008&gt;0,E2008/L2008,0)</f>
        <v>408.97689768976898</v>
      </c>
      <c r="P2008" s="11">
        <f>(((I2008/60)/60)/24)+DATE(1970,1,1)+(-5/24)</f>
        <v>41976.333854166667</v>
      </c>
      <c r="Q2008" s="11">
        <f>(((J2008/60)/60)/24)+DATE(1970,1,1)+(-5/24)</f>
        <v>41941.292187499996</v>
      </c>
      <c r="R2008" t="s">
        <v>8295</v>
      </c>
      <c r="S2008" s="13" t="str">
        <f>LEFT(R2008,SEARCH("/",R2008)-1)</f>
        <v>technology</v>
      </c>
      <c r="T2008" t="str">
        <f>RIGHT(R2008,LEN(R2008)-SEARCH("/",R2008))</f>
        <v>hardware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>
        <f>E2009/D2009</f>
        <v>1.157092</v>
      </c>
      <c r="O2009" s="6">
        <f>IF(L2009&gt;0,E2009/L2009,0)</f>
        <v>84.459270072992695</v>
      </c>
      <c r="P2009" s="11">
        <f>(((I2009/60)/60)/24)+DATE(1970,1,1)+(-5/24)</f>
        <v>40413.958333333328</v>
      </c>
      <c r="Q2009" s="11">
        <f>(((J2009/60)/60)/24)+DATE(1970,1,1)+(-5/24)</f>
        <v>40347.629467592589</v>
      </c>
      <c r="R2009" t="s">
        <v>8295</v>
      </c>
      <c r="S2009" s="13" t="str">
        <f>LEFT(R2009,SEARCH("/",R2009)-1)</f>
        <v>technology</v>
      </c>
      <c r="T2009" t="str">
        <f>RIGHT(R2009,LEN(R2009)-SEARCH("/",R2009))</f>
        <v>hardware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>
        <f>E2010/D2010</f>
        <v>1.1707484768810599</v>
      </c>
      <c r="O2010" s="6">
        <f>IF(L2010&gt;0,E2010/L2010,0)</f>
        <v>44.853658536585364</v>
      </c>
      <c r="P2010" s="11">
        <f>(((I2010/60)/60)/24)+DATE(1970,1,1)+(-5/24)</f>
        <v>40805.396087962959</v>
      </c>
      <c r="Q2010" s="11">
        <f>(((J2010/60)/60)/24)+DATE(1970,1,1)+(-5/24)</f>
        <v>40761.396087962959</v>
      </c>
      <c r="R2010" t="s">
        <v>8295</v>
      </c>
      <c r="S2010" s="13" t="str">
        <f>LEFT(R2010,SEARCH("/",R2010)-1)</f>
        <v>technology</v>
      </c>
      <c r="T2010" t="str">
        <f>RIGHT(R2010,LEN(R2010)-SEARCH("/",R2010))</f>
        <v>hardware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>
        <f>E2011/D2011</f>
        <v>3.05158</v>
      </c>
      <c r="O2011" s="6">
        <f>IF(L2011&gt;0,E2011/L2011,0)</f>
        <v>383.3643216080402</v>
      </c>
      <c r="P2011" s="11">
        <f>(((I2011/60)/60)/24)+DATE(1970,1,1)+(-5/24)</f>
        <v>42697.156747685185</v>
      </c>
      <c r="Q2011" s="11">
        <f>(((J2011/60)/60)/24)+DATE(1970,1,1)+(-5/24)</f>
        <v>42661.115081018514</v>
      </c>
      <c r="R2011" t="s">
        <v>8295</v>
      </c>
      <c r="S2011" s="13" t="str">
        <f>LEFT(R2011,SEARCH("/",R2011)-1)</f>
        <v>technology</v>
      </c>
      <c r="T2011" t="str">
        <f>RIGHT(R2011,LEN(R2011)-SEARCH("/",R2011))</f>
        <v>hardware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>
        <f>E2012/D2012</f>
        <v>3.2005299999999997</v>
      </c>
      <c r="O2012" s="6">
        <f>IF(L2012&gt;0,E2012/L2012,0)</f>
        <v>55.276856649395505</v>
      </c>
      <c r="P2012" s="11">
        <f>(((I2012/60)/60)/24)+DATE(1970,1,1)+(-5/24)</f>
        <v>42600.788090277776</v>
      </c>
      <c r="Q2012" s="11">
        <f>(((J2012/60)/60)/24)+DATE(1970,1,1)+(-5/24)</f>
        <v>42570.788090277776</v>
      </c>
      <c r="R2012" t="s">
        <v>8295</v>
      </c>
      <c r="S2012" s="13" t="str">
        <f>LEFT(R2012,SEARCH("/",R2012)-1)</f>
        <v>technology</v>
      </c>
      <c r="T2012" t="str">
        <f>RIGHT(R2012,LEN(R2012)-SEARCH("/",R2012))</f>
        <v>hardware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>
        <f>E2013/D2013</f>
        <v>8.1956399999999991</v>
      </c>
      <c r="O2013" s="6">
        <f>IF(L2013&gt;0,E2013/L2013,0)</f>
        <v>422.02059732234807</v>
      </c>
      <c r="P2013" s="11">
        <f>(((I2013/60)/60)/24)+DATE(1970,1,1)+(-5/24)</f>
        <v>42380.749999999993</v>
      </c>
      <c r="Q2013" s="11">
        <f>(((J2013/60)/60)/24)+DATE(1970,1,1)+(-5/24)</f>
        <v>42347.150150462963</v>
      </c>
      <c r="R2013" t="s">
        <v>8295</v>
      </c>
      <c r="S2013" s="13" t="str">
        <f>LEFT(R2013,SEARCH("/",R2013)-1)</f>
        <v>technology</v>
      </c>
      <c r="T2013" t="str">
        <f>RIGHT(R2013,LEN(R2013)-SEARCH("/",R2013))</f>
        <v>hardware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>
        <f>E2014/D2014</f>
        <v>2.3490000000000002</v>
      </c>
      <c r="O2014" s="6">
        <f>IF(L2014&gt;0,E2014/L2014,0)</f>
        <v>64.180327868852459</v>
      </c>
      <c r="P2014" s="11">
        <f>(((I2014/60)/60)/24)+DATE(1970,1,1)+(-5/24)</f>
        <v>42040.613900462959</v>
      </c>
      <c r="Q2014" s="11">
        <f>(((J2014/60)/60)/24)+DATE(1970,1,1)+(-5/24)</f>
        <v>42010.613900462959</v>
      </c>
      <c r="R2014" t="s">
        <v>8295</v>
      </c>
      <c r="S2014" s="13" t="str">
        <f>LEFT(R2014,SEARCH("/",R2014)-1)</f>
        <v>technology</v>
      </c>
      <c r="T2014" t="str">
        <f>RIGHT(R2014,LEN(R2014)-SEARCH("/",R2014))</f>
        <v>hardware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>
        <f>E2015/D2015</f>
        <v>4.9491375</v>
      </c>
      <c r="O2015" s="6">
        <f>IF(L2015&gt;0,E2015/L2015,0)</f>
        <v>173.57781674704077</v>
      </c>
      <c r="P2015" s="11">
        <f>(((I2015/60)/60)/24)+DATE(1970,1,1)+(-5/24)</f>
        <v>42559.752476851849</v>
      </c>
      <c r="Q2015" s="11">
        <f>(((J2015/60)/60)/24)+DATE(1970,1,1)+(-5/24)</f>
        <v>42499.752476851849</v>
      </c>
      <c r="R2015" t="s">
        <v>8295</v>
      </c>
      <c r="S2015" s="13" t="str">
        <f>LEFT(R2015,SEARCH("/",R2015)-1)</f>
        <v>technology</v>
      </c>
      <c r="T2015" t="str">
        <f>RIGHT(R2015,LEN(R2015)-SEARCH("/",R2015))</f>
        <v>hardware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>
        <f>E2016/D2016</f>
        <v>78.137822333333332</v>
      </c>
      <c r="O2016" s="6">
        <f>IF(L2016&gt;0,E2016/L2016,0)</f>
        <v>88.601680840609291</v>
      </c>
      <c r="P2016" s="11">
        <f>(((I2016/60)/60)/24)+DATE(1970,1,1)+(-5/24)</f>
        <v>41357.964571759258</v>
      </c>
      <c r="Q2016" s="11">
        <f>(((J2016/60)/60)/24)+DATE(1970,1,1)+(-5/24)</f>
        <v>41324.006238425922</v>
      </c>
      <c r="R2016" t="s">
        <v>8295</v>
      </c>
      <c r="S2016" s="13" t="str">
        <f>LEFT(R2016,SEARCH("/",R2016)-1)</f>
        <v>technology</v>
      </c>
      <c r="T2016" t="str">
        <f>RIGHT(R2016,LEN(R2016)-SEARCH("/",R2016))</f>
        <v>hardware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>
        <f>E2017/D2017</f>
        <v>1.1300013888888889</v>
      </c>
      <c r="O2017" s="6">
        <f>IF(L2017&gt;0,E2017/L2017,0)</f>
        <v>50.222283950617282</v>
      </c>
      <c r="P2017" s="11">
        <f>(((I2017/60)/60)/24)+DATE(1970,1,1)+(-5/24)</f>
        <v>40795.668553240735</v>
      </c>
      <c r="Q2017" s="11">
        <f>(((J2017/60)/60)/24)+DATE(1970,1,1)+(-5/24)</f>
        <v>40765.668553240735</v>
      </c>
      <c r="R2017" t="s">
        <v>8295</v>
      </c>
      <c r="S2017" s="13" t="str">
        <f>LEFT(R2017,SEARCH("/",R2017)-1)</f>
        <v>technology</v>
      </c>
      <c r="T2017" t="str">
        <f>RIGHT(R2017,LEN(R2017)-SEARCH("/",R2017))</f>
        <v>hardware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>
        <f>E2018/D2018</f>
        <v>9.2154220000000002</v>
      </c>
      <c r="O2018" s="6">
        <f>IF(L2018&gt;0,E2018/L2018,0)</f>
        <v>192.38876826722338</v>
      </c>
      <c r="P2018" s="11">
        <f>(((I2018/60)/60)/24)+DATE(1970,1,1)+(-5/24)</f>
        <v>41342.672442129624</v>
      </c>
      <c r="Q2018" s="11">
        <f>(((J2018/60)/60)/24)+DATE(1970,1,1)+(-5/24)</f>
        <v>41312.672442129624</v>
      </c>
      <c r="R2018" t="s">
        <v>8295</v>
      </c>
      <c r="S2018" s="13" t="str">
        <f>LEFT(R2018,SEARCH("/",R2018)-1)</f>
        <v>technology</v>
      </c>
      <c r="T2018" t="str">
        <f>RIGHT(R2018,LEN(R2018)-SEARCH("/",R2018))</f>
        <v>hardware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>
        <f>E2019/D2019</f>
        <v>1.2510239999999999</v>
      </c>
      <c r="O2019" s="6">
        <f>IF(L2019&gt;0,E2019/L2019,0)</f>
        <v>73.416901408450698</v>
      </c>
      <c r="P2019" s="11">
        <f>(((I2019/60)/60)/24)+DATE(1970,1,1)+(-5/24)</f>
        <v>40991.958333333328</v>
      </c>
      <c r="Q2019" s="11">
        <f>(((J2019/60)/60)/24)+DATE(1970,1,1)+(-5/24)</f>
        <v>40960.849016203698</v>
      </c>
      <c r="R2019" t="s">
        <v>8295</v>
      </c>
      <c r="S2019" s="13" t="str">
        <f>LEFT(R2019,SEARCH("/",R2019)-1)</f>
        <v>technology</v>
      </c>
      <c r="T2019" t="str">
        <f>RIGHT(R2019,LEN(R2019)-SEARCH("/",R2019))</f>
        <v>hardware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>
        <f>E2020/D2020</f>
        <v>1.0224343076923077</v>
      </c>
      <c r="O2020" s="6">
        <f>IF(L2020&gt;0,E2020/L2020,0)</f>
        <v>147.68495555555555</v>
      </c>
      <c r="P2020" s="11">
        <f>(((I2020/60)/60)/24)+DATE(1970,1,1)+(-5/24)</f>
        <v>42229.157511574071</v>
      </c>
      <c r="Q2020" s="11">
        <f>(((J2020/60)/60)/24)+DATE(1970,1,1)+(-5/24)</f>
        <v>42199.157511574071</v>
      </c>
      <c r="R2020" t="s">
        <v>8295</v>
      </c>
      <c r="S2020" s="13" t="str">
        <f>LEFT(R2020,SEARCH("/",R2020)-1)</f>
        <v>technology</v>
      </c>
      <c r="T2020" t="str">
        <f>RIGHT(R2020,LEN(R2020)-SEARCH("/",R2020))</f>
        <v>hardware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>
        <f>E2021/D2021</f>
        <v>4.8490975000000001</v>
      </c>
      <c r="O2021" s="6">
        <f>IF(L2021&gt;0,E2021/L2021,0)</f>
        <v>108.96848314606741</v>
      </c>
      <c r="P2021" s="11">
        <f>(((I2021/60)/60)/24)+DATE(1970,1,1)+(-5/24)</f>
        <v>42635.500243055554</v>
      </c>
      <c r="Q2021" s="11">
        <f>(((J2021/60)/60)/24)+DATE(1970,1,1)+(-5/24)</f>
        <v>42605.500243055554</v>
      </c>
      <c r="R2021" t="s">
        <v>8295</v>
      </c>
      <c r="S2021" s="13" t="str">
        <f>LEFT(R2021,SEARCH("/",R2021)-1)</f>
        <v>technology</v>
      </c>
      <c r="T2021" t="str">
        <f>RIGHT(R2021,LEN(R2021)-SEARCH("/",R2021))</f>
        <v>hardware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>
        <f>E2022/D2022</f>
        <v>1.9233333333333333</v>
      </c>
      <c r="O2022" s="6">
        <f>IF(L2022&gt;0,E2022/L2022,0)</f>
        <v>23.647540983606557</v>
      </c>
      <c r="P2022" s="11">
        <f>(((I2022/60)/60)/24)+DATE(1970,1,1)+(-5/24)</f>
        <v>41773.752777777772</v>
      </c>
      <c r="Q2022" s="11">
        <f>(((J2022/60)/60)/24)+DATE(1970,1,1)+(-5/24)</f>
        <v>41736.88916666666</v>
      </c>
      <c r="R2022" t="s">
        <v>8295</v>
      </c>
      <c r="S2022" s="13" t="str">
        <f>LEFT(R2022,SEARCH("/",R2022)-1)</f>
        <v>technology</v>
      </c>
      <c r="T2022" t="str">
        <f>RIGHT(R2022,LEN(R2022)-SEARCH("/",R2022))</f>
        <v>hardware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>
        <f>E2023/D2023</f>
        <v>2.8109999999999999</v>
      </c>
      <c r="O2023" s="6">
        <f>IF(L2023&gt;0,E2023/L2023,0)</f>
        <v>147.94736842105263</v>
      </c>
      <c r="P2023" s="11">
        <f>(((I2023/60)/60)/24)+DATE(1970,1,1)+(-5/24)</f>
        <v>41905.862233796295</v>
      </c>
      <c r="Q2023" s="11">
        <f>(((J2023/60)/60)/24)+DATE(1970,1,1)+(-5/24)</f>
        <v>41860.862233796295</v>
      </c>
      <c r="R2023" t="s">
        <v>8295</v>
      </c>
      <c r="S2023" s="13" t="str">
        <f>LEFT(R2023,SEARCH("/",R2023)-1)</f>
        <v>technology</v>
      </c>
      <c r="T2023" t="str">
        <f>RIGHT(R2023,LEN(R2023)-SEARCH("/",R2023))</f>
        <v>hardware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>
        <f>E2024/D2024</f>
        <v>1.2513700000000001</v>
      </c>
      <c r="O2024" s="6">
        <f>IF(L2024&gt;0,E2024/L2024,0)</f>
        <v>385.03692307692307</v>
      </c>
      <c r="P2024" s="11">
        <f>(((I2024/60)/60)/24)+DATE(1970,1,1)+(-5/24)</f>
        <v>42532.36078703704</v>
      </c>
      <c r="Q2024" s="11">
        <f>(((J2024/60)/60)/24)+DATE(1970,1,1)+(-5/24)</f>
        <v>42502.36078703704</v>
      </c>
      <c r="R2024" t="s">
        <v>8295</v>
      </c>
      <c r="S2024" s="13" t="str">
        <f>LEFT(R2024,SEARCH("/",R2024)-1)</f>
        <v>technology</v>
      </c>
      <c r="T2024" t="str">
        <f>RIGHT(R2024,LEN(R2024)-SEARCH("/",R2024))</f>
        <v>hardware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>
        <f>E2025/D2025</f>
        <v>1.61459</v>
      </c>
      <c r="O2025" s="6">
        <f>IF(L2025&gt;0,E2025/L2025,0)</f>
        <v>457.39093484419266</v>
      </c>
      <c r="P2025" s="11">
        <f>(((I2025/60)/60)/24)+DATE(1970,1,1)+(-5/24)</f>
        <v>42166.212418981479</v>
      </c>
      <c r="Q2025" s="11">
        <f>(((J2025/60)/60)/24)+DATE(1970,1,1)+(-5/24)</f>
        <v>42136.212418981479</v>
      </c>
      <c r="R2025" t="s">
        <v>8295</v>
      </c>
      <c r="S2025" s="13" t="str">
        <f>LEFT(R2025,SEARCH("/",R2025)-1)</f>
        <v>technology</v>
      </c>
      <c r="T2025" t="str">
        <f>RIGHT(R2025,LEN(R2025)-SEARCH("/",R2025))</f>
        <v>hardware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>
        <f>E2026/D2026</f>
        <v>5.8535000000000004</v>
      </c>
      <c r="O2026" s="6">
        <f>IF(L2026&gt;0,E2026/L2026,0)</f>
        <v>222.99047619047619</v>
      </c>
      <c r="P2026" s="11">
        <f>(((I2026/60)/60)/24)+DATE(1970,1,1)+(-5/24)</f>
        <v>41133.916666666664</v>
      </c>
      <c r="Q2026" s="11">
        <f>(((J2026/60)/60)/24)+DATE(1970,1,1)+(-5/24)</f>
        <v>41099.758611111109</v>
      </c>
      <c r="R2026" t="s">
        <v>8295</v>
      </c>
      <c r="S2026" s="13" t="str">
        <f>LEFT(R2026,SEARCH("/",R2026)-1)</f>
        <v>technology</v>
      </c>
      <c r="T2026" t="str">
        <f>RIGHT(R2026,LEN(R2026)-SEARCH("/",R2026))</f>
        <v>hardware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>
        <f>E2027/D2027</f>
        <v>2.0114999999999998</v>
      </c>
      <c r="O2027" s="6">
        <f>IF(L2027&gt;0,E2027/L2027,0)</f>
        <v>220.74074074074073</v>
      </c>
      <c r="P2027" s="11">
        <f>(((I2027/60)/60)/24)+DATE(1970,1,1)+(-5/24)</f>
        <v>42165.976226851846</v>
      </c>
      <c r="Q2027" s="11">
        <f>(((J2027/60)/60)/24)+DATE(1970,1,1)+(-5/24)</f>
        <v>42135.976226851846</v>
      </c>
      <c r="R2027" t="s">
        <v>8295</v>
      </c>
      <c r="S2027" s="13" t="str">
        <f>LEFT(R2027,SEARCH("/",R2027)-1)</f>
        <v>technology</v>
      </c>
      <c r="T2027" t="str">
        <f>RIGHT(R2027,LEN(R2027)-SEARCH("/",R2027))</f>
        <v>hardware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>
        <f>E2028/D2028</f>
        <v>1.3348307999999998</v>
      </c>
      <c r="O2028" s="6">
        <f>IF(L2028&gt;0,E2028/L2028,0)</f>
        <v>73.503898678414089</v>
      </c>
      <c r="P2028" s="11">
        <f>(((I2028/60)/60)/24)+DATE(1970,1,1)+(-5/24)</f>
        <v>41749.957638888889</v>
      </c>
      <c r="Q2028" s="11">
        <f>(((J2028/60)/60)/24)+DATE(1970,1,1)+(-5/24)</f>
        <v>41704.527604166666</v>
      </c>
      <c r="R2028" t="s">
        <v>8295</v>
      </c>
      <c r="S2028" s="13" t="str">
        <f>LEFT(R2028,SEARCH("/",R2028)-1)</f>
        <v>technology</v>
      </c>
      <c r="T2028" t="str">
        <f>RIGHT(R2028,LEN(R2028)-SEARCH("/",R2028))</f>
        <v>hardware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>
        <f>E2029/D2029</f>
        <v>1.2024900000000001</v>
      </c>
      <c r="O2029" s="6">
        <f>IF(L2029&gt;0,E2029/L2029,0)</f>
        <v>223.09647495361781</v>
      </c>
      <c r="P2029" s="11">
        <f>(((I2029/60)/60)/24)+DATE(1970,1,1)+(-5/24)</f>
        <v>42093.563877314817</v>
      </c>
      <c r="Q2029" s="11">
        <f>(((J2029/60)/60)/24)+DATE(1970,1,1)+(-5/24)</f>
        <v>42048.605543981481</v>
      </c>
      <c r="R2029" t="s">
        <v>8295</v>
      </c>
      <c r="S2029" s="13" t="str">
        <f>LEFT(R2029,SEARCH("/",R2029)-1)</f>
        <v>technology</v>
      </c>
      <c r="T2029" t="str">
        <f>RIGHT(R2029,LEN(R2029)-SEARCH("/",R2029))</f>
        <v>hardware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>
        <f>E2030/D2030</f>
        <v>1.2616666666666667</v>
      </c>
      <c r="O2030" s="6">
        <f>IF(L2030&gt;0,E2030/L2030,0)</f>
        <v>47.911392405063289</v>
      </c>
      <c r="P2030" s="11">
        <f>(((I2030/60)/60)/24)+DATE(1970,1,1)+(-5/24)</f>
        <v>40252.704861111109</v>
      </c>
      <c r="Q2030" s="11">
        <f>(((J2030/60)/60)/24)+DATE(1970,1,1)+(-5/24)</f>
        <v>40215.710717592592</v>
      </c>
      <c r="R2030" t="s">
        <v>8295</v>
      </c>
      <c r="S2030" s="13" t="str">
        <f>LEFT(R2030,SEARCH("/",R2030)-1)</f>
        <v>technology</v>
      </c>
      <c r="T2030" t="str">
        <f>RIGHT(R2030,LEN(R2030)-SEARCH("/",R2030))</f>
        <v>hardware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>
        <f>E2031/D2031</f>
        <v>3.6120000000000001</v>
      </c>
      <c r="O2031" s="6">
        <f>IF(L2031&gt;0,E2031/L2031,0)</f>
        <v>96.063829787234042</v>
      </c>
      <c r="P2031" s="11">
        <f>(((I2031/60)/60)/24)+DATE(1970,1,1)+(-5/24)</f>
        <v>41877.813437500001</v>
      </c>
      <c r="Q2031" s="11">
        <f>(((J2031/60)/60)/24)+DATE(1970,1,1)+(-5/24)</f>
        <v>41847.813437500001</v>
      </c>
      <c r="R2031" t="s">
        <v>8295</v>
      </c>
      <c r="S2031" s="13" t="str">
        <f>LEFT(R2031,SEARCH("/",R2031)-1)</f>
        <v>technology</v>
      </c>
      <c r="T2031" t="str">
        <f>RIGHT(R2031,LEN(R2031)-SEARCH("/",R2031))</f>
        <v>hardware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>
        <f>E2032/D2032</f>
        <v>2.26239013671875</v>
      </c>
      <c r="O2032" s="6">
        <f>IF(L2032&gt;0,E2032/L2032,0)</f>
        <v>118.6144</v>
      </c>
      <c r="P2032" s="11">
        <f>(((I2032/60)/60)/24)+DATE(1970,1,1)+(-5/24)</f>
        <v>41242.788148148145</v>
      </c>
      <c r="Q2032" s="11">
        <f>(((J2032/60)/60)/24)+DATE(1970,1,1)+(-5/24)</f>
        <v>41212.788148148145</v>
      </c>
      <c r="R2032" t="s">
        <v>8295</v>
      </c>
      <c r="S2032" s="13" t="str">
        <f>LEFT(R2032,SEARCH("/",R2032)-1)</f>
        <v>technology</v>
      </c>
      <c r="T2032" t="str">
        <f>RIGHT(R2032,LEN(R2032)-SEARCH("/",R2032))</f>
        <v>hardware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>
        <f>E2033/D2033</f>
        <v>1.2035</v>
      </c>
      <c r="O2033" s="6">
        <f>IF(L2033&gt;0,E2033/L2033,0)</f>
        <v>118.45472440944881</v>
      </c>
      <c r="P2033" s="11">
        <f>(((I2033/60)/60)/24)+DATE(1970,1,1)+(-5/24)</f>
        <v>42012.833333333336</v>
      </c>
      <c r="Q2033" s="11">
        <f>(((J2033/60)/60)/24)+DATE(1970,1,1)+(-5/24)</f>
        <v>41975.120983796289</v>
      </c>
      <c r="R2033" t="s">
        <v>8295</v>
      </c>
      <c r="S2033" s="13" t="str">
        <f>LEFT(R2033,SEARCH("/",R2033)-1)</f>
        <v>technology</v>
      </c>
      <c r="T2033" t="str">
        <f>RIGHT(R2033,LEN(R2033)-SEARCH("/",R2033))</f>
        <v>hardware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>
        <f>E2034/D2034</f>
        <v>3.0418799999999999</v>
      </c>
      <c r="O2034" s="6">
        <f>IF(L2034&gt;0,E2034/L2034,0)</f>
        <v>143.21468926553672</v>
      </c>
      <c r="P2034" s="11">
        <f>(((I2034/60)/60)/24)+DATE(1970,1,1)+(-5/24)</f>
        <v>42718.999999999993</v>
      </c>
      <c r="Q2034" s="11">
        <f>(((J2034/60)/60)/24)+DATE(1970,1,1)+(-5/24)</f>
        <v>42689.35733796296</v>
      </c>
      <c r="R2034" t="s">
        <v>8295</v>
      </c>
      <c r="S2034" s="13" t="str">
        <f>LEFT(R2034,SEARCH("/",R2034)-1)</f>
        <v>technology</v>
      </c>
      <c r="T2034" t="str">
        <f>RIGHT(R2034,LEN(R2034)-SEARCH("/",R2034))</f>
        <v>hardware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>
        <f>E2035/D2035</f>
        <v>1.7867599999999999</v>
      </c>
      <c r="O2035" s="6">
        <f>IF(L2035&gt;0,E2035/L2035,0)</f>
        <v>282.71518987341773</v>
      </c>
      <c r="P2035" s="11">
        <f>(((I2035/60)/60)/24)+DATE(1970,1,1)+(-5/24)</f>
        <v>41754.874050925922</v>
      </c>
      <c r="Q2035" s="11">
        <f>(((J2035/60)/60)/24)+DATE(1970,1,1)+(-5/24)</f>
        <v>41724.874050925922</v>
      </c>
      <c r="R2035" t="s">
        <v>8295</v>
      </c>
      <c r="S2035" s="13" t="str">
        <f>LEFT(R2035,SEARCH("/",R2035)-1)</f>
        <v>technology</v>
      </c>
      <c r="T2035" t="str">
        <f>RIGHT(R2035,LEN(R2035)-SEARCH("/",R2035))</f>
        <v>hardware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>
        <f>E2036/D2036</f>
        <v>3.868199871794872</v>
      </c>
      <c r="O2036" s="6">
        <f>IF(L2036&gt;0,E2036/L2036,0)</f>
        <v>593.93620078740162</v>
      </c>
      <c r="P2036" s="11">
        <f>(((I2036/60)/60)/24)+DATE(1970,1,1)+(-5/24)</f>
        <v>42131.081944444442</v>
      </c>
      <c r="Q2036" s="11">
        <f>(((J2036/60)/60)/24)+DATE(1970,1,1)+(-5/24)</f>
        <v>42075.921678240738</v>
      </c>
      <c r="R2036" t="s">
        <v>8295</v>
      </c>
      <c r="S2036" s="13" t="str">
        <f>LEFT(R2036,SEARCH("/",R2036)-1)</f>
        <v>technology</v>
      </c>
      <c r="T2036" t="str">
        <f>RIGHT(R2036,LEN(R2036)-SEARCH("/",R2036))</f>
        <v>hardware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>
        <f>E2037/D2037</f>
        <v>2.1103642500000004</v>
      </c>
      <c r="O2037" s="6">
        <f>IF(L2037&gt;0,E2037/L2037,0)</f>
        <v>262.15704968944101</v>
      </c>
      <c r="P2037" s="11">
        <f>(((I2037/60)/60)/24)+DATE(1970,1,1)+(-5/24)</f>
        <v>42356.833333333336</v>
      </c>
      <c r="Q2037" s="11">
        <f>(((J2037/60)/60)/24)+DATE(1970,1,1)+(-5/24)</f>
        <v>42311.41674768518</v>
      </c>
      <c r="R2037" t="s">
        <v>8295</v>
      </c>
      <c r="S2037" s="13" t="str">
        <f>LEFT(R2037,SEARCH("/",R2037)-1)</f>
        <v>technology</v>
      </c>
      <c r="T2037" t="str">
        <f>RIGHT(R2037,LEN(R2037)-SEARCH("/",R2037))</f>
        <v>hardware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>
        <f>E2038/D2038</f>
        <v>1.3166833333333334</v>
      </c>
      <c r="O2038" s="6">
        <f>IF(L2038&gt;0,E2038/L2038,0)</f>
        <v>46.580778301886795</v>
      </c>
      <c r="P2038" s="11">
        <f>(((I2038/60)/60)/24)+DATE(1970,1,1)+(-5/24)</f>
        <v>41768.656469907408</v>
      </c>
      <c r="Q2038" s="11">
        <f>(((J2038/60)/60)/24)+DATE(1970,1,1)+(-5/24)</f>
        <v>41738.656469907408</v>
      </c>
      <c r="R2038" t="s">
        <v>8295</v>
      </c>
      <c r="S2038" s="13" t="str">
        <f>LEFT(R2038,SEARCH("/",R2038)-1)</f>
        <v>technology</v>
      </c>
      <c r="T2038" t="str">
        <f>RIGHT(R2038,LEN(R2038)-SEARCH("/",R2038))</f>
        <v>hardware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>
        <f>E2039/D2039</f>
        <v>3.0047639999999998</v>
      </c>
      <c r="O2039" s="6">
        <f>IF(L2039&gt;0,E2039/L2039,0)</f>
        <v>70.041118881118877</v>
      </c>
      <c r="P2039" s="11">
        <f>(((I2039/60)/60)/24)+DATE(1970,1,1)+(-5/24)</f>
        <v>41638.043437499997</v>
      </c>
      <c r="Q2039" s="11">
        <f>(((J2039/60)/60)/24)+DATE(1970,1,1)+(-5/24)</f>
        <v>41578.001770833333</v>
      </c>
      <c r="R2039" t="s">
        <v>8295</v>
      </c>
      <c r="S2039" s="13" t="str">
        <f>LEFT(R2039,SEARCH("/",R2039)-1)</f>
        <v>technology</v>
      </c>
      <c r="T2039" t="str">
        <f>RIGHT(R2039,LEN(R2039)-SEARCH("/",R2039))</f>
        <v>hardware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>
        <f>E2040/D2040</f>
        <v>4.2051249999999998</v>
      </c>
      <c r="O2040" s="6">
        <f>IF(L2040&gt;0,E2040/L2040,0)</f>
        <v>164.90686274509804</v>
      </c>
      <c r="P2040" s="11">
        <f>(((I2040/60)/60)/24)+DATE(1970,1,1)+(-5/24)</f>
        <v>41456.541666666664</v>
      </c>
      <c r="Q2040" s="11">
        <f>(((J2040/60)/60)/24)+DATE(1970,1,1)+(-5/24)</f>
        <v>41424.062743055554</v>
      </c>
      <c r="R2040" t="s">
        <v>8295</v>
      </c>
      <c r="S2040" s="13" t="str">
        <f>LEFT(R2040,SEARCH("/",R2040)-1)</f>
        <v>technology</v>
      </c>
      <c r="T2040" t="str">
        <f>RIGHT(R2040,LEN(R2040)-SEARCH("/",R2040))</f>
        <v>hardware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>
        <f>E2041/D2041</f>
        <v>1.362168</v>
      </c>
      <c r="O2041" s="6">
        <f>IF(L2041&gt;0,E2041/L2041,0)</f>
        <v>449.26385224274406</v>
      </c>
      <c r="P2041" s="11">
        <f>(((I2041/60)/60)/24)+DATE(1970,1,1)+(-5/24)</f>
        <v>42704.999305555553</v>
      </c>
      <c r="Q2041" s="11">
        <f>(((J2041/60)/60)/24)+DATE(1970,1,1)+(-5/24)</f>
        <v>42675.23061342592</v>
      </c>
      <c r="R2041" t="s">
        <v>8295</v>
      </c>
      <c r="S2041" s="13" t="str">
        <f>LEFT(R2041,SEARCH("/",R2041)-1)</f>
        <v>technology</v>
      </c>
      <c r="T2041" t="str">
        <f>RIGHT(R2041,LEN(R2041)-SEARCH("/",R2041))</f>
        <v>hardware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>
        <f>E2042/D2042</f>
        <v>2.4817133333333334</v>
      </c>
      <c r="O2042" s="6">
        <f>IF(L2042&gt;0,E2042/L2042,0)</f>
        <v>27.472841328413285</v>
      </c>
      <c r="P2042" s="11">
        <f>(((I2042/60)/60)/24)+DATE(1970,1,1)+(-5/24)</f>
        <v>41593.760451388887</v>
      </c>
      <c r="Q2042" s="11">
        <f>(((J2042/60)/60)/24)+DATE(1970,1,1)+(-5/24)</f>
        <v>41578.718784722223</v>
      </c>
      <c r="R2042" t="s">
        <v>8295</v>
      </c>
      <c r="S2042" s="13" t="str">
        <f>LEFT(R2042,SEARCH("/",R2042)-1)</f>
        <v>technology</v>
      </c>
      <c r="T2042" t="str">
        <f>RIGHT(R2042,LEN(R2042)-SEARCH("/",R2042))</f>
        <v>hardware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>
        <f>E2043/D2043</f>
        <v>1.8186315789473684</v>
      </c>
      <c r="O2043" s="6">
        <f>IF(L2043&gt;0,E2043/L2043,0)</f>
        <v>143.97499999999999</v>
      </c>
      <c r="P2043" s="11">
        <f>(((I2043/60)/60)/24)+DATE(1970,1,1)+(-5/24)</f>
        <v>42684.359108796292</v>
      </c>
      <c r="Q2043" s="11">
        <f>(((J2043/60)/60)/24)+DATE(1970,1,1)+(-5/24)</f>
        <v>42654.317442129628</v>
      </c>
      <c r="R2043" t="s">
        <v>8295</v>
      </c>
      <c r="S2043" s="13" t="str">
        <f>LEFT(R2043,SEARCH("/",R2043)-1)</f>
        <v>technology</v>
      </c>
      <c r="T2043" t="str">
        <f>RIGHT(R2043,LEN(R2043)-SEARCH("/",R2043))</f>
        <v>hardware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>
        <f>E2044/D2044</f>
        <v>1.2353000000000001</v>
      </c>
      <c r="O2044" s="6">
        <f>IF(L2044&gt;0,E2044/L2044,0)</f>
        <v>88.23571428571428</v>
      </c>
      <c r="P2044" s="11">
        <f>(((I2044/60)/60)/24)+DATE(1970,1,1)+(-5/24)</f>
        <v>42391.499699074069</v>
      </c>
      <c r="Q2044" s="11">
        <f>(((J2044/60)/60)/24)+DATE(1970,1,1)+(-5/24)</f>
        <v>42331.499699074069</v>
      </c>
      <c r="R2044" t="s">
        <v>8295</v>
      </c>
      <c r="S2044" s="13" t="str">
        <f>LEFT(R2044,SEARCH("/",R2044)-1)</f>
        <v>technology</v>
      </c>
      <c r="T2044" t="str">
        <f>RIGHT(R2044,LEN(R2044)-SEARCH("/",R2044))</f>
        <v>hardware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>
        <f>E2045/D2045</f>
        <v>5.0620938628158845</v>
      </c>
      <c r="O2045" s="6">
        <f>IF(L2045&gt;0,E2045/L2045,0)</f>
        <v>36.326424870466319</v>
      </c>
      <c r="P2045" s="11">
        <f>(((I2045/60)/60)/24)+DATE(1970,1,1)+(-5/24)</f>
        <v>42714.999305555553</v>
      </c>
      <c r="Q2045" s="11">
        <f>(((J2045/60)/60)/24)+DATE(1970,1,1)+(-5/24)</f>
        <v>42660.968483796292</v>
      </c>
      <c r="R2045" t="s">
        <v>8295</v>
      </c>
      <c r="S2045" s="13" t="str">
        <f>LEFT(R2045,SEARCH("/",R2045)-1)</f>
        <v>technology</v>
      </c>
      <c r="T2045" t="str">
        <f>RIGHT(R2045,LEN(R2045)-SEARCH("/",R2045))</f>
        <v>hardware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>
        <f>E2046/D2046</f>
        <v>1.0821333333333334</v>
      </c>
      <c r="O2046" s="6">
        <f>IF(L2046&gt;0,E2046/L2046,0)</f>
        <v>90.177777777777777</v>
      </c>
      <c r="P2046" s="11">
        <f>(((I2046/60)/60)/24)+DATE(1970,1,1)+(-5/24)</f>
        <v>42168.475856481477</v>
      </c>
      <c r="Q2046" s="11">
        <f>(((J2046/60)/60)/24)+DATE(1970,1,1)+(-5/24)</f>
        <v>42138.475856481477</v>
      </c>
      <c r="R2046" t="s">
        <v>8295</v>
      </c>
      <c r="S2046" s="13" t="str">
        <f>LEFT(R2046,SEARCH("/",R2046)-1)</f>
        <v>technology</v>
      </c>
      <c r="T2046" t="str">
        <f>RIGHT(R2046,LEN(R2046)-SEARCH("/",R2046))</f>
        <v>hardware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>
        <f>E2047/D2047</f>
        <v>8.1918387755102042</v>
      </c>
      <c r="O2047" s="6">
        <f>IF(L2047&gt;0,E2047/L2047,0)</f>
        <v>152.62361216730039</v>
      </c>
      <c r="P2047" s="11">
        <f>(((I2047/60)/60)/24)+DATE(1970,1,1)+(-5/24)</f>
        <v>41098.880173611105</v>
      </c>
      <c r="Q2047" s="11">
        <f>(((J2047/60)/60)/24)+DATE(1970,1,1)+(-5/24)</f>
        <v>41068.880173611105</v>
      </c>
      <c r="R2047" t="s">
        <v>8295</v>
      </c>
      <c r="S2047" s="13" t="str">
        <f>LEFT(R2047,SEARCH("/",R2047)-1)</f>
        <v>technology</v>
      </c>
      <c r="T2047" t="str">
        <f>RIGHT(R2047,LEN(R2047)-SEARCH("/",R2047))</f>
        <v>hardware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>
        <f>E2048/D2048</f>
        <v>1.2110000000000001</v>
      </c>
      <c r="O2048" s="6">
        <f>IF(L2048&gt;0,E2048/L2048,0)</f>
        <v>55.806451612903224</v>
      </c>
      <c r="P2048" s="11">
        <f>(((I2048/60)/60)/24)+DATE(1970,1,1)+(-5/24)</f>
        <v>41416.963472222218</v>
      </c>
      <c r="Q2048" s="11">
        <f>(((J2048/60)/60)/24)+DATE(1970,1,1)+(-5/24)</f>
        <v>41386.963472222218</v>
      </c>
      <c r="R2048" t="s">
        <v>8295</v>
      </c>
      <c r="S2048" s="13" t="str">
        <f>LEFT(R2048,SEARCH("/",R2048)-1)</f>
        <v>technology</v>
      </c>
      <c r="T2048" t="str">
        <f>RIGHT(R2048,LEN(R2048)-SEARCH("/",R2048))</f>
        <v>hardware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>
        <f>E2049/D2049</f>
        <v>1.0299897959183673</v>
      </c>
      <c r="O2049" s="6">
        <f>IF(L2049&gt;0,E2049/L2049,0)</f>
        <v>227.85327313769753</v>
      </c>
      <c r="P2049" s="11">
        <f>(((I2049/60)/60)/24)+DATE(1970,1,1)+(-5/24)</f>
        <v>42110.791666666664</v>
      </c>
      <c r="Q2049" s="11">
        <f>(((J2049/60)/60)/24)+DATE(1970,1,1)+(-5/24)</f>
        <v>42081.695254629631</v>
      </c>
      <c r="R2049" t="s">
        <v>8295</v>
      </c>
      <c r="S2049" s="13" t="str">
        <f>LEFT(R2049,SEARCH("/",R2049)-1)</f>
        <v>technology</v>
      </c>
      <c r="T2049" t="str">
        <f>RIGHT(R2049,LEN(R2049)-SEARCH("/",R2049))</f>
        <v>hardware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>
        <f>E2050/D2050</f>
        <v>1.4833229411764706</v>
      </c>
      <c r="O2050" s="6">
        <f>IF(L2050&gt;0,E2050/L2050,0)</f>
        <v>91.82989803350327</v>
      </c>
      <c r="P2050" s="11">
        <f>(((I2050/60)/60)/24)+DATE(1970,1,1)+(-5/24)</f>
        <v>41417.443182870367</v>
      </c>
      <c r="Q2050" s="11">
        <f>(((J2050/60)/60)/24)+DATE(1970,1,1)+(-5/24)</f>
        <v>41387.443182870367</v>
      </c>
      <c r="R2050" t="s">
        <v>8295</v>
      </c>
      <c r="S2050" s="13" t="str">
        <f>LEFT(R2050,SEARCH("/",R2050)-1)</f>
        <v>technology</v>
      </c>
      <c r="T2050" t="str">
        <f>RIGHT(R2050,LEN(R2050)-SEARCH("/",R2050))</f>
        <v>hardware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>
        <f>E2051/D2051</f>
        <v>1.2019070000000001</v>
      </c>
      <c r="O2051" s="6">
        <f>IF(L2051&gt;0,E2051/L2051,0)</f>
        <v>80.991037735849048</v>
      </c>
      <c r="P2051" s="11">
        <f>(((I2051/60)/60)/24)+DATE(1970,1,1)+(-5/24)</f>
        <v>41610.749305555553</v>
      </c>
      <c r="Q2051" s="11">
        <f>(((J2051/60)/60)/24)+DATE(1970,1,1)+(-5/24)</f>
        <v>41575.319016203699</v>
      </c>
      <c r="R2051" t="s">
        <v>8295</v>
      </c>
      <c r="S2051" s="13" t="str">
        <f>LEFT(R2051,SEARCH("/",R2051)-1)</f>
        <v>technology</v>
      </c>
      <c r="T2051" t="str">
        <f>RIGHT(R2051,LEN(R2051)-SEARCH("/",R2051))</f>
        <v>hardware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>
        <f>E2052/D2052</f>
        <v>4.7327000000000004</v>
      </c>
      <c r="O2052" s="6">
        <f>IF(L2052&gt;0,E2052/L2052,0)</f>
        <v>278.39411764705881</v>
      </c>
      <c r="P2052" s="11">
        <f>(((I2052/60)/60)/24)+DATE(1970,1,1)+(-5/24)</f>
        <v>42154.863171296289</v>
      </c>
      <c r="Q2052" s="11">
        <f>(((J2052/60)/60)/24)+DATE(1970,1,1)+(-5/24)</f>
        <v>42114.863171296289</v>
      </c>
      <c r="R2052" t="s">
        <v>8295</v>
      </c>
      <c r="S2052" s="13" t="str">
        <f>LEFT(R2052,SEARCH("/",R2052)-1)</f>
        <v>technology</v>
      </c>
      <c r="T2052" t="str">
        <f>RIGHT(R2052,LEN(R2052)-SEARCH("/",R2052))</f>
        <v>hardware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>
        <f>E2053/D2053</f>
        <v>1.303625</v>
      </c>
      <c r="O2053" s="6">
        <f>IF(L2053&gt;0,E2053/L2053,0)</f>
        <v>43.095041322314053</v>
      </c>
      <c r="P2053" s="11">
        <f>(((I2053/60)/60)/24)+DATE(1970,1,1)+(-5/24)</f>
        <v>41633.814085648148</v>
      </c>
      <c r="Q2053" s="11">
        <f>(((J2053/60)/60)/24)+DATE(1970,1,1)+(-5/24)</f>
        <v>41603.814085648148</v>
      </c>
      <c r="R2053" t="s">
        <v>8295</v>
      </c>
      <c r="S2053" s="13" t="str">
        <f>LEFT(R2053,SEARCH("/",R2053)-1)</f>
        <v>technology</v>
      </c>
      <c r="T2053" t="str">
        <f>RIGHT(R2053,LEN(R2053)-SEARCH("/",R2053))</f>
        <v>hardware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>
        <f>E2054/D2054</f>
        <v>3.5304799999999998</v>
      </c>
      <c r="O2054" s="6">
        <f>IF(L2054&gt;0,E2054/L2054,0)</f>
        <v>326.29205175600737</v>
      </c>
      <c r="P2054" s="11">
        <f>(((I2054/60)/60)/24)+DATE(1970,1,1)+(-5/24)</f>
        <v>42419.875613425924</v>
      </c>
      <c r="Q2054" s="11">
        <f>(((J2054/60)/60)/24)+DATE(1970,1,1)+(-5/24)</f>
        <v>42374.875613425924</v>
      </c>
      <c r="R2054" t="s">
        <v>8295</v>
      </c>
      <c r="S2054" s="13" t="str">
        <f>LEFT(R2054,SEARCH("/",R2054)-1)</f>
        <v>technology</v>
      </c>
      <c r="T2054" t="str">
        <f>RIGHT(R2054,LEN(R2054)-SEARCH("/",R2054))</f>
        <v>hardware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>
        <f>E2055/D2055</f>
        <v>1.0102</v>
      </c>
      <c r="O2055" s="6">
        <f>IF(L2055&gt;0,E2055/L2055,0)</f>
        <v>41.743801652892564</v>
      </c>
      <c r="P2055" s="11">
        <f>(((I2055/60)/60)/24)+DATE(1970,1,1)+(-5/24)</f>
        <v>42333.450821759259</v>
      </c>
      <c r="Q2055" s="11">
        <f>(((J2055/60)/60)/24)+DATE(1970,1,1)+(-5/24)</f>
        <v>42303.409155092588</v>
      </c>
      <c r="R2055" t="s">
        <v>8295</v>
      </c>
      <c r="S2055" s="13" t="str">
        <f>LEFT(R2055,SEARCH("/",R2055)-1)</f>
        <v>technology</v>
      </c>
      <c r="T2055" t="str">
        <f>RIGHT(R2055,LEN(R2055)-SEARCH("/",R2055))</f>
        <v>hardware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>
        <f>E2056/D2056</f>
        <v>1.1359142857142857</v>
      </c>
      <c r="O2056" s="6">
        <f>IF(L2056&gt;0,E2056/L2056,0)</f>
        <v>64.020933977455712</v>
      </c>
      <c r="P2056" s="11">
        <f>(((I2056/60)/60)/24)+DATE(1970,1,1)+(-5/24)</f>
        <v>41761.312615740739</v>
      </c>
      <c r="Q2056" s="11">
        <f>(((J2056/60)/60)/24)+DATE(1970,1,1)+(-5/24)</f>
        <v>41731.312615740739</v>
      </c>
      <c r="R2056" t="s">
        <v>8295</v>
      </c>
      <c r="S2056" s="13" t="str">
        <f>LEFT(R2056,SEARCH("/",R2056)-1)</f>
        <v>technology</v>
      </c>
      <c r="T2056" t="str">
        <f>RIGHT(R2056,LEN(R2056)-SEARCH("/",R2056))</f>
        <v>hardware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>
        <f>E2057/D2057</f>
        <v>1.6741666666666666</v>
      </c>
      <c r="O2057" s="6">
        <f>IF(L2057&gt;0,E2057/L2057,0)</f>
        <v>99.455445544554451</v>
      </c>
      <c r="P2057" s="11">
        <f>(((I2057/60)/60)/24)+DATE(1970,1,1)+(-5/24)</f>
        <v>41975.958333333336</v>
      </c>
      <c r="Q2057" s="11">
        <f>(((J2057/60)/60)/24)+DATE(1970,1,1)+(-5/24)</f>
        <v>41946.465775462959</v>
      </c>
      <c r="R2057" t="s">
        <v>8295</v>
      </c>
      <c r="S2057" s="13" t="str">
        <f>LEFT(R2057,SEARCH("/",R2057)-1)</f>
        <v>technology</v>
      </c>
      <c r="T2057" t="str">
        <f>RIGHT(R2057,LEN(R2057)-SEARCH("/",R2057))</f>
        <v>hardware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>
        <f>E2058/D2058</f>
        <v>1.5345200000000001</v>
      </c>
      <c r="O2058" s="6">
        <f>IF(L2058&gt;0,E2058/L2058,0)</f>
        <v>138.49458483754512</v>
      </c>
      <c r="P2058" s="11">
        <f>(((I2058/60)/60)/24)+DATE(1970,1,1)+(-5/24)</f>
        <v>41381.552569444444</v>
      </c>
      <c r="Q2058" s="11">
        <f>(((J2058/60)/60)/24)+DATE(1970,1,1)+(-5/24)</f>
        <v>41351.552569444444</v>
      </c>
      <c r="R2058" t="s">
        <v>8295</v>
      </c>
      <c r="S2058" s="13" t="str">
        <f>LEFT(R2058,SEARCH("/",R2058)-1)</f>
        <v>technology</v>
      </c>
      <c r="T2058" t="str">
        <f>RIGHT(R2058,LEN(R2058)-SEARCH("/",R2058))</f>
        <v>hardware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>
        <f>E2059/D2059</f>
        <v>2.022322</v>
      </c>
      <c r="O2059" s="6">
        <f>IF(L2059&gt;0,E2059/L2059,0)</f>
        <v>45.547792792792798</v>
      </c>
      <c r="P2059" s="11">
        <f>(((I2059/60)/60)/24)+DATE(1970,1,1)+(-5/24)</f>
        <v>42426.286249999997</v>
      </c>
      <c r="Q2059" s="11">
        <f>(((J2059/60)/60)/24)+DATE(1970,1,1)+(-5/24)</f>
        <v>42396.286249999997</v>
      </c>
      <c r="R2059" t="s">
        <v>8295</v>
      </c>
      <c r="S2059" s="13" t="str">
        <f>LEFT(R2059,SEARCH("/",R2059)-1)</f>
        <v>technology</v>
      </c>
      <c r="T2059" t="str">
        <f>RIGHT(R2059,LEN(R2059)-SEARCH("/",R2059))</f>
        <v>hardware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>
        <f>E2060/D2060</f>
        <v>1.6828125</v>
      </c>
      <c r="O2060" s="6">
        <f>IF(L2060&gt;0,E2060/L2060,0)</f>
        <v>10.507317073170732</v>
      </c>
      <c r="P2060" s="11">
        <f>(((I2060/60)/60)/24)+DATE(1970,1,1)+(-5/24)</f>
        <v>42065.624999999993</v>
      </c>
      <c r="Q2060" s="11">
        <f>(((J2060/60)/60)/24)+DATE(1970,1,1)+(-5/24)</f>
        <v>42026.16238425926</v>
      </c>
      <c r="R2060" t="s">
        <v>8295</v>
      </c>
      <c r="S2060" s="13" t="str">
        <f>LEFT(R2060,SEARCH("/",R2060)-1)</f>
        <v>technology</v>
      </c>
      <c r="T2060" t="str">
        <f>RIGHT(R2060,LEN(R2060)-SEARCH("/",R2060))</f>
        <v>hardware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>
        <f>E2061/D2061</f>
        <v>1.4345666666666668</v>
      </c>
      <c r="O2061" s="6">
        <f>IF(L2061&gt;0,E2061/L2061,0)</f>
        <v>114.76533333333333</v>
      </c>
      <c r="P2061" s="11">
        <f>(((I2061/60)/60)/24)+DATE(1970,1,1)+(-5/24)</f>
        <v>42400.707638888889</v>
      </c>
      <c r="Q2061" s="11">
        <f>(((J2061/60)/60)/24)+DATE(1970,1,1)+(-5/24)</f>
        <v>42361.394143518519</v>
      </c>
      <c r="R2061" t="s">
        <v>8295</v>
      </c>
      <c r="S2061" s="13" t="str">
        <f>LEFT(R2061,SEARCH("/",R2061)-1)</f>
        <v>technology</v>
      </c>
      <c r="T2061" t="str">
        <f>RIGHT(R2061,LEN(R2061)-SEARCH("/",R2061))</f>
        <v>hardware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>
        <f>E2062/D2062</f>
        <v>1.964</v>
      </c>
      <c r="O2062" s="6">
        <f>IF(L2062&gt;0,E2062/L2062,0)</f>
        <v>35.997067448680355</v>
      </c>
      <c r="P2062" s="11">
        <f>(((I2062/60)/60)/24)+DATE(1970,1,1)+(-5/24)</f>
        <v>41843.434606481482</v>
      </c>
      <c r="Q2062" s="11">
        <f>(((J2062/60)/60)/24)+DATE(1970,1,1)+(-5/24)</f>
        <v>41783.434606481482</v>
      </c>
      <c r="R2062" t="s">
        <v>8295</v>
      </c>
      <c r="S2062" s="13" t="str">
        <f>LEFT(R2062,SEARCH("/",R2062)-1)</f>
        <v>technology</v>
      </c>
      <c r="T2062" t="str">
        <f>RIGHT(R2062,LEN(R2062)-SEARCH("/",R2062))</f>
        <v>hardware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>
        <f>E2063/D2063</f>
        <v>1.0791999999999999</v>
      </c>
      <c r="O2063" s="6">
        <f>IF(L2063&gt;0,E2063/L2063,0)</f>
        <v>154.17142857142858</v>
      </c>
      <c r="P2063" s="11">
        <f>(((I2063/60)/60)/24)+DATE(1970,1,1)+(-5/24)</f>
        <v>42735.556180555555</v>
      </c>
      <c r="Q2063" s="11">
        <f>(((J2063/60)/60)/24)+DATE(1970,1,1)+(-5/24)</f>
        <v>42705.556180555555</v>
      </c>
      <c r="R2063" t="s">
        <v>8295</v>
      </c>
      <c r="S2063" s="13" t="str">
        <f>LEFT(R2063,SEARCH("/",R2063)-1)</f>
        <v>technology</v>
      </c>
      <c r="T2063" t="str">
        <f>RIGHT(R2063,LEN(R2063)-SEARCH("/",R2063))</f>
        <v>hardware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>
        <f>E2064/D2064</f>
        <v>1.14977</v>
      </c>
      <c r="O2064" s="6">
        <f>IF(L2064&gt;0,E2064/L2064,0)</f>
        <v>566.38916256157631</v>
      </c>
      <c r="P2064" s="11">
        <f>(((I2064/60)/60)/24)+DATE(1970,1,1)+(-5/24)</f>
        <v>42453.1330787037</v>
      </c>
      <c r="Q2064" s="11">
        <f>(((J2064/60)/60)/24)+DATE(1970,1,1)+(-5/24)</f>
        <v>42423.174745370365</v>
      </c>
      <c r="R2064" t="s">
        <v>8295</v>
      </c>
      <c r="S2064" s="13" t="str">
        <f>LEFT(R2064,SEARCH("/",R2064)-1)</f>
        <v>technology</v>
      </c>
      <c r="T2064" t="str">
        <f>RIGHT(R2064,LEN(R2064)-SEARCH("/",R2064))</f>
        <v>hardware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>
        <f>E2065/D2065</f>
        <v>1.4804999999999999</v>
      </c>
      <c r="O2065" s="6">
        <f>IF(L2065&gt;0,E2065/L2065,0)</f>
        <v>120.85714285714286</v>
      </c>
      <c r="P2065" s="11">
        <f>(((I2065/60)/60)/24)+DATE(1970,1,1)+(-5/24)</f>
        <v>42505.524317129624</v>
      </c>
      <c r="Q2065" s="11">
        <f>(((J2065/60)/60)/24)+DATE(1970,1,1)+(-5/24)</f>
        <v>42472.524317129624</v>
      </c>
      <c r="R2065" t="s">
        <v>8295</v>
      </c>
      <c r="S2065" s="13" t="str">
        <f>LEFT(R2065,SEARCH("/",R2065)-1)</f>
        <v>technology</v>
      </c>
      <c r="T2065" t="str">
        <f>RIGHT(R2065,LEN(R2065)-SEARCH("/",R2065))</f>
        <v>hardware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>
        <f>E2066/D2066</f>
        <v>1.9116676082790633</v>
      </c>
      <c r="O2066" s="6">
        <f>IF(L2066&gt;0,E2066/L2066,0)</f>
        <v>86.163845492085343</v>
      </c>
      <c r="P2066" s="11">
        <f>(((I2066/60)/60)/24)+DATE(1970,1,1)+(-5/24)</f>
        <v>41425.291666666664</v>
      </c>
      <c r="Q2066" s="11">
        <f>(((J2066/60)/60)/24)+DATE(1970,1,1)+(-5/24)</f>
        <v>41389.1565162037</v>
      </c>
      <c r="R2066" t="s">
        <v>8295</v>
      </c>
      <c r="S2066" s="13" t="str">
        <f>LEFT(R2066,SEARCH("/",R2066)-1)</f>
        <v>technology</v>
      </c>
      <c r="T2066" t="str">
        <f>RIGHT(R2066,LEN(R2066)-SEARCH("/",R2066))</f>
        <v>hardware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>
        <f>E2067/D2067</f>
        <v>1.99215125</v>
      </c>
      <c r="O2067" s="6">
        <f>IF(L2067&gt;0,E2067/L2067,0)</f>
        <v>51.212114395886893</v>
      </c>
      <c r="P2067" s="11">
        <f>(((I2067/60)/60)/24)+DATE(1970,1,1)+(-5/24)</f>
        <v>41633.125335648147</v>
      </c>
      <c r="Q2067" s="11">
        <f>(((J2067/60)/60)/24)+DATE(1970,1,1)+(-5/24)</f>
        <v>41603.125335648147</v>
      </c>
      <c r="R2067" t="s">
        <v>8295</v>
      </c>
      <c r="S2067" s="13" t="str">
        <f>LEFT(R2067,SEARCH("/",R2067)-1)</f>
        <v>technology</v>
      </c>
      <c r="T2067" t="str">
        <f>RIGHT(R2067,LEN(R2067)-SEARCH("/",R2067))</f>
        <v>hardware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>
        <f>E2068/D2068</f>
        <v>2.1859999999999999</v>
      </c>
      <c r="O2068" s="6">
        <f>IF(L2068&gt;0,E2068/L2068,0)</f>
        <v>67.261538461538464</v>
      </c>
      <c r="P2068" s="11">
        <f>(((I2068/60)/60)/24)+DATE(1970,1,1)+(-5/24)</f>
        <v>41874.563460648147</v>
      </c>
      <c r="Q2068" s="11">
        <f>(((J2068/60)/60)/24)+DATE(1970,1,1)+(-5/24)</f>
        <v>41844.563460648147</v>
      </c>
      <c r="R2068" t="s">
        <v>8295</v>
      </c>
      <c r="S2068" s="13" t="str">
        <f>LEFT(R2068,SEARCH("/",R2068)-1)</f>
        <v>technology</v>
      </c>
      <c r="T2068" t="str">
        <f>RIGHT(R2068,LEN(R2068)-SEARCH("/",R2068))</f>
        <v>hardware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>
        <f>E2069/D2069</f>
        <v>1.2686868686868686</v>
      </c>
      <c r="O2069" s="6">
        <f>IF(L2069&gt;0,E2069/L2069,0)</f>
        <v>62.8</v>
      </c>
      <c r="P2069" s="11">
        <f>(((I2069/60)/60)/24)+DATE(1970,1,1)+(-5/24)</f>
        <v>42148.645555555551</v>
      </c>
      <c r="Q2069" s="11">
        <f>(((J2069/60)/60)/24)+DATE(1970,1,1)+(-5/24)</f>
        <v>42115.645555555551</v>
      </c>
      <c r="R2069" t="s">
        <v>8295</v>
      </c>
      <c r="S2069" s="13" t="str">
        <f>LEFT(R2069,SEARCH("/",R2069)-1)</f>
        <v>technology</v>
      </c>
      <c r="T2069" t="str">
        <f>RIGHT(R2069,LEN(R2069)-SEARCH("/",R2069))</f>
        <v>hardware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>
        <f>E2070/D2070</f>
        <v>1.0522388</v>
      </c>
      <c r="O2070" s="6">
        <f>IF(L2070&gt;0,E2070/L2070,0)</f>
        <v>346.13118421052633</v>
      </c>
      <c r="P2070" s="11">
        <f>(((I2070/60)/60)/24)+DATE(1970,1,1)+(-5/24)</f>
        <v>42663.633275462962</v>
      </c>
      <c r="Q2070" s="11">
        <f>(((J2070/60)/60)/24)+DATE(1970,1,1)+(-5/24)</f>
        <v>42633.633275462962</v>
      </c>
      <c r="R2070" t="s">
        <v>8295</v>
      </c>
      <c r="S2070" s="13" t="str">
        <f>LEFT(R2070,SEARCH("/",R2070)-1)</f>
        <v>technology</v>
      </c>
      <c r="T2070" t="str">
        <f>RIGHT(R2070,LEN(R2070)-SEARCH("/",R2070))</f>
        <v>hardware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>
        <f>E2071/D2071</f>
        <v>1.2840666000000001</v>
      </c>
      <c r="O2071" s="6">
        <f>IF(L2071&gt;0,E2071/L2071,0)</f>
        <v>244.11912547528519</v>
      </c>
      <c r="P2071" s="11">
        <f>(((I2071/60)/60)/24)+DATE(1970,1,1)+(-5/24)</f>
        <v>42371.763784722221</v>
      </c>
      <c r="Q2071" s="11">
        <f>(((J2071/60)/60)/24)+DATE(1970,1,1)+(-5/24)</f>
        <v>42340.763784722221</v>
      </c>
      <c r="R2071" t="s">
        <v>8295</v>
      </c>
      <c r="S2071" s="13" t="str">
        <f>LEFT(R2071,SEARCH("/",R2071)-1)</f>
        <v>technology</v>
      </c>
      <c r="T2071" t="str">
        <f>RIGHT(R2071,LEN(R2071)-SEARCH("/",R2071))</f>
        <v>hardware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>
        <f>E2072/D2072</f>
        <v>3.1732719999999999</v>
      </c>
      <c r="O2072" s="6">
        <f>IF(L2072&gt;0,E2072/L2072,0)</f>
        <v>259.25424836601309</v>
      </c>
      <c r="P2072" s="11">
        <f>(((I2072/60)/60)/24)+DATE(1970,1,1)+(-5/24)</f>
        <v>42549.448182870365</v>
      </c>
      <c r="Q2072" s="11">
        <f>(((J2072/60)/60)/24)+DATE(1970,1,1)+(-5/24)</f>
        <v>42519.448182870365</v>
      </c>
      <c r="R2072" t="s">
        <v>8295</v>
      </c>
      <c r="S2072" s="13" t="str">
        <f>LEFT(R2072,SEARCH("/",R2072)-1)</f>
        <v>technology</v>
      </c>
      <c r="T2072" t="str">
        <f>RIGHT(R2072,LEN(R2072)-SEARCH("/",R2072))</f>
        <v>hardware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>
        <f>E2073/D2073</f>
        <v>2.8073000000000001</v>
      </c>
      <c r="O2073" s="6">
        <f>IF(L2073&gt;0,E2073/L2073,0)</f>
        <v>201.96402877697841</v>
      </c>
      <c r="P2073" s="11">
        <f>(((I2073/60)/60)/24)+DATE(1970,1,1)+(-5/24)</f>
        <v>42645.070416666662</v>
      </c>
      <c r="Q2073" s="11">
        <f>(((J2073/60)/60)/24)+DATE(1970,1,1)+(-5/24)</f>
        <v>42600.070416666662</v>
      </c>
      <c r="R2073" t="s">
        <v>8295</v>
      </c>
      <c r="S2073" s="13" t="str">
        <f>LEFT(R2073,SEARCH("/",R2073)-1)</f>
        <v>technology</v>
      </c>
      <c r="T2073" t="str">
        <f>RIGHT(R2073,LEN(R2073)-SEARCH("/",R2073))</f>
        <v>hardware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>
        <f>E2074/D2074</f>
        <v>1.1073146853146854</v>
      </c>
      <c r="O2074" s="6">
        <f>IF(L2074&gt;0,E2074/L2074,0)</f>
        <v>226.20857142857142</v>
      </c>
      <c r="P2074" s="11">
        <f>(((I2074/60)/60)/24)+DATE(1970,1,1)+(-5/24)</f>
        <v>42497.373055555552</v>
      </c>
      <c r="Q2074" s="11">
        <f>(((J2074/60)/60)/24)+DATE(1970,1,1)+(-5/24)</f>
        <v>42467.373055555552</v>
      </c>
      <c r="R2074" t="s">
        <v>8295</v>
      </c>
      <c r="S2074" s="13" t="str">
        <f>LEFT(R2074,SEARCH("/",R2074)-1)</f>
        <v>technology</v>
      </c>
      <c r="T2074" t="str">
        <f>RIGHT(R2074,LEN(R2074)-SEARCH("/",R2074))</f>
        <v>hardware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>
        <f>E2075/D2075</f>
        <v>1.5260429999999998</v>
      </c>
      <c r="O2075" s="6">
        <f>IF(L2075&gt;0,E2075/L2075,0)</f>
        <v>324.69</v>
      </c>
      <c r="P2075" s="11">
        <f>(((I2075/60)/60)/24)+DATE(1970,1,1)+(-5/24)</f>
        <v>42132.459699074076</v>
      </c>
      <c r="Q2075" s="11">
        <f>(((J2075/60)/60)/24)+DATE(1970,1,1)+(-5/24)</f>
        <v>42087.459699074076</v>
      </c>
      <c r="R2075" t="s">
        <v>8295</v>
      </c>
      <c r="S2075" s="13" t="str">
        <f>LEFT(R2075,SEARCH("/",R2075)-1)</f>
        <v>technology</v>
      </c>
      <c r="T2075" t="str">
        <f>RIGHT(R2075,LEN(R2075)-SEARCH("/",R2075))</f>
        <v>hardware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>
        <f>E2076/D2076</f>
        <v>1.0249999999999999</v>
      </c>
      <c r="O2076" s="6">
        <f>IF(L2076&gt;0,E2076/L2076,0)</f>
        <v>205</v>
      </c>
      <c r="P2076" s="11">
        <f>(((I2076/60)/60)/24)+DATE(1970,1,1)+(-5/24)</f>
        <v>42496.617847222216</v>
      </c>
      <c r="Q2076" s="11">
        <f>(((J2076/60)/60)/24)+DATE(1970,1,1)+(-5/24)</f>
        <v>42466.617847222216</v>
      </c>
      <c r="R2076" t="s">
        <v>8295</v>
      </c>
      <c r="S2076" s="13" t="str">
        <f>LEFT(R2076,SEARCH("/",R2076)-1)</f>
        <v>technology</v>
      </c>
      <c r="T2076" t="str">
        <f>RIGHT(R2076,LEN(R2076)-SEARCH("/",R2076))</f>
        <v>hardware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>
        <f>E2077/D2077</f>
        <v>16.783738373837384</v>
      </c>
      <c r="O2077" s="6">
        <f>IF(L2077&gt;0,E2077/L2077,0)</f>
        <v>20.465926829268295</v>
      </c>
      <c r="P2077" s="11">
        <f>(((I2077/60)/60)/24)+DATE(1970,1,1)+(-5/24)</f>
        <v>41480.473240740735</v>
      </c>
      <c r="Q2077" s="11">
        <f>(((J2077/60)/60)/24)+DATE(1970,1,1)+(-5/24)</f>
        <v>41450.473240740735</v>
      </c>
      <c r="R2077" t="s">
        <v>8295</v>
      </c>
      <c r="S2077" s="13" t="str">
        <f>LEFT(R2077,SEARCH("/",R2077)-1)</f>
        <v>technology</v>
      </c>
      <c r="T2077" t="str">
        <f>RIGHT(R2077,LEN(R2077)-SEARCH("/",R2077))</f>
        <v>hardware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>
        <f>E2078/D2078</f>
        <v>5.4334915642458101</v>
      </c>
      <c r="O2078" s="6">
        <f>IF(L2078&gt;0,E2078/L2078,0)</f>
        <v>116.35303146309367</v>
      </c>
      <c r="P2078" s="11">
        <f>(((I2078/60)/60)/24)+DATE(1970,1,1)+(-5/24)</f>
        <v>41843.672326388885</v>
      </c>
      <c r="Q2078" s="11">
        <f>(((J2078/60)/60)/24)+DATE(1970,1,1)+(-5/24)</f>
        <v>41803.672326388885</v>
      </c>
      <c r="R2078" t="s">
        <v>8295</v>
      </c>
      <c r="S2078" s="13" t="str">
        <f>LEFT(R2078,SEARCH("/",R2078)-1)</f>
        <v>technology</v>
      </c>
      <c r="T2078" t="str">
        <f>RIGHT(R2078,LEN(R2078)-SEARCH("/",R2078))</f>
        <v>hardware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>
        <f>E2079/D2079</f>
        <v>1.1550800000000001</v>
      </c>
      <c r="O2079" s="6">
        <f>IF(L2079&gt;0,E2079/L2079,0)</f>
        <v>307.20212765957444</v>
      </c>
      <c r="P2079" s="11">
        <f>(((I2079/60)/60)/24)+DATE(1970,1,1)+(-5/24)</f>
        <v>42160.666666666664</v>
      </c>
      <c r="Q2079" s="11">
        <f>(((J2079/60)/60)/24)+DATE(1970,1,1)+(-5/24)</f>
        <v>42102.83421296296</v>
      </c>
      <c r="R2079" t="s">
        <v>8295</v>
      </c>
      <c r="S2079" s="13" t="str">
        <f>LEFT(R2079,SEARCH("/",R2079)-1)</f>
        <v>technology</v>
      </c>
      <c r="T2079" t="str">
        <f>RIGHT(R2079,LEN(R2079)-SEARCH("/",R2079))</f>
        <v>hardware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>
        <f>E2080/D2080</f>
        <v>1.3120499999999999</v>
      </c>
      <c r="O2080" s="6">
        <f>IF(L2080&gt;0,E2080/L2080,0)</f>
        <v>546.6875</v>
      </c>
      <c r="P2080" s="11">
        <f>(((I2080/60)/60)/24)+DATE(1970,1,1)+(-5/24)</f>
        <v>42722.563159722216</v>
      </c>
      <c r="Q2080" s="11">
        <f>(((J2080/60)/60)/24)+DATE(1970,1,1)+(-5/24)</f>
        <v>42692.563159722216</v>
      </c>
      <c r="R2080" t="s">
        <v>8295</v>
      </c>
      <c r="S2080" s="13" t="str">
        <f>LEFT(R2080,SEARCH("/",R2080)-1)</f>
        <v>technology</v>
      </c>
      <c r="T2080" t="str">
        <f>RIGHT(R2080,LEN(R2080)-SEARCH("/",R2080))</f>
        <v>hardware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>
        <f>E2081/D2081</f>
        <v>2.8816999999999999</v>
      </c>
      <c r="O2081" s="6">
        <f>IF(L2081&gt;0,E2081/L2081,0)</f>
        <v>47.474464579901152</v>
      </c>
      <c r="P2081" s="11">
        <f>(((I2081/60)/60)/24)+DATE(1970,1,1)+(-5/24)</f>
        <v>42180.583333333336</v>
      </c>
      <c r="Q2081" s="11">
        <f>(((J2081/60)/60)/24)+DATE(1970,1,1)+(-5/24)</f>
        <v>42150.502233796295</v>
      </c>
      <c r="R2081" t="s">
        <v>8295</v>
      </c>
      <c r="S2081" s="13" t="str">
        <f>LEFT(R2081,SEARCH("/",R2081)-1)</f>
        <v>technology</v>
      </c>
      <c r="T2081" t="str">
        <f>RIGHT(R2081,LEN(R2081)-SEARCH("/",R2081))</f>
        <v>hardware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>
        <f>E2082/D2082</f>
        <v>5.0780000000000003</v>
      </c>
      <c r="O2082" s="6">
        <f>IF(L2082&gt;0,E2082/L2082,0)</f>
        <v>101.56</v>
      </c>
      <c r="P2082" s="11">
        <f>(((I2082/60)/60)/24)+DATE(1970,1,1)+(-5/24)</f>
        <v>42319.790509259255</v>
      </c>
      <c r="Q2082" s="11">
        <f>(((J2082/60)/60)/24)+DATE(1970,1,1)+(-5/24)</f>
        <v>42289.748842592591</v>
      </c>
      <c r="R2082" t="s">
        <v>8295</v>
      </c>
      <c r="S2082" s="13" t="str">
        <f>LEFT(R2082,SEARCH("/",R2082)-1)</f>
        <v>technology</v>
      </c>
      <c r="T2082" t="str">
        <f>RIGHT(R2082,LEN(R2082)-SEARCH("/",R2082))</f>
        <v>hardware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>
        <f>E2083/D2083</f>
        <v>1.1457142857142857</v>
      </c>
      <c r="O2083" s="6">
        <f>IF(L2083&gt;0,E2083/L2083,0)</f>
        <v>72.909090909090907</v>
      </c>
      <c r="P2083" s="11">
        <f>(((I2083/60)/60)/24)+DATE(1970,1,1)+(-5/24)</f>
        <v>41044.999305555553</v>
      </c>
      <c r="Q2083" s="11">
        <f>(((J2083/60)/60)/24)+DATE(1970,1,1)+(-5/24)</f>
        <v>41003.948553240742</v>
      </c>
      <c r="R2083" t="s">
        <v>8279</v>
      </c>
      <c r="S2083" s="13" t="str">
        <f>LEFT(R2083,SEARCH("/",R2083)-1)</f>
        <v>music</v>
      </c>
      <c r="T2083" t="str">
        <f>RIGHT(R2083,LEN(R2083)-SEARCH("/",R2083))</f>
        <v>indie rock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>
        <f>E2084/D2084</f>
        <v>1.1073333333333333</v>
      </c>
      <c r="O2084" s="6">
        <f>IF(L2084&gt;0,E2084/L2084,0)</f>
        <v>43.710526315789473</v>
      </c>
      <c r="P2084" s="11">
        <f>(((I2084/60)/60)/24)+DATE(1970,1,1)+(-5/24)</f>
        <v>40870.953657407401</v>
      </c>
      <c r="Q2084" s="11">
        <f>(((J2084/60)/60)/24)+DATE(1970,1,1)+(-5/24)</f>
        <v>40810.911990740737</v>
      </c>
      <c r="R2084" t="s">
        <v>8279</v>
      </c>
      <c r="S2084" s="13" t="str">
        <f>LEFT(R2084,SEARCH("/",R2084)-1)</f>
        <v>music</v>
      </c>
      <c r="T2084" t="str">
        <f>RIGHT(R2084,LEN(R2084)-SEARCH("/",R2084))</f>
        <v>indie rock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>
        <f>E2085/D2085</f>
        <v>1.1333333333333333</v>
      </c>
      <c r="O2085" s="6">
        <f>IF(L2085&gt;0,E2085/L2085,0)</f>
        <v>34</v>
      </c>
      <c r="P2085" s="11">
        <f>(((I2085/60)/60)/24)+DATE(1970,1,1)+(-5/24)</f>
        <v>41064.513831018514</v>
      </c>
      <c r="Q2085" s="11">
        <f>(((J2085/60)/60)/24)+DATE(1970,1,1)+(-5/24)</f>
        <v>41034.513831018514</v>
      </c>
      <c r="R2085" t="s">
        <v>8279</v>
      </c>
      <c r="S2085" s="13" t="str">
        <f>LEFT(R2085,SEARCH("/",R2085)-1)</f>
        <v>music</v>
      </c>
      <c r="T2085" t="str">
        <f>RIGHT(R2085,LEN(R2085)-SEARCH("/",R2085))</f>
        <v>indie rock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>
        <f>E2086/D2086</f>
        <v>1.0833333333333333</v>
      </c>
      <c r="O2086" s="6">
        <f>IF(L2086&gt;0,E2086/L2086,0)</f>
        <v>70.652173913043484</v>
      </c>
      <c r="P2086" s="11">
        <f>(((I2086/60)/60)/24)+DATE(1970,1,1)+(-5/24)</f>
        <v>41763.082638888889</v>
      </c>
      <c r="Q2086" s="11">
        <f>(((J2086/60)/60)/24)+DATE(1970,1,1)+(-5/24)</f>
        <v>41731.624791666662</v>
      </c>
      <c r="R2086" t="s">
        <v>8279</v>
      </c>
      <c r="S2086" s="13" t="str">
        <f>LEFT(R2086,SEARCH("/",R2086)-1)</f>
        <v>music</v>
      </c>
      <c r="T2086" t="str">
        <f>RIGHT(R2086,LEN(R2086)-SEARCH("/",R2086))</f>
        <v>indie rock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>
        <f>E2087/D2087</f>
        <v>1.2353333333333334</v>
      </c>
      <c r="O2087" s="6">
        <f>IF(L2087&gt;0,E2087/L2087,0)</f>
        <v>89.301204819277103</v>
      </c>
      <c r="P2087" s="11">
        <f>(((I2087/60)/60)/24)+DATE(1970,1,1)+(-5/24)</f>
        <v>41105.627164351848</v>
      </c>
      <c r="Q2087" s="11">
        <f>(((J2087/60)/60)/24)+DATE(1970,1,1)+(-5/24)</f>
        <v>41075.627164351848</v>
      </c>
      <c r="R2087" t="s">
        <v>8279</v>
      </c>
      <c r="S2087" s="13" t="str">
        <f>LEFT(R2087,SEARCH("/",R2087)-1)</f>
        <v>music</v>
      </c>
      <c r="T2087" t="str">
        <f>RIGHT(R2087,LEN(R2087)-SEARCH("/",R2087))</f>
        <v>indie rock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>
        <f>E2088/D2088</f>
        <v>1.0069999999999999</v>
      </c>
      <c r="O2088" s="6">
        <f>IF(L2088&gt;0,E2088/L2088,0)</f>
        <v>115.08571428571429</v>
      </c>
      <c r="P2088" s="11">
        <f>(((I2088/60)/60)/24)+DATE(1970,1,1)+(-5/24)</f>
        <v>40890.999305555553</v>
      </c>
      <c r="Q2088" s="11">
        <f>(((J2088/60)/60)/24)+DATE(1970,1,1)+(-5/24)</f>
        <v>40860.462175925924</v>
      </c>
      <c r="R2088" t="s">
        <v>8279</v>
      </c>
      <c r="S2088" s="13" t="str">
        <f>LEFT(R2088,SEARCH("/",R2088)-1)</f>
        <v>music</v>
      </c>
      <c r="T2088" t="str">
        <f>RIGHT(R2088,LEN(R2088)-SEARCH("/",R2088))</f>
        <v>indie rock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>
        <f>E2089/D2089</f>
        <v>1.0353333333333334</v>
      </c>
      <c r="O2089" s="6">
        <f>IF(L2089&gt;0,E2089/L2089,0)</f>
        <v>62.12</v>
      </c>
      <c r="P2089" s="11">
        <f>(((I2089/60)/60)/24)+DATE(1970,1,1)+(-5/24)</f>
        <v>40793.996041666665</v>
      </c>
      <c r="Q2089" s="11">
        <f>(((J2089/60)/60)/24)+DATE(1970,1,1)+(-5/24)</f>
        <v>40763.996041666665</v>
      </c>
      <c r="R2089" t="s">
        <v>8279</v>
      </c>
      <c r="S2089" s="13" t="str">
        <f>LEFT(R2089,SEARCH("/",R2089)-1)</f>
        <v>music</v>
      </c>
      <c r="T2089" t="str">
        <f>RIGHT(R2089,LEN(R2089)-SEARCH("/",R2089))</f>
        <v>indie rock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>
        <f>E2090/D2090</f>
        <v>1.1551066666666667</v>
      </c>
      <c r="O2090" s="6">
        <f>IF(L2090&gt;0,E2090/L2090,0)</f>
        <v>46.204266666666669</v>
      </c>
      <c r="P2090" s="11">
        <f>(((I2090/60)/60)/24)+DATE(1970,1,1)+(-5/24)</f>
        <v>40431.957638888889</v>
      </c>
      <c r="Q2090" s="11">
        <f>(((J2090/60)/60)/24)+DATE(1970,1,1)+(-5/24)</f>
        <v>40395.506388888884</v>
      </c>
      <c r="R2090" t="s">
        <v>8279</v>
      </c>
      <c r="S2090" s="13" t="str">
        <f>LEFT(R2090,SEARCH("/",R2090)-1)</f>
        <v>music</v>
      </c>
      <c r="T2090" t="str">
        <f>RIGHT(R2090,LEN(R2090)-SEARCH("/",R2090))</f>
        <v>indie rock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>
        <f>E2091/D2091</f>
        <v>1.2040040000000001</v>
      </c>
      <c r="O2091" s="6">
        <f>IF(L2091&gt;0,E2091/L2091,0)</f>
        <v>48.54854838709678</v>
      </c>
      <c r="P2091" s="11">
        <f>(((I2091/60)/60)/24)+DATE(1970,1,1)+(-5/24)</f>
        <v>41487.867986111109</v>
      </c>
      <c r="Q2091" s="11">
        <f>(((J2091/60)/60)/24)+DATE(1970,1,1)+(-5/24)</f>
        <v>41452.867986111109</v>
      </c>
      <c r="R2091" t="s">
        <v>8279</v>
      </c>
      <c r="S2091" s="13" t="str">
        <f>LEFT(R2091,SEARCH("/",R2091)-1)</f>
        <v>music</v>
      </c>
      <c r="T2091" t="str">
        <f>RIGHT(R2091,LEN(R2091)-SEARCH("/",R2091))</f>
        <v>indie rock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>
        <f>E2092/D2092</f>
        <v>1.1504037499999999</v>
      </c>
      <c r="O2092" s="6">
        <f>IF(L2092&gt;0,E2092/L2092,0)</f>
        <v>57.520187499999999</v>
      </c>
      <c r="P2092" s="11">
        <f>(((I2092/60)/60)/24)+DATE(1970,1,1)+(-5/24)</f>
        <v>41329.173090277778</v>
      </c>
      <c r="Q2092" s="11">
        <f>(((J2092/60)/60)/24)+DATE(1970,1,1)+(-5/24)</f>
        <v>41299.173090277778</v>
      </c>
      <c r="R2092" t="s">
        <v>8279</v>
      </c>
      <c r="S2092" s="13" t="str">
        <f>LEFT(R2092,SEARCH("/",R2092)-1)</f>
        <v>music</v>
      </c>
      <c r="T2092" t="str">
        <f>RIGHT(R2092,LEN(R2092)-SEARCH("/",R2092))</f>
        <v>indie rock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>
        <f>E2093/D2093</f>
        <v>1.2046777777777777</v>
      </c>
      <c r="O2093" s="6">
        <f>IF(L2093&gt;0,E2093/L2093,0)</f>
        <v>88.147154471544724</v>
      </c>
      <c r="P2093" s="11">
        <f>(((I2093/60)/60)/24)+DATE(1970,1,1)+(-5/24)</f>
        <v>40603.625</v>
      </c>
      <c r="Q2093" s="11">
        <f>(((J2093/60)/60)/24)+DATE(1970,1,1)+(-5/24)</f>
        <v>40555.114328703698</v>
      </c>
      <c r="R2093" t="s">
        <v>8279</v>
      </c>
      <c r="S2093" s="13" t="str">
        <f>LEFT(R2093,SEARCH("/",R2093)-1)</f>
        <v>music</v>
      </c>
      <c r="T2093" t="str">
        <f>RIGHT(R2093,LEN(R2093)-SEARCH("/",R2093))</f>
        <v>indie rock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>
        <f>E2094/D2094</f>
        <v>1.0128333333333333</v>
      </c>
      <c r="O2094" s="6">
        <f>IF(L2094&gt;0,E2094/L2094,0)</f>
        <v>110.49090909090908</v>
      </c>
      <c r="P2094" s="11">
        <f>(((I2094/60)/60)/24)+DATE(1970,1,1)+(-5/24)</f>
        <v>40823.499212962961</v>
      </c>
      <c r="Q2094" s="11">
        <f>(((J2094/60)/60)/24)+DATE(1970,1,1)+(-5/24)</f>
        <v>40763.499212962961</v>
      </c>
      <c r="R2094" t="s">
        <v>8279</v>
      </c>
      <c r="S2094" s="13" t="str">
        <f>LEFT(R2094,SEARCH("/",R2094)-1)</f>
        <v>music</v>
      </c>
      <c r="T2094" t="str">
        <f>RIGHT(R2094,LEN(R2094)-SEARCH("/",R2094))</f>
        <v>indie rock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>
        <f>E2095/D2095</f>
        <v>1.0246666666666666</v>
      </c>
      <c r="O2095" s="6">
        <f>IF(L2095&gt;0,E2095/L2095,0)</f>
        <v>66.826086956521735</v>
      </c>
      <c r="P2095" s="11">
        <f>(((I2095/60)/60)/24)+DATE(1970,1,1)+(-5/24)</f>
        <v>41265.68787037037</v>
      </c>
      <c r="Q2095" s="11">
        <f>(((J2095/60)/60)/24)+DATE(1970,1,1)+(-5/24)</f>
        <v>41205.646203703705</v>
      </c>
      <c r="R2095" t="s">
        <v>8279</v>
      </c>
      <c r="S2095" s="13" t="str">
        <f>LEFT(R2095,SEARCH("/",R2095)-1)</f>
        <v>music</v>
      </c>
      <c r="T2095" t="str">
        <f>RIGHT(R2095,LEN(R2095)-SEARCH("/",R2095))</f>
        <v>indie rock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>
        <f>E2096/D2096</f>
        <v>1.2054285714285715</v>
      </c>
      <c r="O2096" s="6">
        <f>IF(L2096&gt;0,E2096/L2096,0)</f>
        <v>58.597222222222221</v>
      </c>
      <c r="P2096" s="11">
        <f>(((I2096/60)/60)/24)+DATE(1970,1,1)+(-5/24)</f>
        <v>40972.916666666664</v>
      </c>
      <c r="Q2096" s="11">
        <f>(((J2096/60)/60)/24)+DATE(1970,1,1)+(-5/24)</f>
        <v>40938.811689814815</v>
      </c>
      <c r="R2096" t="s">
        <v>8279</v>
      </c>
      <c r="S2096" s="13" t="str">
        <f>LEFT(R2096,SEARCH("/",R2096)-1)</f>
        <v>music</v>
      </c>
      <c r="T2096" t="str">
        <f>RIGHT(R2096,LEN(R2096)-SEARCH("/",R2096))</f>
        <v>indie rock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>
        <f>E2097/D2097</f>
        <v>1</v>
      </c>
      <c r="O2097" s="6">
        <f>IF(L2097&gt;0,E2097/L2097,0)</f>
        <v>113.63636363636364</v>
      </c>
      <c r="P2097" s="11">
        <f>(((I2097/60)/60)/24)+DATE(1970,1,1)+(-5/24)</f>
        <v>40818.525150462956</v>
      </c>
      <c r="Q2097" s="11">
        <f>(((J2097/60)/60)/24)+DATE(1970,1,1)+(-5/24)</f>
        <v>40758.525150462956</v>
      </c>
      <c r="R2097" t="s">
        <v>8279</v>
      </c>
      <c r="S2097" s="13" t="str">
        <f>LEFT(R2097,SEARCH("/",R2097)-1)</f>
        <v>music</v>
      </c>
      <c r="T2097" t="str">
        <f>RIGHT(R2097,LEN(R2097)-SEARCH("/",R2097))</f>
        <v>indie rock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>
        <f>E2098/D2098</f>
        <v>1.0166666666666666</v>
      </c>
      <c r="O2098" s="6">
        <f>IF(L2098&gt;0,E2098/L2098,0)</f>
        <v>43.571428571428569</v>
      </c>
      <c r="P2098" s="11">
        <f>(((I2098/60)/60)/24)+DATE(1970,1,1)+(-5/24)</f>
        <v>41207.957638888889</v>
      </c>
      <c r="Q2098" s="11">
        <f>(((J2098/60)/60)/24)+DATE(1970,1,1)+(-5/24)</f>
        <v>41192.550173611111</v>
      </c>
      <c r="R2098" t="s">
        <v>8279</v>
      </c>
      <c r="S2098" s="13" t="str">
        <f>LEFT(R2098,SEARCH("/",R2098)-1)</f>
        <v>music</v>
      </c>
      <c r="T2098" t="str">
        <f>RIGHT(R2098,LEN(R2098)-SEARCH("/",R2098))</f>
        <v>indie rock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>
        <f>E2099/D2099</f>
        <v>1</v>
      </c>
      <c r="O2099" s="6">
        <f>IF(L2099&gt;0,E2099/L2099,0)</f>
        <v>78.94736842105263</v>
      </c>
      <c r="P2099" s="11">
        <f>(((I2099/60)/60)/24)+DATE(1970,1,1)+(-5/24)</f>
        <v>40878.418229166666</v>
      </c>
      <c r="Q2099" s="11">
        <f>(((J2099/60)/60)/24)+DATE(1970,1,1)+(-5/24)</f>
        <v>40818.376562499994</v>
      </c>
      <c r="R2099" t="s">
        <v>8279</v>
      </c>
      <c r="S2099" s="13" t="str">
        <f>LEFT(R2099,SEARCH("/",R2099)-1)</f>
        <v>music</v>
      </c>
      <c r="T2099" t="str">
        <f>RIGHT(R2099,LEN(R2099)-SEARCH("/",R2099))</f>
        <v>indie rock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>
        <f>E2100/D2100</f>
        <v>1.0033333333333334</v>
      </c>
      <c r="O2100" s="6">
        <f>IF(L2100&gt;0,E2100/L2100,0)</f>
        <v>188.125</v>
      </c>
      <c r="P2100" s="11">
        <f>(((I2100/60)/60)/24)+DATE(1970,1,1)+(-5/24)</f>
        <v>40975.905497685184</v>
      </c>
      <c r="Q2100" s="11">
        <f>(((J2100/60)/60)/24)+DATE(1970,1,1)+(-5/24)</f>
        <v>40945.905497685184</v>
      </c>
      <c r="R2100" t="s">
        <v>8279</v>
      </c>
      <c r="S2100" s="13" t="str">
        <f>LEFT(R2100,SEARCH("/",R2100)-1)</f>
        <v>music</v>
      </c>
      <c r="T2100" t="str">
        <f>RIGHT(R2100,LEN(R2100)-SEARCH("/",R2100))</f>
        <v>indie rock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>
        <f>E2101/D2101</f>
        <v>1.3236666666666668</v>
      </c>
      <c r="O2101" s="6">
        <f>IF(L2101&gt;0,E2101/L2101,0)</f>
        <v>63.031746031746032</v>
      </c>
      <c r="P2101" s="11">
        <f>(((I2101/60)/60)/24)+DATE(1970,1,1)+(-5/24)</f>
        <v>42186.944444444445</v>
      </c>
      <c r="Q2101" s="11">
        <f>(((J2101/60)/60)/24)+DATE(1970,1,1)+(-5/24)</f>
        <v>42173.53800925926</v>
      </c>
      <c r="R2101" t="s">
        <v>8279</v>
      </c>
      <c r="S2101" s="13" t="str">
        <f>LEFT(R2101,SEARCH("/",R2101)-1)</f>
        <v>music</v>
      </c>
      <c r="T2101" t="str">
        <f>RIGHT(R2101,LEN(R2101)-SEARCH("/",R2101))</f>
        <v>indie rock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>
        <f>E2102/D2102</f>
        <v>1.3666666666666667</v>
      </c>
      <c r="O2102" s="6">
        <f>IF(L2102&gt;0,E2102/L2102,0)</f>
        <v>30.37037037037037</v>
      </c>
      <c r="P2102" s="11">
        <f>(((I2102/60)/60)/24)+DATE(1970,1,1)+(-5/24)</f>
        <v>41089.957638888889</v>
      </c>
      <c r="Q2102" s="11">
        <f>(((J2102/60)/60)/24)+DATE(1970,1,1)+(-5/24)</f>
        <v>41074.62663194444</v>
      </c>
      <c r="R2102" t="s">
        <v>8279</v>
      </c>
      <c r="S2102" s="13" t="str">
        <f>LEFT(R2102,SEARCH("/",R2102)-1)</f>
        <v>music</v>
      </c>
      <c r="T2102" t="str">
        <f>RIGHT(R2102,LEN(R2102)-SEARCH("/",R2102))</f>
        <v>indie rock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>
        <f>E2103/D2103</f>
        <v>1.1325000000000001</v>
      </c>
      <c r="O2103" s="6">
        <f>IF(L2103&gt;0,E2103/L2103,0)</f>
        <v>51.477272727272727</v>
      </c>
      <c r="P2103" s="11">
        <f>(((I2103/60)/60)/24)+DATE(1970,1,1)+(-5/24)</f>
        <v>40951.941134259258</v>
      </c>
      <c r="Q2103" s="11">
        <f>(((J2103/60)/60)/24)+DATE(1970,1,1)+(-5/24)</f>
        <v>40891.941134259258</v>
      </c>
      <c r="R2103" t="s">
        <v>8279</v>
      </c>
      <c r="S2103" s="13" t="str">
        <f>LEFT(R2103,SEARCH("/",R2103)-1)</f>
        <v>music</v>
      </c>
      <c r="T2103" t="str">
        <f>RIGHT(R2103,LEN(R2103)-SEARCH("/",R2103))</f>
        <v>indie rock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>
        <f>E2104/D2104</f>
        <v>1.36</v>
      </c>
      <c r="O2104" s="6">
        <f>IF(L2104&gt;0,E2104/L2104,0)</f>
        <v>35.789473684210527</v>
      </c>
      <c r="P2104" s="11">
        <f>(((I2104/60)/60)/24)+DATE(1970,1,1)+(-5/24)</f>
        <v>40668.660277777773</v>
      </c>
      <c r="Q2104" s="11">
        <f>(((J2104/60)/60)/24)+DATE(1970,1,1)+(-5/24)</f>
        <v>40638.660277777773</v>
      </c>
      <c r="R2104" t="s">
        <v>8279</v>
      </c>
      <c r="S2104" s="13" t="str">
        <f>LEFT(R2104,SEARCH("/",R2104)-1)</f>
        <v>music</v>
      </c>
      <c r="T2104" t="str">
        <f>RIGHT(R2104,LEN(R2104)-SEARCH("/",R2104))</f>
        <v>indie rock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>
        <f>E2105/D2105</f>
        <v>1.4612318374694613</v>
      </c>
      <c r="O2105" s="6">
        <f>IF(L2105&gt;0,E2105/L2105,0)</f>
        <v>98.817391304347822</v>
      </c>
      <c r="P2105" s="11">
        <f>(((I2105/60)/60)/24)+DATE(1970,1,1)+(-5/24)</f>
        <v>41222.588275462964</v>
      </c>
      <c r="Q2105" s="11">
        <f>(((J2105/60)/60)/24)+DATE(1970,1,1)+(-5/24)</f>
        <v>41192.546608796292</v>
      </c>
      <c r="R2105" t="s">
        <v>8279</v>
      </c>
      <c r="S2105" s="13" t="str">
        <f>LEFT(R2105,SEARCH("/",R2105)-1)</f>
        <v>music</v>
      </c>
      <c r="T2105" t="str">
        <f>RIGHT(R2105,LEN(R2105)-SEARCH("/",R2105))</f>
        <v>indie rock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>
        <f>E2106/D2106</f>
        <v>1.2949999999999999</v>
      </c>
      <c r="O2106" s="6">
        <f>IF(L2106&gt;0,E2106/L2106,0)</f>
        <v>28</v>
      </c>
      <c r="P2106" s="11">
        <f>(((I2106/60)/60)/24)+DATE(1970,1,1)+(-5/24)</f>
        <v>41424.791666666664</v>
      </c>
      <c r="Q2106" s="11">
        <f>(((J2106/60)/60)/24)+DATE(1970,1,1)+(-5/24)</f>
        <v>41393.86613425926</v>
      </c>
      <c r="R2106" t="s">
        <v>8279</v>
      </c>
      <c r="S2106" s="13" t="str">
        <f>LEFT(R2106,SEARCH("/",R2106)-1)</f>
        <v>music</v>
      </c>
      <c r="T2106" t="str">
        <f>RIGHT(R2106,LEN(R2106)-SEARCH("/",R2106))</f>
        <v>indie rock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>
        <f>E2107/D2107</f>
        <v>2.54</v>
      </c>
      <c r="O2107" s="6">
        <f>IF(L2107&gt;0,E2107/L2107,0)</f>
        <v>51.313131313131315</v>
      </c>
      <c r="P2107" s="11">
        <f>(((I2107/60)/60)/24)+DATE(1970,1,1)+(-5/24)</f>
        <v>41963.958333333336</v>
      </c>
      <c r="Q2107" s="11">
        <f>(((J2107/60)/60)/24)+DATE(1970,1,1)+(-5/24)</f>
        <v>41951.580474537033</v>
      </c>
      <c r="R2107" t="s">
        <v>8279</v>
      </c>
      <c r="S2107" s="13" t="str">
        <f>LEFT(R2107,SEARCH("/",R2107)-1)</f>
        <v>music</v>
      </c>
      <c r="T2107" t="str">
        <f>RIGHT(R2107,LEN(R2107)-SEARCH("/",R2107))</f>
        <v>indie rock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>
        <f>E2108/D2108</f>
        <v>1.0704545454545455</v>
      </c>
      <c r="O2108" s="6">
        <f>IF(L2108&gt;0,E2108/L2108,0)</f>
        <v>53.522727272727273</v>
      </c>
      <c r="P2108" s="11">
        <f>(((I2108/60)/60)/24)+DATE(1970,1,1)+(-5/24)</f>
        <v>41300.006643518514</v>
      </c>
      <c r="Q2108" s="11">
        <f>(((J2108/60)/60)/24)+DATE(1970,1,1)+(-5/24)</f>
        <v>41270.006643518514</v>
      </c>
      <c r="R2108" t="s">
        <v>8279</v>
      </c>
      <c r="S2108" s="13" t="str">
        <f>LEFT(R2108,SEARCH("/",R2108)-1)</f>
        <v>music</v>
      </c>
      <c r="T2108" t="str">
        <f>RIGHT(R2108,LEN(R2108)-SEARCH("/",R2108))</f>
        <v>indie rock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>
        <f>E2109/D2109</f>
        <v>1.0773299999999999</v>
      </c>
      <c r="O2109" s="6">
        <f>IF(L2109&gt;0,E2109/L2109,0)</f>
        <v>37.149310344827583</v>
      </c>
      <c r="P2109" s="11">
        <f>(((I2109/60)/60)/24)+DATE(1970,1,1)+(-5/24)</f>
        <v>41955.543900462959</v>
      </c>
      <c r="Q2109" s="11">
        <f>(((J2109/60)/60)/24)+DATE(1970,1,1)+(-5/24)</f>
        <v>41934.502233796295</v>
      </c>
      <c r="R2109" t="s">
        <v>8279</v>
      </c>
      <c r="S2109" s="13" t="str">
        <f>LEFT(R2109,SEARCH("/",R2109)-1)</f>
        <v>music</v>
      </c>
      <c r="T2109" t="str">
        <f>RIGHT(R2109,LEN(R2109)-SEARCH("/",R2109))</f>
        <v>indie rock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>
        <f>E2110/D2110</f>
        <v>1.0731250000000001</v>
      </c>
      <c r="O2110" s="6">
        <f>IF(L2110&gt;0,E2110/L2110,0)</f>
        <v>89.895287958115176</v>
      </c>
      <c r="P2110" s="11">
        <f>(((I2110/60)/60)/24)+DATE(1970,1,1)+(-5/24)</f>
        <v>41161.954861111109</v>
      </c>
      <c r="Q2110" s="11">
        <f>(((J2110/60)/60)/24)+DATE(1970,1,1)+(-5/24)</f>
        <v>41134.967361111107</v>
      </c>
      <c r="R2110" t="s">
        <v>8279</v>
      </c>
      <c r="S2110" s="13" t="str">
        <f>LEFT(R2110,SEARCH("/",R2110)-1)</f>
        <v>music</v>
      </c>
      <c r="T2110" t="str">
        <f>RIGHT(R2110,LEN(R2110)-SEARCH("/",R2110))</f>
        <v>indie rock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>
        <f>E2111/D2111</f>
        <v>1.06525</v>
      </c>
      <c r="O2111" s="6">
        <f>IF(L2111&gt;0,E2111/L2111,0)</f>
        <v>106.52500000000001</v>
      </c>
      <c r="P2111" s="11">
        <f>(((I2111/60)/60)/24)+DATE(1970,1,1)+(-5/24)</f>
        <v>42190.500196759262</v>
      </c>
      <c r="Q2111" s="11">
        <f>(((J2111/60)/60)/24)+DATE(1970,1,1)+(-5/24)</f>
        <v>42160.500196759262</v>
      </c>
      <c r="R2111" t="s">
        <v>8279</v>
      </c>
      <c r="S2111" s="13" t="str">
        <f>LEFT(R2111,SEARCH("/",R2111)-1)</f>
        <v>music</v>
      </c>
      <c r="T2111" t="str">
        <f>RIGHT(R2111,LEN(R2111)-SEARCH("/",R2111))</f>
        <v>indie rock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>
        <f>E2112/D2112</f>
        <v>1.0035000000000001</v>
      </c>
      <c r="O2112" s="6">
        <f>IF(L2112&gt;0,E2112/L2112,0)</f>
        <v>52.815789473684212</v>
      </c>
      <c r="P2112" s="11">
        <f>(((I2112/60)/60)/24)+DATE(1970,1,1)+(-5/24)</f>
        <v>41786.999305555553</v>
      </c>
      <c r="Q2112" s="11">
        <f>(((J2112/60)/60)/24)+DATE(1970,1,1)+(-5/24)</f>
        <v>41759.462604166663</v>
      </c>
      <c r="R2112" t="s">
        <v>8279</v>
      </c>
      <c r="S2112" s="13" t="str">
        <f>LEFT(R2112,SEARCH("/",R2112)-1)</f>
        <v>music</v>
      </c>
      <c r="T2112" t="str">
        <f>RIGHT(R2112,LEN(R2112)-SEARCH("/",R2112))</f>
        <v>indie rock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>
        <f>E2113/D2113</f>
        <v>1.0649999999999999</v>
      </c>
      <c r="O2113" s="6">
        <f>IF(L2113&gt;0,E2113/L2113,0)</f>
        <v>54.615384615384613</v>
      </c>
      <c r="P2113" s="11">
        <f>(((I2113/60)/60)/24)+DATE(1970,1,1)+(-5/24)</f>
        <v>40769.833333333328</v>
      </c>
      <c r="Q2113" s="11">
        <f>(((J2113/60)/60)/24)+DATE(1970,1,1)+(-5/24)</f>
        <v>40702.988715277774</v>
      </c>
      <c r="R2113" t="s">
        <v>8279</v>
      </c>
      <c r="S2113" s="13" t="str">
        <f>LEFT(R2113,SEARCH("/",R2113)-1)</f>
        <v>music</v>
      </c>
      <c r="T2113" t="str">
        <f>RIGHT(R2113,LEN(R2113)-SEARCH("/",R2113))</f>
        <v>indie rock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>
        <f>E2114/D2114</f>
        <v>1</v>
      </c>
      <c r="O2114" s="6">
        <f>IF(L2114&gt;0,E2114/L2114,0)</f>
        <v>27.272727272727273</v>
      </c>
      <c r="P2114" s="11">
        <f>(((I2114/60)/60)/24)+DATE(1970,1,1)+(-5/24)</f>
        <v>41379.719826388886</v>
      </c>
      <c r="Q2114" s="11">
        <f>(((J2114/60)/60)/24)+DATE(1970,1,1)+(-5/24)</f>
        <v>41365.719826388886</v>
      </c>
      <c r="R2114" t="s">
        <v>8279</v>
      </c>
      <c r="S2114" s="13" t="str">
        <f>LEFT(R2114,SEARCH("/",R2114)-1)</f>
        <v>music</v>
      </c>
      <c r="T2114" t="str">
        <f>RIGHT(R2114,LEN(R2114)-SEARCH("/",R2114))</f>
        <v>indie rock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>
        <f>E2115/D2115</f>
        <v>1.0485714285714285</v>
      </c>
      <c r="O2115" s="6">
        <f>IF(L2115&gt;0,E2115/L2115,0)</f>
        <v>68.598130841121488</v>
      </c>
      <c r="P2115" s="11">
        <f>(((I2115/60)/60)/24)+DATE(1970,1,1)+(-5/24)</f>
        <v>41905.657129629624</v>
      </c>
      <c r="Q2115" s="11">
        <f>(((J2115/60)/60)/24)+DATE(1970,1,1)+(-5/24)</f>
        <v>41870.657129629624</v>
      </c>
      <c r="R2115" t="s">
        <v>8279</v>
      </c>
      <c r="S2115" s="13" t="str">
        <f>LEFT(R2115,SEARCH("/",R2115)-1)</f>
        <v>music</v>
      </c>
      <c r="T2115" t="str">
        <f>RIGHT(R2115,LEN(R2115)-SEARCH("/",R2115))</f>
        <v>indie rock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>
        <f>E2116/D2116</f>
        <v>1.0469999999999999</v>
      </c>
      <c r="O2116" s="6">
        <f>IF(L2116&gt;0,E2116/L2116,0)</f>
        <v>35.612244897959187</v>
      </c>
      <c r="P2116" s="11">
        <f>(((I2116/60)/60)/24)+DATE(1970,1,1)+(-5/24)</f>
        <v>40520.999305555553</v>
      </c>
      <c r="Q2116" s="11">
        <f>(((J2116/60)/60)/24)+DATE(1970,1,1)+(-5/24)</f>
        <v>40458.607291666667</v>
      </c>
      <c r="R2116" t="s">
        <v>8279</v>
      </c>
      <c r="S2116" s="13" t="str">
        <f>LEFT(R2116,SEARCH("/",R2116)-1)</f>
        <v>music</v>
      </c>
      <c r="T2116" t="str">
        <f>RIGHT(R2116,LEN(R2116)-SEARCH("/",R2116))</f>
        <v>indie rock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>
        <f>E2117/D2117</f>
        <v>2.2566666666666668</v>
      </c>
      <c r="O2117" s="6">
        <f>IF(L2117&gt;0,E2117/L2117,0)</f>
        <v>94.027777777777771</v>
      </c>
      <c r="P2117" s="11">
        <f>(((I2117/60)/60)/24)+DATE(1970,1,1)+(-5/24)</f>
        <v>40593.872696759259</v>
      </c>
      <c r="Q2117" s="11">
        <f>(((J2117/60)/60)/24)+DATE(1970,1,1)+(-5/24)</f>
        <v>40563.872696759259</v>
      </c>
      <c r="R2117" t="s">
        <v>8279</v>
      </c>
      <c r="S2117" s="13" t="str">
        <f>LEFT(R2117,SEARCH("/",R2117)-1)</f>
        <v>music</v>
      </c>
      <c r="T2117" t="str">
        <f>RIGHT(R2117,LEN(R2117)-SEARCH("/",R2117))</f>
        <v>indie rock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>
        <f>E2118/D2118</f>
        <v>1.0090416666666666</v>
      </c>
      <c r="O2118" s="6">
        <f>IF(L2118&gt;0,E2118/L2118,0)</f>
        <v>526.45652173913038</v>
      </c>
      <c r="P2118" s="11">
        <f>(((I2118/60)/60)/24)+DATE(1970,1,1)+(-5/24)</f>
        <v>41184.569479166668</v>
      </c>
      <c r="Q2118" s="11">
        <f>(((J2118/60)/60)/24)+DATE(1970,1,1)+(-5/24)</f>
        <v>41136.569479166668</v>
      </c>
      <c r="R2118" t="s">
        <v>8279</v>
      </c>
      <c r="S2118" s="13" t="str">
        <f>LEFT(R2118,SEARCH("/",R2118)-1)</f>
        <v>music</v>
      </c>
      <c r="T2118" t="str">
        <f>RIGHT(R2118,LEN(R2118)-SEARCH("/",R2118))</f>
        <v>indie rock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>
        <f>E2119/D2119</f>
        <v>1.4775</v>
      </c>
      <c r="O2119" s="6">
        <f>IF(L2119&gt;0,E2119/L2119,0)</f>
        <v>50.657142857142858</v>
      </c>
      <c r="P2119" s="11">
        <f>(((I2119/60)/60)/24)+DATE(1970,1,1)+(-5/24)</f>
        <v>42303.999305555553</v>
      </c>
      <c r="Q2119" s="11">
        <f>(((J2119/60)/60)/24)+DATE(1970,1,1)+(-5/24)</f>
        <v>42289.851261574069</v>
      </c>
      <c r="R2119" t="s">
        <v>8279</v>
      </c>
      <c r="S2119" s="13" t="str">
        <f>LEFT(R2119,SEARCH("/",R2119)-1)</f>
        <v>music</v>
      </c>
      <c r="T2119" t="str">
        <f>RIGHT(R2119,LEN(R2119)-SEARCH("/",R2119))</f>
        <v>indie rock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>
        <f>E2120/D2120</f>
        <v>1.3461099999999999</v>
      </c>
      <c r="O2120" s="6">
        <f>IF(L2120&gt;0,E2120/L2120,0)</f>
        <v>79.182941176470578</v>
      </c>
      <c r="P2120" s="11">
        <f>(((I2120/60)/60)/24)+DATE(1970,1,1)+(-5/24)</f>
        <v>40748.631203703699</v>
      </c>
      <c r="Q2120" s="11">
        <f>(((J2120/60)/60)/24)+DATE(1970,1,1)+(-5/24)</f>
        <v>40718.631203703699</v>
      </c>
      <c r="R2120" t="s">
        <v>8279</v>
      </c>
      <c r="S2120" s="13" t="str">
        <f>LEFT(R2120,SEARCH("/",R2120)-1)</f>
        <v>music</v>
      </c>
      <c r="T2120" t="str">
        <f>RIGHT(R2120,LEN(R2120)-SEARCH("/",R2120))</f>
        <v>indie rock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>
        <f>E2121/D2121</f>
        <v>1.0075000000000001</v>
      </c>
      <c r="O2121" s="6">
        <f>IF(L2121&gt;0,E2121/L2121,0)</f>
        <v>91.590909090909093</v>
      </c>
      <c r="P2121" s="11">
        <f>(((I2121/60)/60)/24)+DATE(1970,1,1)+(-5/24)</f>
        <v>41136.921817129631</v>
      </c>
      <c r="Q2121" s="11">
        <f>(((J2121/60)/60)/24)+DATE(1970,1,1)+(-5/24)</f>
        <v>41106.921817129631</v>
      </c>
      <c r="R2121" t="s">
        <v>8279</v>
      </c>
      <c r="S2121" s="13" t="str">
        <f>LEFT(R2121,SEARCH("/",R2121)-1)</f>
        <v>music</v>
      </c>
      <c r="T2121" t="str">
        <f>RIGHT(R2121,LEN(R2121)-SEARCH("/",R2121))</f>
        <v>indie rock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>
        <f>E2122/D2122</f>
        <v>1.00880375</v>
      </c>
      <c r="O2122" s="6">
        <f>IF(L2122&gt;0,E2122/L2122,0)</f>
        <v>116.96275362318841</v>
      </c>
      <c r="P2122" s="11">
        <f>(((I2122/60)/60)/24)+DATE(1970,1,1)+(-5/24)</f>
        <v>41640.756203703699</v>
      </c>
      <c r="Q2122" s="11">
        <f>(((J2122/60)/60)/24)+DATE(1970,1,1)+(-5/24)</f>
        <v>41591.756203703699</v>
      </c>
      <c r="R2122" t="s">
        <v>8279</v>
      </c>
      <c r="S2122" s="13" t="str">
        <f>LEFT(R2122,SEARCH("/",R2122)-1)</f>
        <v>music</v>
      </c>
      <c r="T2122" t="str">
        <f>RIGHT(R2122,LEN(R2122)-SEARCH("/",R2122))</f>
        <v>indie rock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>
        <f>E2123/D2123</f>
        <v>5.6800000000000002E-3</v>
      </c>
      <c r="O2123" s="6">
        <f>IF(L2123&gt;0,E2123/L2123,0)</f>
        <v>28.4</v>
      </c>
      <c r="P2123" s="11">
        <f>(((I2123/60)/60)/24)+DATE(1970,1,1)+(-5/24)</f>
        <v>42746.534120370365</v>
      </c>
      <c r="Q2123" s="11">
        <f>(((J2123/60)/60)/24)+DATE(1970,1,1)+(-5/24)</f>
        <v>42716.534120370365</v>
      </c>
      <c r="R2123" t="s">
        <v>8282</v>
      </c>
      <c r="S2123" s="13" t="str">
        <f>LEFT(R2123,SEARCH("/",R2123)-1)</f>
        <v>games</v>
      </c>
      <c r="T2123" t="str">
        <f>RIGHT(R2123,LEN(R2123)-SEARCH("/",R2123))</f>
        <v>video games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>
        <f>E2124/D2124</f>
        <v>3.875E-3</v>
      </c>
      <c r="O2124" s="6">
        <f>IF(L2124&gt;0,E2124/L2124,0)</f>
        <v>103.33333333333333</v>
      </c>
      <c r="P2124" s="11">
        <f>(((I2124/60)/60)/24)+DATE(1970,1,1)+(-5/24)</f>
        <v>42742.092233796291</v>
      </c>
      <c r="Q2124" s="11">
        <f>(((J2124/60)/60)/24)+DATE(1970,1,1)+(-5/24)</f>
        <v>42712.092233796291</v>
      </c>
      <c r="R2124" t="s">
        <v>8282</v>
      </c>
      <c r="S2124" s="13" t="str">
        <f>LEFT(R2124,SEARCH("/",R2124)-1)</f>
        <v>games</v>
      </c>
      <c r="T2124" t="str">
        <f>RIGHT(R2124,LEN(R2124)-SEARCH("/",R2124))</f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>
        <f>E2125/D2125</f>
        <v>0.1</v>
      </c>
      <c r="O2125" s="6">
        <f>IF(L2125&gt;0,E2125/L2125,0)</f>
        <v>10</v>
      </c>
      <c r="P2125" s="11">
        <f>(((I2125/60)/60)/24)+DATE(1970,1,1)+(-5/24)</f>
        <v>40252.082638888889</v>
      </c>
      <c r="Q2125" s="11">
        <f>(((J2125/60)/60)/24)+DATE(1970,1,1)+(-5/24)</f>
        <v>40198.216516203705</v>
      </c>
      <c r="R2125" t="s">
        <v>8282</v>
      </c>
      <c r="S2125" s="13" t="str">
        <f>LEFT(R2125,SEARCH("/",R2125)-1)</f>
        <v>games</v>
      </c>
      <c r="T2125" t="str">
        <f>RIGHT(R2125,LEN(R2125)-SEARCH("/",R2125))</f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>
        <f>E2126/D2126</f>
        <v>0.10454545454545454</v>
      </c>
      <c r="O2126" s="6">
        <f>IF(L2126&gt;0,E2126/L2126,0)</f>
        <v>23</v>
      </c>
      <c r="P2126" s="11">
        <f>(((I2126/60)/60)/24)+DATE(1970,1,1)+(-5/24)</f>
        <v>40512</v>
      </c>
      <c r="Q2126" s="11">
        <f>(((J2126/60)/60)/24)+DATE(1970,1,1)+(-5/24)</f>
        <v>40463.819849537031</v>
      </c>
      <c r="R2126" t="s">
        <v>8282</v>
      </c>
      <c r="S2126" s="13" t="str">
        <f>LEFT(R2126,SEARCH("/",R2126)-1)</f>
        <v>games</v>
      </c>
      <c r="T2126" t="str">
        <f>RIGHT(R2126,LEN(R2126)-SEARCH("/",R2126))</f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>
        <f>E2127/D2127</f>
        <v>1.4200000000000001E-2</v>
      </c>
      <c r="O2127" s="6">
        <f>IF(L2127&gt;0,E2127/L2127,0)</f>
        <v>31.555555555555557</v>
      </c>
      <c r="P2127" s="11">
        <f>(((I2127/60)/60)/24)+DATE(1970,1,1)+(-5/24)</f>
        <v>42220.815196759257</v>
      </c>
      <c r="Q2127" s="11">
        <f>(((J2127/60)/60)/24)+DATE(1970,1,1)+(-5/24)</f>
        <v>42190.815196759257</v>
      </c>
      <c r="R2127" t="s">
        <v>8282</v>
      </c>
      <c r="S2127" s="13" t="str">
        <f>LEFT(R2127,SEARCH("/",R2127)-1)</f>
        <v>games</v>
      </c>
      <c r="T2127" t="str">
        <f>RIGHT(R2127,LEN(R2127)-SEARCH("/",R2127))</f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>
        <f>E2128/D2128</f>
        <v>5.0000000000000001E-4</v>
      </c>
      <c r="O2128" s="6">
        <f>IF(L2128&gt;0,E2128/L2128,0)</f>
        <v>5</v>
      </c>
      <c r="P2128" s="11">
        <f>(((I2128/60)/60)/24)+DATE(1970,1,1)+(-5/24)</f>
        <v>41981.76489583333</v>
      </c>
      <c r="Q2128" s="11">
        <f>(((J2128/60)/60)/24)+DATE(1970,1,1)+(-5/24)</f>
        <v>41951.76489583333</v>
      </c>
      <c r="R2128" t="s">
        <v>8282</v>
      </c>
      <c r="S2128" s="13" t="str">
        <f>LEFT(R2128,SEARCH("/",R2128)-1)</f>
        <v>games</v>
      </c>
      <c r="T2128" t="str">
        <f>RIGHT(R2128,LEN(R2128)-SEARCH("/",R2128))</f>
        <v>video games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>
        <f>E2129/D2129</f>
        <v>0.28842857142857142</v>
      </c>
      <c r="O2129" s="6">
        <f>IF(L2129&gt;0,E2129/L2129,0)</f>
        <v>34.220338983050844</v>
      </c>
      <c r="P2129" s="11">
        <f>(((I2129/60)/60)/24)+DATE(1970,1,1)+(-5/24)</f>
        <v>42075.255358796298</v>
      </c>
      <c r="Q2129" s="11">
        <f>(((J2129/60)/60)/24)+DATE(1970,1,1)+(-5/24)</f>
        <v>42045.297025462954</v>
      </c>
      <c r="R2129" t="s">
        <v>8282</v>
      </c>
      <c r="S2129" s="13" t="str">
        <f>LEFT(R2129,SEARCH("/",R2129)-1)</f>
        <v>games</v>
      </c>
      <c r="T2129" t="str">
        <f>RIGHT(R2129,LEN(R2129)-SEARCH("/",R2129))</f>
        <v>video games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>
        <f>E2130/D2130</f>
        <v>1.6666666666666668E-3</v>
      </c>
      <c r="O2130" s="6">
        <f>IF(L2130&gt;0,E2130/L2130,0)</f>
        <v>25</v>
      </c>
      <c r="P2130" s="11">
        <f>(((I2130/60)/60)/24)+DATE(1970,1,1)+(-5/24)</f>
        <v>41903.564456018517</v>
      </c>
      <c r="Q2130" s="11">
        <f>(((J2130/60)/60)/24)+DATE(1970,1,1)+(-5/24)</f>
        <v>41843.564456018517</v>
      </c>
      <c r="R2130" t="s">
        <v>8282</v>
      </c>
      <c r="S2130" s="13" t="str">
        <f>LEFT(R2130,SEARCH("/",R2130)-1)</f>
        <v>games</v>
      </c>
      <c r="T2130" t="str">
        <f>RIGHT(R2130,LEN(R2130)-SEARCH("/",R2130))</f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>
        <f>E2131/D2131</f>
        <v>0.11799999999999999</v>
      </c>
      <c r="O2131" s="6">
        <f>IF(L2131&gt;0,E2131/L2131,0)</f>
        <v>19.666666666666668</v>
      </c>
      <c r="P2131" s="11">
        <f>(((I2131/60)/60)/24)+DATE(1970,1,1)+(-5/24)</f>
        <v>42438.815972222219</v>
      </c>
      <c r="Q2131" s="11">
        <f>(((J2131/60)/60)/24)+DATE(1970,1,1)+(-5/24)</f>
        <v>42408.815972222219</v>
      </c>
      <c r="R2131" t="s">
        <v>8282</v>
      </c>
      <c r="S2131" s="13" t="str">
        <f>LEFT(R2131,SEARCH("/",R2131)-1)</f>
        <v>games</v>
      </c>
      <c r="T2131" t="str">
        <f>RIGHT(R2131,LEN(R2131)-SEARCH("/",R2131))</f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>
        <f>E2132/D2132</f>
        <v>2.0238095238095236E-3</v>
      </c>
      <c r="O2132" s="6">
        <f>IF(L2132&gt;0,E2132/L2132,0)</f>
        <v>21.25</v>
      </c>
      <c r="P2132" s="11">
        <f>(((I2132/60)/60)/24)+DATE(1970,1,1)+(-5/24)</f>
        <v>41866.87804398148</v>
      </c>
      <c r="Q2132" s="11">
        <f>(((J2132/60)/60)/24)+DATE(1970,1,1)+(-5/24)</f>
        <v>41831.87804398148</v>
      </c>
      <c r="R2132" t="s">
        <v>8282</v>
      </c>
      <c r="S2132" s="13" t="str">
        <f>LEFT(R2132,SEARCH("/",R2132)-1)</f>
        <v>games</v>
      </c>
      <c r="T2132" t="str">
        <f>RIGHT(R2132,LEN(R2132)-SEARCH("/",R2132))</f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>
        <f>E2133/D2133</f>
        <v>0.05</v>
      </c>
      <c r="O2133" s="6">
        <f>IF(L2133&gt;0,E2133/L2133,0)</f>
        <v>8.3333333333333339</v>
      </c>
      <c r="P2133" s="11">
        <f>(((I2133/60)/60)/24)+DATE(1970,1,1)+(-5/24)</f>
        <v>42196.998738425922</v>
      </c>
      <c r="Q2133" s="11">
        <f>(((J2133/60)/60)/24)+DATE(1970,1,1)+(-5/24)</f>
        <v>42166.998738425922</v>
      </c>
      <c r="R2133" t="s">
        <v>8282</v>
      </c>
      <c r="S2133" s="13" t="str">
        <f>LEFT(R2133,SEARCH("/",R2133)-1)</f>
        <v>games</v>
      </c>
      <c r="T2133" t="str">
        <f>RIGHT(R2133,LEN(R2133)-SEARCH("/",R2133))</f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>
        <f>E2134/D2134</f>
        <v>2.1129899999999997E-2</v>
      </c>
      <c r="O2134" s="6">
        <f>IF(L2134&gt;0,E2134/L2134,0)</f>
        <v>21.34333333333333</v>
      </c>
      <c r="P2134" s="11">
        <f>(((I2134/60)/60)/24)+DATE(1970,1,1)+(-5/24)</f>
        <v>41673.27884259259</v>
      </c>
      <c r="Q2134" s="11">
        <f>(((J2134/60)/60)/24)+DATE(1970,1,1)+(-5/24)</f>
        <v>41643.27884259259</v>
      </c>
      <c r="R2134" t="s">
        <v>8282</v>
      </c>
      <c r="S2134" s="13" t="str">
        <f>LEFT(R2134,SEARCH("/",R2134)-1)</f>
        <v>games</v>
      </c>
      <c r="T2134" t="str">
        <f>RIGHT(R2134,LEN(R2134)-SEARCH("/",R2134))</f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>
        <f>E2135/D2135</f>
        <v>1.6E-2</v>
      </c>
      <c r="O2135" s="6">
        <f>IF(L2135&gt;0,E2135/L2135,0)</f>
        <v>5.333333333333333</v>
      </c>
      <c r="P2135" s="11">
        <f>(((I2135/60)/60)/24)+DATE(1970,1,1)+(-5/24)</f>
        <v>40657.082638888889</v>
      </c>
      <c r="Q2135" s="11">
        <f>(((J2135/60)/60)/24)+DATE(1970,1,1)+(-5/24)</f>
        <v>40618.888877314814</v>
      </c>
      <c r="R2135" t="s">
        <v>8282</v>
      </c>
      <c r="S2135" s="13" t="str">
        <f>LEFT(R2135,SEARCH("/",R2135)-1)</f>
        <v>games</v>
      </c>
      <c r="T2135" t="str">
        <f>RIGHT(R2135,LEN(R2135)-SEARCH("/",R2135))</f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>
        <f>E2136/D2136</f>
        <v>1.7333333333333333E-2</v>
      </c>
      <c r="O2136" s="6">
        <f>IF(L2136&gt;0,E2136/L2136,0)</f>
        <v>34.666666666666664</v>
      </c>
      <c r="P2136" s="11">
        <f>(((I2136/60)/60)/24)+DATE(1970,1,1)+(-5/24)</f>
        <v>41391.678136574068</v>
      </c>
      <c r="Q2136" s="11">
        <f>(((J2136/60)/60)/24)+DATE(1970,1,1)+(-5/24)</f>
        <v>41361.678136574068</v>
      </c>
      <c r="R2136" t="s">
        <v>8282</v>
      </c>
      <c r="S2136" s="13" t="str">
        <f>LEFT(R2136,SEARCH("/",R2136)-1)</f>
        <v>games</v>
      </c>
      <c r="T2136" t="str">
        <f>RIGHT(R2136,LEN(R2136)-SEARCH("/",R2136))</f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>
        <f>E2137/D2137</f>
        <v>9.5600000000000004E-2</v>
      </c>
      <c r="O2137" s="6">
        <f>IF(L2137&gt;0,E2137/L2137,0)</f>
        <v>21.727272727272727</v>
      </c>
      <c r="P2137" s="11">
        <f>(((I2137/60)/60)/24)+DATE(1970,1,1)+(-5/24)</f>
        <v>41186.755011574067</v>
      </c>
      <c r="Q2137" s="11">
        <f>(((J2137/60)/60)/24)+DATE(1970,1,1)+(-5/24)</f>
        <v>41156.755011574067</v>
      </c>
      <c r="R2137" t="s">
        <v>8282</v>
      </c>
      <c r="S2137" s="13" t="str">
        <f>LEFT(R2137,SEARCH("/",R2137)-1)</f>
        <v>games</v>
      </c>
      <c r="T2137" t="str">
        <f>RIGHT(R2137,LEN(R2137)-SEARCH("/",R2137))</f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>
        <f>E2138/D2138</f>
        <v>5.9612499999999998E-4</v>
      </c>
      <c r="O2138" s="6">
        <f>IF(L2138&gt;0,E2138/L2138,0)</f>
        <v>11.922499999999999</v>
      </c>
      <c r="P2138" s="11">
        <f>(((I2138/60)/60)/24)+DATE(1970,1,1)+(-5/24)</f>
        <v>41566.300763888888</v>
      </c>
      <c r="Q2138" s="11">
        <f>(((J2138/60)/60)/24)+DATE(1970,1,1)+(-5/24)</f>
        <v>41536.300763888888</v>
      </c>
      <c r="R2138" t="s">
        <v>8282</v>
      </c>
      <c r="S2138" s="13" t="str">
        <f>LEFT(R2138,SEARCH("/",R2138)-1)</f>
        <v>games</v>
      </c>
      <c r="T2138" t="str">
        <f>RIGHT(R2138,LEN(R2138)-SEARCH("/",R2138))</f>
        <v>video games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>
        <f>E2139/D2139</f>
        <v>0.28405999999999998</v>
      </c>
      <c r="O2139" s="6">
        <f>IF(L2139&gt;0,E2139/L2139,0)</f>
        <v>26.59737827715356</v>
      </c>
      <c r="P2139" s="11">
        <f>(((I2139/60)/60)/24)+DATE(1970,1,1)+(-5/24)</f>
        <v>41978.562835648147</v>
      </c>
      <c r="Q2139" s="11">
        <f>(((J2139/60)/60)/24)+DATE(1970,1,1)+(-5/24)</f>
        <v>41948.562835648147</v>
      </c>
      <c r="R2139" t="s">
        <v>8282</v>
      </c>
      <c r="S2139" s="13" t="str">
        <f>LEFT(R2139,SEARCH("/",R2139)-1)</f>
        <v>games</v>
      </c>
      <c r="T2139" t="str">
        <f>RIGHT(R2139,LEN(R2139)-SEARCH("/",R2139))</f>
        <v>video games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>
        <f>E2140/D2140</f>
        <v>0.128</v>
      </c>
      <c r="O2140" s="6">
        <f>IF(L2140&gt;0,E2140/L2140,0)</f>
        <v>10.666666666666666</v>
      </c>
      <c r="P2140" s="11">
        <f>(((I2140/60)/60)/24)+DATE(1970,1,1)+(-5/24)</f>
        <v>41586.846516203703</v>
      </c>
      <c r="Q2140" s="11">
        <f>(((J2140/60)/60)/24)+DATE(1970,1,1)+(-5/24)</f>
        <v>41556.804849537039</v>
      </c>
      <c r="R2140" t="s">
        <v>8282</v>
      </c>
      <c r="S2140" s="13" t="str">
        <f>LEFT(R2140,SEARCH("/",R2140)-1)</f>
        <v>games</v>
      </c>
      <c r="T2140" t="str">
        <f>RIGHT(R2140,LEN(R2140)-SEARCH("/",R2140))</f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>
        <f>E2141/D2141</f>
        <v>5.4199999999999998E-2</v>
      </c>
      <c r="O2141" s="6">
        <f>IF(L2141&gt;0,E2141/L2141,0)</f>
        <v>29.035714285714285</v>
      </c>
      <c r="P2141" s="11">
        <f>(((I2141/60)/60)/24)+DATE(1970,1,1)+(-5/24)</f>
        <v>42677.541759259257</v>
      </c>
      <c r="Q2141" s="11">
        <f>(((J2141/60)/60)/24)+DATE(1970,1,1)+(-5/24)</f>
        <v>42647.541759259257</v>
      </c>
      <c r="R2141" t="s">
        <v>8282</v>
      </c>
      <c r="S2141" s="13" t="str">
        <f>LEFT(R2141,SEARCH("/",R2141)-1)</f>
        <v>games</v>
      </c>
      <c r="T2141" t="str">
        <f>RIGHT(R2141,LEN(R2141)-SEARCH("/",R2141))</f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>
        <f>E2142/D2142</f>
        <v>1.1199999999999999E-3</v>
      </c>
      <c r="O2142" s="6">
        <f>IF(L2142&gt;0,E2142/L2142,0)</f>
        <v>50.909090909090907</v>
      </c>
      <c r="P2142" s="11">
        <f>(((I2142/60)/60)/24)+DATE(1970,1,1)+(-5/24)</f>
        <v>41285.625277777777</v>
      </c>
      <c r="Q2142" s="11">
        <f>(((J2142/60)/60)/24)+DATE(1970,1,1)+(-5/24)</f>
        <v>41255.625277777777</v>
      </c>
      <c r="R2142" t="s">
        <v>8282</v>
      </c>
      <c r="S2142" s="13" t="str">
        <f>LEFT(R2142,SEARCH("/",R2142)-1)</f>
        <v>games</v>
      </c>
      <c r="T2142" t="str">
        <f>RIGHT(R2142,LEN(R2142)-SEARCH("/",R2142))</f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>
        <f>E2143/D2143</f>
        <v>0</v>
      </c>
      <c r="O2143" s="6">
        <f>IF(L2143&gt;0,E2143/L2143,0)</f>
        <v>0</v>
      </c>
      <c r="P2143" s="11">
        <f>(((I2143/60)/60)/24)+DATE(1970,1,1)+(-5/24)</f>
        <v>41957.068969907406</v>
      </c>
      <c r="Q2143" s="11">
        <f>(((J2143/60)/60)/24)+DATE(1970,1,1)+(-5/24)</f>
        <v>41927.027303240735</v>
      </c>
      <c r="R2143" t="s">
        <v>8282</v>
      </c>
      <c r="S2143" s="13" t="str">
        <f>LEFT(R2143,SEARCH("/",R2143)-1)</f>
        <v>games</v>
      </c>
      <c r="T2143" t="str">
        <f>RIGHT(R2143,LEN(R2143)-SEARCH("/",R2143))</f>
        <v>video games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>
        <f>E2144/D2144</f>
        <v>5.7238095238095241E-2</v>
      </c>
      <c r="O2144" s="6">
        <f>IF(L2144&gt;0,E2144/L2144,0)</f>
        <v>50.083333333333336</v>
      </c>
      <c r="P2144" s="11">
        <f>(((I2144/60)/60)/24)+DATE(1970,1,1)+(-5/24)</f>
        <v>42368.493171296293</v>
      </c>
      <c r="Q2144" s="11">
        <f>(((J2144/60)/60)/24)+DATE(1970,1,1)+(-5/24)</f>
        <v>42340.493171296293</v>
      </c>
      <c r="R2144" t="s">
        <v>8282</v>
      </c>
      <c r="S2144" s="13" t="str">
        <f>LEFT(R2144,SEARCH("/",R2144)-1)</f>
        <v>games</v>
      </c>
      <c r="T2144" t="str">
        <f>RIGHT(R2144,LEN(R2144)-SEARCH("/",R2144))</f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>
        <f>E2145/D2145</f>
        <v>0.1125</v>
      </c>
      <c r="O2145" s="6">
        <f>IF(L2145&gt;0,E2145/L2145,0)</f>
        <v>45</v>
      </c>
      <c r="P2145" s="11">
        <f>(((I2145/60)/60)/24)+DATE(1970,1,1)+(-5/24)</f>
        <v>40380.583333333328</v>
      </c>
      <c r="Q2145" s="11">
        <f>(((J2145/60)/60)/24)+DATE(1970,1,1)+(-5/24)</f>
        <v>40332.678379629629</v>
      </c>
      <c r="R2145" t="s">
        <v>8282</v>
      </c>
      <c r="S2145" s="13" t="str">
        <f>LEFT(R2145,SEARCH("/",R2145)-1)</f>
        <v>games</v>
      </c>
      <c r="T2145" t="str">
        <f>RIGHT(R2145,LEN(R2145)-SEARCH("/",R2145))</f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>
        <f>E2146/D2146</f>
        <v>1.7098591549295775E-2</v>
      </c>
      <c r="O2146" s="6">
        <f>IF(L2146&gt;0,E2146/L2146,0)</f>
        <v>25.291666666666668</v>
      </c>
      <c r="P2146" s="11">
        <f>(((I2146/60)/60)/24)+DATE(1970,1,1)+(-5/24)</f>
        <v>41531.338425925926</v>
      </c>
      <c r="Q2146" s="11">
        <f>(((J2146/60)/60)/24)+DATE(1970,1,1)+(-5/24)</f>
        <v>41499.338425925926</v>
      </c>
      <c r="R2146" t="s">
        <v>8282</v>
      </c>
      <c r="S2146" s="13" t="str">
        <f>LEFT(R2146,SEARCH("/",R2146)-1)</f>
        <v>games</v>
      </c>
      <c r="T2146" t="str">
        <f>RIGHT(R2146,LEN(R2146)-SEARCH("/",R2146))</f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>
        <f>E2147/D2147</f>
        <v>0.30433333333333334</v>
      </c>
      <c r="O2147" s="6">
        <f>IF(L2147&gt;0,E2147/L2147,0)</f>
        <v>51.292134831460672</v>
      </c>
      <c r="P2147" s="11">
        <f>(((I2147/60)/60)/24)+DATE(1970,1,1)+(-5/24)</f>
        <v>41605.070763888885</v>
      </c>
      <c r="Q2147" s="11">
        <f>(((J2147/60)/60)/24)+DATE(1970,1,1)+(-5/24)</f>
        <v>41575.029097222221</v>
      </c>
      <c r="R2147" t="s">
        <v>8282</v>
      </c>
      <c r="S2147" s="13" t="str">
        <f>LEFT(R2147,SEARCH("/",R2147)-1)</f>
        <v>games</v>
      </c>
      <c r="T2147" t="str">
        <f>RIGHT(R2147,LEN(R2147)-SEARCH("/",R2147))</f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>
        <f>E2148/D2148</f>
        <v>2.0000000000000001E-4</v>
      </c>
      <c r="O2148" s="6">
        <f>IF(L2148&gt;0,E2148/L2148,0)</f>
        <v>1</v>
      </c>
      <c r="P2148" s="11">
        <f>(((I2148/60)/60)/24)+DATE(1970,1,1)+(-5/24)</f>
        <v>42411.471180555549</v>
      </c>
      <c r="Q2148" s="11">
        <f>(((J2148/60)/60)/24)+DATE(1970,1,1)+(-5/24)</f>
        <v>42397.471180555549</v>
      </c>
      <c r="R2148" t="s">
        <v>8282</v>
      </c>
      <c r="S2148" s="13" t="str">
        <f>LEFT(R2148,SEARCH("/",R2148)-1)</f>
        <v>games</v>
      </c>
      <c r="T2148" t="str">
        <f>RIGHT(R2148,LEN(R2148)-SEARCH("/",R2148))</f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>
        <f>E2149/D2149</f>
        <v>6.9641025641025639E-3</v>
      </c>
      <c r="O2149" s="6">
        <f>IF(L2149&gt;0,E2149/L2149,0)</f>
        <v>49.381818181818183</v>
      </c>
      <c r="P2149" s="11">
        <f>(((I2149/60)/60)/24)+DATE(1970,1,1)+(-5/24)</f>
        <v>41959.129027777781</v>
      </c>
      <c r="Q2149" s="11">
        <f>(((J2149/60)/60)/24)+DATE(1970,1,1)+(-5/24)</f>
        <v>41927.087361111109</v>
      </c>
      <c r="R2149" t="s">
        <v>8282</v>
      </c>
      <c r="S2149" s="13" t="str">
        <f>LEFT(R2149,SEARCH("/",R2149)-1)</f>
        <v>games</v>
      </c>
      <c r="T2149" t="str">
        <f>RIGHT(R2149,LEN(R2149)-SEARCH("/",R2149))</f>
        <v>video games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>
        <f>E2150/D2150</f>
        <v>0.02</v>
      </c>
      <c r="O2150" s="6">
        <f>IF(L2150&gt;0,E2150/L2150,0)</f>
        <v>1</v>
      </c>
      <c r="P2150" s="11">
        <f>(((I2150/60)/60)/24)+DATE(1970,1,1)+(-5/24)</f>
        <v>42096.483587962961</v>
      </c>
      <c r="Q2150" s="11">
        <f>(((J2150/60)/60)/24)+DATE(1970,1,1)+(-5/24)</f>
        <v>42066.525254629632</v>
      </c>
      <c r="R2150" t="s">
        <v>8282</v>
      </c>
      <c r="S2150" s="13" t="str">
        <f>LEFT(R2150,SEARCH("/",R2150)-1)</f>
        <v>games</v>
      </c>
      <c r="T2150" t="str">
        <f>RIGHT(R2150,LEN(R2150)-SEARCH("/",R2150))</f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>
        <f>E2151/D2151</f>
        <v>0</v>
      </c>
      <c r="O2151" s="6">
        <f>IF(L2151&gt;0,E2151/L2151,0)</f>
        <v>0</v>
      </c>
      <c r="P2151" s="11">
        <f>(((I2151/60)/60)/24)+DATE(1970,1,1)+(-5/24)</f>
        <v>40389.791666666664</v>
      </c>
      <c r="Q2151" s="11">
        <f>(((J2151/60)/60)/24)+DATE(1970,1,1)+(-5/24)</f>
        <v>40354.816620370366</v>
      </c>
      <c r="R2151" t="s">
        <v>8282</v>
      </c>
      <c r="S2151" s="13" t="str">
        <f>LEFT(R2151,SEARCH("/",R2151)-1)</f>
        <v>games</v>
      </c>
      <c r="T2151" t="str">
        <f>RIGHT(R2151,LEN(R2151)-SEARCH("/",R2151))</f>
        <v>video games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>
        <f>E2152/D2152</f>
        <v>8.0999999999999996E-3</v>
      </c>
      <c r="O2152" s="6">
        <f>IF(L2152&gt;0,E2152/L2152,0)</f>
        <v>101.25</v>
      </c>
      <c r="P2152" s="11">
        <f>(((I2152/60)/60)/24)+DATE(1970,1,1)+(-5/24)</f>
        <v>42564.076377314814</v>
      </c>
      <c r="Q2152" s="11">
        <f>(((J2152/60)/60)/24)+DATE(1970,1,1)+(-5/24)</f>
        <v>42534.076377314814</v>
      </c>
      <c r="R2152" t="s">
        <v>8282</v>
      </c>
      <c r="S2152" s="13" t="str">
        <f>LEFT(R2152,SEARCH("/",R2152)-1)</f>
        <v>games</v>
      </c>
      <c r="T2152" t="str">
        <f>RIGHT(R2152,LEN(R2152)-SEARCH("/",R2152))</f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>
        <f>E2153/D2153</f>
        <v>2.6222222222222224E-3</v>
      </c>
      <c r="O2153" s="6">
        <f>IF(L2153&gt;0,E2153/L2153,0)</f>
        <v>19.666666666666668</v>
      </c>
      <c r="P2153" s="11">
        <f>(((I2153/60)/60)/24)+DATE(1970,1,1)+(-5/24)</f>
        <v>42550.639050925929</v>
      </c>
      <c r="Q2153" s="11">
        <f>(((J2153/60)/60)/24)+DATE(1970,1,1)+(-5/24)</f>
        <v>42520.639050925929</v>
      </c>
      <c r="R2153" t="s">
        <v>8282</v>
      </c>
      <c r="S2153" s="13" t="str">
        <f>LEFT(R2153,SEARCH("/",R2153)-1)</f>
        <v>games</v>
      </c>
      <c r="T2153" t="str">
        <f>RIGHT(R2153,LEN(R2153)-SEARCH("/",R2153))</f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>
        <f>E2154/D2154</f>
        <v>1.6666666666666668E-3</v>
      </c>
      <c r="O2154" s="6">
        <f>IF(L2154&gt;0,E2154/L2154,0)</f>
        <v>12.5</v>
      </c>
      <c r="P2154" s="11">
        <f>(((I2154/60)/60)/24)+DATE(1970,1,1)+(-5/24)</f>
        <v>41713.582280092589</v>
      </c>
      <c r="Q2154" s="11">
        <f>(((J2154/60)/60)/24)+DATE(1970,1,1)+(-5/24)</f>
        <v>41683.62394675926</v>
      </c>
      <c r="R2154" t="s">
        <v>8282</v>
      </c>
      <c r="S2154" s="13" t="str">
        <f>LEFT(R2154,SEARCH("/",R2154)-1)</f>
        <v>games</v>
      </c>
      <c r="T2154" t="str">
        <f>RIGHT(R2154,LEN(R2154)-SEARCH("/",R2154))</f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>
        <f>E2155/D2155</f>
        <v>9.1244548809124457E-5</v>
      </c>
      <c r="O2155" s="6">
        <f>IF(L2155&gt;0,E2155/L2155,0)</f>
        <v>8.5</v>
      </c>
      <c r="P2155" s="11">
        <f>(((I2155/60)/60)/24)+DATE(1970,1,1)+(-5/24)</f>
        <v>42014.124305555553</v>
      </c>
      <c r="Q2155" s="11">
        <f>(((J2155/60)/60)/24)+DATE(1970,1,1)+(-5/24)</f>
        <v>41974.702754629623</v>
      </c>
      <c r="R2155" t="s">
        <v>8282</v>
      </c>
      <c r="S2155" s="13" t="str">
        <f>LEFT(R2155,SEARCH("/",R2155)-1)</f>
        <v>games</v>
      </c>
      <c r="T2155" t="str">
        <f>RIGHT(R2155,LEN(R2155)-SEARCH("/",R2155))</f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>
        <f>E2156/D2156</f>
        <v>8.0000000000000002E-3</v>
      </c>
      <c r="O2156" s="6">
        <f>IF(L2156&gt;0,E2156/L2156,0)</f>
        <v>1</v>
      </c>
      <c r="P2156" s="11">
        <f>(((I2156/60)/60)/24)+DATE(1970,1,1)+(-5/24)</f>
        <v>41667.42392361111</v>
      </c>
      <c r="Q2156" s="11">
        <f>(((J2156/60)/60)/24)+DATE(1970,1,1)+(-5/24)</f>
        <v>41647.42392361111</v>
      </c>
      <c r="R2156" t="s">
        <v>8282</v>
      </c>
      <c r="S2156" s="13" t="str">
        <f>LEFT(R2156,SEARCH("/",R2156)-1)</f>
        <v>games</v>
      </c>
      <c r="T2156" t="str">
        <f>RIGHT(R2156,LEN(R2156)-SEARCH("/",R2156))</f>
        <v>video games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>
        <f>E2157/D2157</f>
        <v>2.3E-2</v>
      </c>
      <c r="O2157" s="6">
        <f>IF(L2157&gt;0,E2157/L2157,0)</f>
        <v>23</v>
      </c>
      <c r="P2157" s="11">
        <f>(((I2157/60)/60)/24)+DATE(1970,1,1)+(-5/24)</f>
        <v>42460.497511574074</v>
      </c>
      <c r="Q2157" s="11">
        <f>(((J2157/60)/60)/24)+DATE(1970,1,1)+(-5/24)</f>
        <v>42430.539178240739</v>
      </c>
      <c r="R2157" t="s">
        <v>8282</v>
      </c>
      <c r="S2157" s="13" t="str">
        <f>LEFT(R2157,SEARCH("/",R2157)-1)</f>
        <v>games</v>
      </c>
      <c r="T2157" t="str">
        <f>RIGHT(R2157,LEN(R2157)-SEARCH("/",R2157))</f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>
        <f>E2158/D2158</f>
        <v>2.6660714285714284E-2</v>
      </c>
      <c r="O2158" s="6">
        <f>IF(L2158&gt;0,E2158/L2158,0)</f>
        <v>17.987951807228917</v>
      </c>
      <c r="P2158" s="11">
        <f>(((I2158/60)/60)/24)+DATE(1970,1,1)+(-5/24)</f>
        <v>41533.645902777775</v>
      </c>
      <c r="Q2158" s="11">
        <f>(((J2158/60)/60)/24)+DATE(1970,1,1)+(-5/24)</f>
        <v>41488.645902777775</v>
      </c>
      <c r="R2158" t="s">
        <v>8282</v>
      </c>
      <c r="S2158" s="13" t="str">
        <f>LEFT(R2158,SEARCH("/",R2158)-1)</f>
        <v>games</v>
      </c>
      <c r="T2158" t="str">
        <f>RIGHT(R2158,LEN(R2158)-SEARCH("/",R2158))</f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>
        <f>E2159/D2159</f>
        <v>0.28192</v>
      </c>
      <c r="O2159" s="6">
        <f>IF(L2159&gt;0,E2159/L2159,0)</f>
        <v>370.94736842105266</v>
      </c>
      <c r="P2159" s="11">
        <f>(((I2159/60)/60)/24)+DATE(1970,1,1)+(-5/24)</f>
        <v>42727.124305555553</v>
      </c>
      <c r="Q2159" s="11">
        <f>(((J2159/60)/60)/24)+DATE(1970,1,1)+(-5/24)</f>
        <v>42694.772951388884</v>
      </c>
      <c r="R2159" t="s">
        <v>8282</v>
      </c>
      <c r="S2159" s="13" t="str">
        <f>LEFT(R2159,SEARCH("/",R2159)-1)</f>
        <v>games</v>
      </c>
      <c r="T2159" t="str">
        <f>RIGHT(R2159,LEN(R2159)-SEARCH("/",R2159))</f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>
        <f>E2160/D2160</f>
        <v>6.5900366666666668E-2</v>
      </c>
      <c r="O2160" s="6">
        <f>IF(L2160&gt;0,E2160/L2160,0)</f>
        <v>63.569485530546629</v>
      </c>
      <c r="P2160" s="11">
        <f>(((I2160/60)/60)/24)+DATE(1970,1,1)+(-5/24)</f>
        <v>41309.645532407405</v>
      </c>
      <c r="Q2160" s="11">
        <f>(((J2160/60)/60)/24)+DATE(1970,1,1)+(-5/24)</f>
        <v>41264.645532407405</v>
      </c>
      <c r="R2160" t="s">
        <v>8282</v>
      </c>
      <c r="S2160" s="13" t="str">
        <f>LEFT(R2160,SEARCH("/",R2160)-1)</f>
        <v>games</v>
      </c>
      <c r="T2160" t="str">
        <f>RIGHT(R2160,LEN(R2160)-SEARCH("/",R2160))</f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>
        <f>E2161/D2161</f>
        <v>7.2222222222222219E-3</v>
      </c>
      <c r="O2161" s="6">
        <f>IF(L2161&gt;0,E2161/L2161,0)</f>
        <v>13</v>
      </c>
      <c r="P2161" s="11">
        <f>(((I2161/60)/60)/24)+DATE(1970,1,1)+(-5/24)</f>
        <v>40740.522847222215</v>
      </c>
      <c r="Q2161" s="11">
        <f>(((J2161/60)/60)/24)+DATE(1970,1,1)+(-5/24)</f>
        <v>40710.522847222215</v>
      </c>
      <c r="R2161" t="s">
        <v>8282</v>
      </c>
      <c r="S2161" s="13" t="str">
        <f>LEFT(R2161,SEARCH("/",R2161)-1)</f>
        <v>games</v>
      </c>
      <c r="T2161" t="str">
        <f>RIGHT(R2161,LEN(R2161)-SEARCH("/",R2161))</f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>
        <f>E2162/D2162</f>
        <v>8.5000000000000006E-3</v>
      </c>
      <c r="O2162" s="6">
        <f>IF(L2162&gt;0,E2162/L2162,0)</f>
        <v>5.3125</v>
      </c>
      <c r="P2162" s="11">
        <f>(((I2162/60)/60)/24)+DATE(1970,1,1)+(-5/24)</f>
        <v>41048.503530092588</v>
      </c>
      <c r="Q2162" s="11">
        <f>(((J2162/60)/60)/24)+DATE(1970,1,1)+(-5/24)</f>
        <v>41018.503530092588</v>
      </c>
      <c r="R2162" t="s">
        <v>8282</v>
      </c>
      <c r="S2162" s="13" t="str">
        <f>LEFT(R2162,SEARCH("/",R2162)-1)</f>
        <v>games</v>
      </c>
      <c r="T2162" t="str">
        <f>RIGHT(R2162,LEN(R2162)-SEARCH("/",R2162))</f>
        <v>video games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>
        <f>E2163/D2163</f>
        <v>1.1575</v>
      </c>
      <c r="O2163" s="6">
        <f>IF(L2163&gt;0,E2163/L2163,0)</f>
        <v>35.615384615384613</v>
      </c>
      <c r="P2163" s="11">
        <f>(((I2163/60)/60)/24)+DATE(1970,1,1)+(-5/24)</f>
        <v>42270.644201388881</v>
      </c>
      <c r="Q2163" s="11">
        <f>(((J2163/60)/60)/24)+DATE(1970,1,1)+(-5/24)</f>
        <v>42240.644201388881</v>
      </c>
      <c r="R2163" t="s">
        <v>8276</v>
      </c>
      <c r="S2163" s="13" t="str">
        <f>LEFT(R2163,SEARCH("/",R2163)-1)</f>
        <v>music</v>
      </c>
      <c r="T2163" t="str">
        <f>RIGHT(R2163,LEN(R2163)-SEARCH("/",R2163))</f>
        <v>rock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>
        <f>E2164/D2164</f>
        <v>1.1226666666666667</v>
      </c>
      <c r="O2164" s="6">
        <f>IF(L2164&gt;0,E2164/L2164,0)</f>
        <v>87.103448275862064</v>
      </c>
      <c r="P2164" s="11">
        <f>(((I2164/60)/60)/24)+DATE(1970,1,1)+(-5/24)</f>
        <v>41844.557766203703</v>
      </c>
      <c r="Q2164" s="11">
        <f>(((J2164/60)/60)/24)+DATE(1970,1,1)+(-5/24)</f>
        <v>41813.557766203703</v>
      </c>
      <c r="R2164" t="s">
        <v>8276</v>
      </c>
      <c r="S2164" s="13" t="str">
        <f>LEFT(R2164,SEARCH("/",R2164)-1)</f>
        <v>music</v>
      </c>
      <c r="T2164" t="str">
        <f>RIGHT(R2164,LEN(R2164)-SEARCH("/",R2164))</f>
        <v>rock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>
        <f>E2165/D2165</f>
        <v>1.3220000000000001</v>
      </c>
      <c r="O2165" s="6">
        <f>IF(L2165&gt;0,E2165/L2165,0)</f>
        <v>75.11363636363636</v>
      </c>
      <c r="P2165" s="11">
        <f>(((I2165/60)/60)/24)+DATE(1970,1,1)+(-5/24)</f>
        <v>42162.951388888883</v>
      </c>
      <c r="Q2165" s="11">
        <f>(((J2165/60)/60)/24)+DATE(1970,1,1)+(-5/24)</f>
        <v>42111.691203703704</v>
      </c>
      <c r="R2165" t="s">
        <v>8276</v>
      </c>
      <c r="S2165" s="13" t="str">
        <f>LEFT(R2165,SEARCH("/",R2165)-1)</f>
        <v>music</v>
      </c>
      <c r="T2165" t="str">
        <f>RIGHT(R2165,LEN(R2165)-SEARCH("/",R2165))</f>
        <v>rock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>
        <f>E2166/D2166</f>
        <v>1.0263636363636364</v>
      </c>
      <c r="O2166" s="6">
        <f>IF(L2166&gt;0,E2166/L2166,0)</f>
        <v>68.01204819277109</v>
      </c>
      <c r="P2166" s="11">
        <f>(((I2166/60)/60)/24)+DATE(1970,1,1)+(-5/24)</f>
        <v>42545.957638888889</v>
      </c>
      <c r="Q2166" s="11">
        <f>(((J2166/60)/60)/24)+DATE(1970,1,1)+(-5/24)</f>
        <v>42515.509421296294</v>
      </c>
      <c r="R2166" t="s">
        <v>8276</v>
      </c>
      <c r="S2166" s="13" t="str">
        <f>LEFT(R2166,SEARCH("/",R2166)-1)</f>
        <v>music</v>
      </c>
      <c r="T2166" t="str">
        <f>RIGHT(R2166,LEN(R2166)-SEARCH("/",R2166))</f>
        <v>rock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>
        <f>E2167/D2167</f>
        <v>1.3864000000000001</v>
      </c>
      <c r="O2167" s="6">
        <f>IF(L2167&gt;0,E2167/L2167,0)</f>
        <v>29.623931623931625</v>
      </c>
      <c r="P2167" s="11">
        <f>(((I2167/60)/60)/24)+DATE(1970,1,1)+(-5/24)</f>
        <v>42468.417071759257</v>
      </c>
      <c r="Q2167" s="11">
        <f>(((J2167/60)/60)/24)+DATE(1970,1,1)+(-5/24)</f>
        <v>42438.458738425928</v>
      </c>
      <c r="R2167" t="s">
        <v>8276</v>
      </c>
      <c r="S2167" s="13" t="str">
        <f>LEFT(R2167,SEARCH("/",R2167)-1)</f>
        <v>music</v>
      </c>
      <c r="T2167" t="str">
        <f>RIGHT(R2167,LEN(R2167)-SEARCH("/",R2167))</f>
        <v>rock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>
        <f>E2168/D2168</f>
        <v>1.466</v>
      </c>
      <c r="O2168" s="6">
        <f>IF(L2168&gt;0,E2168/L2168,0)</f>
        <v>91.625</v>
      </c>
      <c r="P2168" s="11">
        <f>(((I2168/60)/60)/24)+DATE(1970,1,1)+(-5/24)</f>
        <v>41978.671504629623</v>
      </c>
      <c r="Q2168" s="11">
        <f>(((J2168/60)/60)/24)+DATE(1970,1,1)+(-5/24)</f>
        <v>41933.629837962959</v>
      </c>
      <c r="R2168" t="s">
        <v>8276</v>
      </c>
      <c r="S2168" s="13" t="str">
        <f>LEFT(R2168,SEARCH("/",R2168)-1)</f>
        <v>music</v>
      </c>
      <c r="T2168" t="str">
        <f>RIGHT(R2168,LEN(R2168)-SEARCH("/",R2168))</f>
        <v>rock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>
        <f>E2169/D2169</f>
        <v>1.2</v>
      </c>
      <c r="O2169" s="6">
        <f>IF(L2169&gt;0,E2169/L2169,0)</f>
        <v>22.5</v>
      </c>
      <c r="P2169" s="11">
        <f>(((I2169/60)/60)/24)+DATE(1970,1,1)+(-5/24)</f>
        <v>41166.858067129629</v>
      </c>
      <c r="Q2169" s="11">
        <f>(((J2169/60)/60)/24)+DATE(1970,1,1)+(-5/24)</f>
        <v>41152.858067129629</v>
      </c>
      <c r="R2169" t="s">
        <v>8276</v>
      </c>
      <c r="S2169" s="13" t="str">
        <f>LEFT(R2169,SEARCH("/",R2169)-1)</f>
        <v>music</v>
      </c>
      <c r="T2169" t="str">
        <f>RIGHT(R2169,LEN(R2169)-SEARCH("/",R2169))</f>
        <v>rock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>
        <f>E2170/D2170</f>
        <v>1.215816111111111</v>
      </c>
      <c r="O2170" s="6">
        <f>IF(L2170&gt;0,E2170/L2170,0)</f>
        <v>64.366735294117646</v>
      </c>
      <c r="P2170" s="11">
        <f>(((I2170/60)/60)/24)+DATE(1970,1,1)+(-5/24)</f>
        <v>42775.999999999993</v>
      </c>
      <c r="Q2170" s="11">
        <f>(((J2170/60)/60)/24)+DATE(1970,1,1)+(-5/24)</f>
        <v>42745.391909722217</v>
      </c>
      <c r="R2170" t="s">
        <v>8276</v>
      </c>
      <c r="S2170" s="13" t="str">
        <f>LEFT(R2170,SEARCH("/",R2170)-1)</f>
        <v>music</v>
      </c>
      <c r="T2170" t="str">
        <f>RIGHT(R2170,LEN(R2170)-SEARCH("/",R2170))</f>
        <v>rock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>
        <f>E2171/D2171</f>
        <v>1</v>
      </c>
      <c r="O2171" s="6">
        <f>IF(L2171&gt;0,E2171/L2171,0)</f>
        <v>21.857142857142858</v>
      </c>
      <c r="P2171" s="11">
        <f>(((I2171/60)/60)/24)+DATE(1970,1,1)+(-5/24)</f>
        <v>42796.492488425924</v>
      </c>
      <c r="Q2171" s="11">
        <f>(((J2171/60)/60)/24)+DATE(1970,1,1)+(-5/24)</f>
        <v>42793.492488425924</v>
      </c>
      <c r="R2171" t="s">
        <v>8276</v>
      </c>
      <c r="S2171" s="13" t="str">
        <f>LEFT(R2171,SEARCH("/",R2171)-1)</f>
        <v>music</v>
      </c>
      <c r="T2171" t="str">
        <f>RIGHT(R2171,LEN(R2171)-SEARCH("/",R2171))</f>
        <v>rock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>
        <f>E2172/D2172</f>
        <v>1.8085714285714285</v>
      </c>
      <c r="O2172" s="6">
        <f>IF(L2172&gt;0,E2172/L2172,0)</f>
        <v>33.315789473684212</v>
      </c>
      <c r="P2172" s="11">
        <f>(((I2172/60)/60)/24)+DATE(1970,1,1)+(-5/24)</f>
        <v>42238.541921296295</v>
      </c>
      <c r="Q2172" s="11">
        <f>(((J2172/60)/60)/24)+DATE(1970,1,1)+(-5/24)</f>
        <v>42198.541921296295</v>
      </c>
      <c r="R2172" t="s">
        <v>8276</v>
      </c>
      <c r="S2172" s="13" t="str">
        <f>LEFT(R2172,SEARCH("/",R2172)-1)</f>
        <v>music</v>
      </c>
      <c r="T2172" t="str">
        <f>RIGHT(R2172,LEN(R2172)-SEARCH("/",R2172))</f>
        <v>rock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>
        <f>E2173/D2173</f>
        <v>1.0607500000000001</v>
      </c>
      <c r="O2173" s="6">
        <f>IF(L2173&gt;0,E2173/L2173,0)</f>
        <v>90.276595744680847</v>
      </c>
      <c r="P2173" s="11">
        <f>(((I2173/60)/60)/24)+DATE(1970,1,1)+(-5/24)</f>
        <v>42176.999999999993</v>
      </c>
      <c r="Q2173" s="11">
        <f>(((J2173/60)/60)/24)+DATE(1970,1,1)+(-5/24)</f>
        <v>42141.748784722215</v>
      </c>
      <c r="R2173" t="s">
        <v>8276</v>
      </c>
      <c r="S2173" s="13" t="str">
        <f>LEFT(R2173,SEARCH("/",R2173)-1)</f>
        <v>music</v>
      </c>
      <c r="T2173" t="str">
        <f>RIGHT(R2173,LEN(R2173)-SEARCH("/",R2173))</f>
        <v>rock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>
        <f>E2174/D2174</f>
        <v>1</v>
      </c>
      <c r="O2174" s="6">
        <f>IF(L2174&gt;0,E2174/L2174,0)</f>
        <v>76.92307692307692</v>
      </c>
      <c r="P2174" s="11">
        <f>(((I2174/60)/60)/24)+DATE(1970,1,1)+(-5/24)</f>
        <v>42112.371759259251</v>
      </c>
      <c r="Q2174" s="11">
        <f>(((J2174/60)/60)/24)+DATE(1970,1,1)+(-5/24)</f>
        <v>42082.371759259251</v>
      </c>
      <c r="R2174" t="s">
        <v>8276</v>
      </c>
      <c r="S2174" s="13" t="str">
        <f>LEFT(R2174,SEARCH("/",R2174)-1)</f>
        <v>music</v>
      </c>
      <c r="T2174" t="str">
        <f>RIGHT(R2174,LEN(R2174)-SEARCH("/",R2174))</f>
        <v>rock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>
        <f>E2175/D2175</f>
        <v>1.2692857142857144</v>
      </c>
      <c r="O2175" s="6">
        <f>IF(L2175&gt;0,E2175/L2175,0)</f>
        <v>59.233333333333334</v>
      </c>
      <c r="P2175" s="11">
        <f>(((I2175/60)/60)/24)+DATE(1970,1,1)+(-5/24)</f>
        <v>41526.957638888889</v>
      </c>
      <c r="Q2175" s="11">
        <f>(((J2175/60)/60)/24)+DATE(1970,1,1)+(-5/24)</f>
        <v>41495.484293981477</v>
      </c>
      <c r="R2175" t="s">
        <v>8276</v>
      </c>
      <c r="S2175" s="13" t="str">
        <f>LEFT(R2175,SEARCH("/",R2175)-1)</f>
        <v>music</v>
      </c>
      <c r="T2175" t="str">
        <f>RIGHT(R2175,LEN(R2175)-SEARCH("/",R2175))</f>
        <v>rock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>
        <f>E2176/D2176</f>
        <v>1.0297499999999999</v>
      </c>
      <c r="O2176" s="6">
        <f>IF(L2176&gt;0,E2176/L2176,0)</f>
        <v>65.38095238095238</v>
      </c>
      <c r="P2176" s="11">
        <f>(((I2176/60)/60)/24)+DATE(1970,1,1)+(-5/24)</f>
        <v>42495.334571759253</v>
      </c>
      <c r="Q2176" s="11">
        <f>(((J2176/60)/60)/24)+DATE(1970,1,1)+(-5/24)</f>
        <v>42465.334571759253</v>
      </c>
      <c r="R2176" t="s">
        <v>8276</v>
      </c>
      <c r="S2176" s="13" t="str">
        <f>LEFT(R2176,SEARCH("/",R2176)-1)</f>
        <v>music</v>
      </c>
      <c r="T2176" t="str">
        <f>RIGHT(R2176,LEN(R2176)-SEARCH("/",R2176))</f>
        <v>rock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>
        <f>E2177/D2177</f>
        <v>2.5</v>
      </c>
      <c r="O2177" s="6">
        <f>IF(L2177&gt;0,E2177/L2177,0)</f>
        <v>67.307692307692307</v>
      </c>
      <c r="P2177" s="11">
        <f>(((I2177/60)/60)/24)+DATE(1970,1,1)+(-5/24)</f>
        <v>42571.800763888888</v>
      </c>
      <c r="Q2177" s="11">
        <f>(((J2177/60)/60)/24)+DATE(1970,1,1)+(-5/24)</f>
        <v>42564.800763888888</v>
      </c>
      <c r="R2177" t="s">
        <v>8276</v>
      </c>
      <c r="S2177" s="13" t="str">
        <f>LEFT(R2177,SEARCH("/",R2177)-1)</f>
        <v>music</v>
      </c>
      <c r="T2177" t="str">
        <f>RIGHT(R2177,LEN(R2177)-SEARCH("/",R2177))</f>
        <v>rock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>
        <f>E2178/D2178</f>
        <v>1.2602</v>
      </c>
      <c r="O2178" s="6">
        <f>IF(L2178&gt;0,E2178/L2178,0)</f>
        <v>88.74647887323944</v>
      </c>
      <c r="P2178" s="11">
        <f>(((I2178/60)/60)/24)+DATE(1970,1,1)+(-5/24)</f>
        <v>42126.424872685187</v>
      </c>
      <c r="Q2178" s="11">
        <f>(((J2178/60)/60)/24)+DATE(1970,1,1)+(-5/24)</f>
        <v>42096.424872685187</v>
      </c>
      <c r="R2178" t="s">
        <v>8276</v>
      </c>
      <c r="S2178" s="13" t="str">
        <f>LEFT(R2178,SEARCH("/",R2178)-1)</f>
        <v>music</v>
      </c>
      <c r="T2178" t="str">
        <f>RIGHT(R2178,LEN(R2178)-SEARCH("/",R2178))</f>
        <v>rock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>
        <f>E2179/D2179</f>
        <v>1.0012000000000001</v>
      </c>
      <c r="O2179" s="6">
        <f>IF(L2179&gt;0,E2179/L2179,0)</f>
        <v>65.868421052631575</v>
      </c>
      <c r="P2179" s="11">
        <f>(((I2179/60)/60)/24)+DATE(1970,1,1)+(-5/24)</f>
        <v>42527.042442129627</v>
      </c>
      <c r="Q2179" s="11">
        <f>(((J2179/60)/60)/24)+DATE(1970,1,1)+(-5/24)</f>
        <v>42502.042442129627</v>
      </c>
      <c r="R2179" t="s">
        <v>8276</v>
      </c>
      <c r="S2179" s="13" t="str">
        <f>LEFT(R2179,SEARCH("/",R2179)-1)</f>
        <v>music</v>
      </c>
      <c r="T2179" t="str">
        <f>RIGHT(R2179,LEN(R2179)-SEARCH("/",R2179))</f>
        <v>rock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>
        <f>E2180/D2180</f>
        <v>1.3864000000000001</v>
      </c>
      <c r="O2180" s="6">
        <f>IF(L2180&gt;0,E2180/L2180,0)</f>
        <v>40.349243306169967</v>
      </c>
      <c r="P2180" s="11">
        <f>(((I2180/60)/60)/24)+DATE(1970,1,1)+(-5/24)</f>
        <v>42753.428206018514</v>
      </c>
      <c r="Q2180" s="11">
        <f>(((J2180/60)/60)/24)+DATE(1970,1,1)+(-5/24)</f>
        <v>42723.428206018514</v>
      </c>
      <c r="R2180" t="s">
        <v>8276</v>
      </c>
      <c r="S2180" s="13" t="str">
        <f>LEFT(R2180,SEARCH("/",R2180)-1)</f>
        <v>music</v>
      </c>
      <c r="T2180" t="str">
        <f>RIGHT(R2180,LEN(R2180)-SEARCH("/",R2180))</f>
        <v>rock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>
        <f>E2181/D2181</f>
        <v>1.6140000000000001</v>
      </c>
      <c r="O2181" s="6">
        <f>IF(L2181&gt;0,E2181/L2181,0)</f>
        <v>76.857142857142861</v>
      </c>
      <c r="P2181" s="11">
        <f>(((I2181/60)/60)/24)+DATE(1970,1,1)+(-5/24)</f>
        <v>42104.962870370371</v>
      </c>
      <c r="Q2181" s="11">
        <f>(((J2181/60)/60)/24)+DATE(1970,1,1)+(-5/24)</f>
        <v>42074.962870370371</v>
      </c>
      <c r="R2181" t="s">
        <v>8276</v>
      </c>
      <c r="S2181" s="13" t="str">
        <f>LEFT(R2181,SEARCH("/",R2181)-1)</f>
        <v>music</v>
      </c>
      <c r="T2181" t="str">
        <f>RIGHT(R2181,LEN(R2181)-SEARCH("/",R2181))</f>
        <v>rock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>
        <f>E2182/D2182</f>
        <v>1.071842</v>
      </c>
      <c r="O2182" s="6">
        <f>IF(L2182&gt;0,E2182/L2182,0)</f>
        <v>68.707820512820518</v>
      </c>
      <c r="P2182" s="11">
        <f>(((I2182/60)/60)/24)+DATE(1970,1,1)+(-5/24)</f>
        <v>42321.503101851849</v>
      </c>
      <c r="Q2182" s="11">
        <f>(((J2182/60)/60)/24)+DATE(1970,1,1)+(-5/24)</f>
        <v>42279.461435185185</v>
      </c>
      <c r="R2182" t="s">
        <v>8276</v>
      </c>
      <c r="S2182" s="13" t="str">
        <f>LEFT(R2182,SEARCH("/",R2182)-1)</f>
        <v>music</v>
      </c>
      <c r="T2182" t="str">
        <f>RIGHT(R2182,LEN(R2182)-SEARCH("/",R2182))</f>
        <v>rock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>
        <f>E2183/D2183</f>
        <v>1.5309999999999999</v>
      </c>
      <c r="O2183" s="6">
        <f>IF(L2183&gt;0,E2183/L2183,0)</f>
        <v>57.773584905660378</v>
      </c>
      <c r="P2183" s="11">
        <f>(((I2183/60)/60)/24)+DATE(1970,1,1)+(-5/24)</f>
        <v>42786.796909722216</v>
      </c>
      <c r="Q2183" s="11">
        <f>(((J2183/60)/60)/24)+DATE(1970,1,1)+(-5/24)</f>
        <v>42772.796909722216</v>
      </c>
      <c r="R2183" t="s">
        <v>8297</v>
      </c>
      <c r="S2183" s="13" t="str">
        <f>LEFT(R2183,SEARCH("/",R2183)-1)</f>
        <v>games</v>
      </c>
      <c r="T2183" t="str">
        <f>RIGHT(R2183,LEN(R2183)-SEARCH("/",R2183))</f>
        <v>tabletop games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>
        <f>E2184/D2184</f>
        <v>5.2416666666666663</v>
      </c>
      <c r="O2184" s="6">
        <f>IF(L2184&gt;0,E2184/L2184,0)</f>
        <v>44.171348314606739</v>
      </c>
      <c r="P2184" s="11">
        <f>(((I2184/60)/60)/24)+DATE(1970,1,1)+(-5/24)</f>
        <v>41914.692418981482</v>
      </c>
      <c r="Q2184" s="11">
        <f>(((J2184/60)/60)/24)+DATE(1970,1,1)+(-5/24)</f>
        <v>41879.692418981482</v>
      </c>
      <c r="R2184" t="s">
        <v>8297</v>
      </c>
      <c r="S2184" s="13" t="str">
        <f>LEFT(R2184,SEARCH("/",R2184)-1)</f>
        <v>games</v>
      </c>
      <c r="T2184" t="str">
        <f>RIGHT(R2184,LEN(R2184)-SEARCH("/",R2184))</f>
        <v>tabletop games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>
        <f>E2185/D2185</f>
        <v>4.8927777777777779</v>
      </c>
      <c r="O2185" s="6">
        <f>IF(L2185&gt;0,E2185/L2185,0)</f>
        <v>31.566308243727597</v>
      </c>
      <c r="P2185" s="11">
        <f>(((I2185/60)/60)/24)+DATE(1970,1,1)+(-5/24)</f>
        <v>42774.999999999993</v>
      </c>
      <c r="Q2185" s="11">
        <f>(((J2185/60)/60)/24)+DATE(1970,1,1)+(-5/24)</f>
        <v>42745.157141203708</v>
      </c>
      <c r="R2185" t="s">
        <v>8297</v>
      </c>
      <c r="S2185" s="13" t="str">
        <f>LEFT(R2185,SEARCH("/",R2185)-1)</f>
        <v>games</v>
      </c>
      <c r="T2185" t="str">
        <f>RIGHT(R2185,LEN(R2185)-SEARCH("/",R2185))</f>
        <v>tabletop games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>
        <f>E2186/D2186</f>
        <v>2.8473999999999999</v>
      </c>
      <c r="O2186" s="6">
        <f>IF(L2186&gt;0,E2186/L2186,0)</f>
        <v>107.04511278195488</v>
      </c>
      <c r="P2186" s="11">
        <f>(((I2186/60)/60)/24)+DATE(1970,1,1)+(-5/24)</f>
        <v>42394.458333333336</v>
      </c>
      <c r="Q2186" s="11">
        <f>(((J2186/60)/60)/24)+DATE(1970,1,1)+(-5/24)</f>
        <v>42380.481956018521</v>
      </c>
      <c r="R2186" t="s">
        <v>8297</v>
      </c>
      <c r="S2186" s="13" t="str">
        <f>LEFT(R2186,SEARCH("/",R2186)-1)</f>
        <v>games</v>
      </c>
      <c r="T2186" t="str">
        <f>RIGHT(R2186,LEN(R2186)-SEARCH("/",R2186))</f>
        <v>tabletop games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>
        <f>E2187/D2187</f>
        <v>18.569700000000001</v>
      </c>
      <c r="O2187" s="6">
        <f>IF(L2187&gt;0,E2187/L2187,0)</f>
        <v>149.03451043338683</v>
      </c>
      <c r="P2187" s="11">
        <f>(((I2187/60)/60)/24)+DATE(1970,1,1)+(-5/24)</f>
        <v>41359.141655092593</v>
      </c>
      <c r="Q2187" s="11">
        <f>(((J2187/60)/60)/24)+DATE(1970,1,1)+(-5/24)</f>
        <v>41319.141655092593</v>
      </c>
      <c r="R2187" t="s">
        <v>8297</v>
      </c>
      <c r="S2187" s="13" t="str">
        <f>LEFT(R2187,SEARCH("/",R2187)-1)</f>
        <v>games</v>
      </c>
      <c r="T2187" t="str">
        <f>RIGHT(R2187,LEN(R2187)-SEARCH("/",R2187))</f>
        <v>tabletop games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>
        <f>E2188/D2188</f>
        <v>1.0967499999999999</v>
      </c>
      <c r="O2188" s="6">
        <f>IF(L2188&gt;0,E2188/L2188,0)</f>
        <v>55.956632653061227</v>
      </c>
      <c r="P2188" s="11">
        <f>(((I2188/60)/60)/24)+DATE(1970,1,1)+(-5/24)</f>
        <v>42619.874999999993</v>
      </c>
      <c r="Q2188" s="11">
        <f>(((J2188/60)/60)/24)+DATE(1970,1,1)+(-5/24)</f>
        <v>42583.406747685185</v>
      </c>
      <c r="R2188" t="s">
        <v>8297</v>
      </c>
      <c r="S2188" s="13" t="str">
        <f>LEFT(R2188,SEARCH("/",R2188)-1)</f>
        <v>games</v>
      </c>
      <c r="T2188" t="str">
        <f>RIGHT(R2188,LEN(R2188)-SEARCH("/",R2188))</f>
        <v>tabletop games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>
        <f>E2189/D2189</f>
        <v>10.146425000000001</v>
      </c>
      <c r="O2189" s="6">
        <f>IF(L2189&gt;0,E2189/L2189,0)</f>
        <v>56.970381807973048</v>
      </c>
      <c r="P2189" s="11">
        <f>(((I2189/60)/60)/24)+DATE(1970,1,1)+(-5/24)</f>
        <v>42096.957638888889</v>
      </c>
      <c r="Q2189" s="11">
        <f>(((J2189/60)/60)/24)+DATE(1970,1,1)+(-5/24)</f>
        <v>42068.000763888886</v>
      </c>
      <c r="R2189" t="s">
        <v>8297</v>
      </c>
      <c r="S2189" s="13" t="str">
        <f>LEFT(R2189,SEARCH("/",R2189)-1)</f>
        <v>games</v>
      </c>
      <c r="T2189" t="str">
        <f>RIGHT(R2189,LEN(R2189)-SEARCH("/",R2189))</f>
        <v>tabletop games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>
        <f>E2190/D2190</f>
        <v>4.1217692027666546</v>
      </c>
      <c r="O2190" s="6">
        <f>IF(L2190&gt;0,E2190/L2190,0)</f>
        <v>44.056420233463037</v>
      </c>
      <c r="P2190" s="11">
        <f>(((I2190/60)/60)/24)+DATE(1970,1,1)+(-5/24)</f>
        <v>42668.499999999993</v>
      </c>
      <c r="Q2190" s="11">
        <f>(((J2190/60)/60)/24)+DATE(1970,1,1)+(-5/24)</f>
        <v>42633.377789351849</v>
      </c>
      <c r="R2190" t="s">
        <v>8297</v>
      </c>
      <c r="S2190" s="13" t="str">
        <f>LEFT(R2190,SEARCH("/",R2190)-1)</f>
        <v>games</v>
      </c>
      <c r="T2190" t="str">
        <f>RIGHT(R2190,LEN(R2190)-SEARCH("/",R2190))</f>
        <v>tabletop games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>
        <f>E2191/D2191</f>
        <v>5.0324999999999998</v>
      </c>
      <c r="O2191" s="6">
        <f>IF(L2191&gt;0,E2191/L2191,0)</f>
        <v>68.625</v>
      </c>
      <c r="P2191" s="11">
        <f>(((I2191/60)/60)/24)+DATE(1970,1,1)+(-5/24)</f>
        <v>42481.708333333336</v>
      </c>
      <c r="Q2191" s="11">
        <f>(((J2191/60)/60)/24)+DATE(1970,1,1)+(-5/24)</f>
        <v>42467.579861111109</v>
      </c>
      <c r="R2191" t="s">
        <v>8297</v>
      </c>
      <c r="S2191" s="13" t="str">
        <f>LEFT(R2191,SEARCH("/",R2191)-1)</f>
        <v>games</v>
      </c>
      <c r="T2191" t="str">
        <f>RIGHT(R2191,LEN(R2191)-SEARCH("/",R2191))</f>
        <v>tabletop games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>
        <f>E2192/D2192</f>
        <v>1.8461052631578947</v>
      </c>
      <c r="O2192" s="6">
        <f>IF(L2192&gt;0,E2192/L2192,0)</f>
        <v>65.318435754189949</v>
      </c>
      <c r="P2192" s="11">
        <f>(((I2192/60)/60)/24)+DATE(1970,1,1)+(-5/24)</f>
        <v>42452.082638888889</v>
      </c>
      <c r="Q2192" s="11">
        <f>(((J2192/60)/60)/24)+DATE(1970,1,1)+(-5/24)</f>
        <v>42417.416712962957</v>
      </c>
      <c r="R2192" t="s">
        <v>8297</v>
      </c>
      <c r="S2192" s="13" t="str">
        <f>LEFT(R2192,SEARCH("/",R2192)-1)</f>
        <v>games</v>
      </c>
      <c r="T2192" t="str">
        <f>RIGHT(R2192,LEN(R2192)-SEARCH("/",R2192))</f>
        <v>tabletop games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>
        <f>E2193/D2193</f>
        <v>1.1973333333333334</v>
      </c>
      <c r="O2193" s="6">
        <f>IF(L2193&gt;0,E2193/L2193,0)</f>
        <v>35.92</v>
      </c>
      <c r="P2193" s="11">
        <f>(((I2193/60)/60)/24)+DATE(1970,1,1)+(-5/24)</f>
        <v>42780.6253125</v>
      </c>
      <c r="Q2193" s="11">
        <f>(((J2193/60)/60)/24)+DATE(1970,1,1)+(-5/24)</f>
        <v>42768.6253125</v>
      </c>
      <c r="R2193" t="s">
        <v>8297</v>
      </c>
      <c r="S2193" s="13" t="str">
        <f>LEFT(R2193,SEARCH("/",R2193)-1)</f>
        <v>games</v>
      </c>
      <c r="T2193" t="str">
        <f>RIGHT(R2193,LEN(R2193)-SEARCH("/",R2193))</f>
        <v>tabletop games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>
        <f>E2194/D2194</f>
        <v>10.812401666666668</v>
      </c>
      <c r="O2194" s="6">
        <f>IF(L2194&gt;0,E2194/L2194,0)</f>
        <v>40.070667078443485</v>
      </c>
      <c r="P2194" s="11">
        <f>(((I2194/60)/60)/24)+DATE(1970,1,1)+(-5/24)</f>
        <v>42719.749999999993</v>
      </c>
      <c r="Q2194" s="11">
        <f>(((J2194/60)/60)/24)+DATE(1970,1,1)+(-5/24)</f>
        <v>42691.642870370364</v>
      </c>
      <c r="R2194" t="s">
        <v>8297</v>
      </c>
      <c r="S2194" s="13" t="str">
        <f>LEFT(R2194,SEARCH("/",R2194)-1)</f>
        <v>games</v>
      </c>
      <c r="T2194" t="str">
        <f>RIGHT(R2194,LEN(R2194)-SEARCH("/",R2194))</f>
        <v>tabletop games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>
        <f>E2195/D2195</f>
        <v>4.5237333333333334</v>
      </c>
      <c r="O2195" s="6">
        <f>IF(L2195&gt;0,E2195/L2195,0)</f>
        <v>75.647714604236342</v>
      </c>
      <c r="P2195" s="11">
        <f>(((I2195/60)/60)/24)+DATE(1970,1,1)+(-5/24)</f>
        <v>42694.999305555553</v>
      </c>
      <c r="Q2195" s="11">
        <f>(((J2195/60)/60)/24)+DATE(1970,1,1)+(-5/24)</f>
        <v>42664.197592592587</v>
      </c>
      <c r="R2195" t="s">
        <v>8297</v>
      </c>
      <c r="S2195" s="13" t="str">
        <f>LEFT(R2195,SEARCH("/",R2195)-1)</f>
        <v>games</v>
      </c>
      <c r="T2195" t="str">
        <f>RIGHT(R2195,LEN(R2195)-SEARCH("/",R2195))</f>
        <v>tabletop games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>
        <f>E2196/D2196</f>
        <v>5.3737000000000004</v>
      </c>
      <c r="O2196" s="6">
        <f>IF(L2196&gt;0,E2196/L2196,0)</f>
        <v>61.203872437357631</v>
      </c>
      <c r="P2196" s="11">
        <f>(((I2196/60)/60)/24)+DATE(1970,1,1)+(-5/24)</f>
        <v>42455.507986111108</v>
      </c>
      <c r="Q2196" s="11">
        <f>(((J2196/60)/60)/24)+DATE(1970,1,1)+(-5/24)</f>
        <v>42425.54965277778</v>
      </c>
      <c r="R2196" t="s">
        <v>8297</v>
      </c>
      <c r="S2196" s="13" t="str">
        <f>LEFT(R2196,SEARCH("/",R2196)-1)</f>
        <v>games</v>
      </c>
      <c r="T2196" t="str">
        <f>RIGHT(R2196,LEN(R2196)-SEARCH("/",R2196))</f>
        <v>tabletop games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>
        <f>E2197/D2197</f>
        <v>1.2032608695652174</v>
      </c>
      <c r="O2197" s="6">
        <f>IF(L2197&gt;0,E2197/L2197,0)</f>
        <v>48.130434782608695</v>
      </c>
      <c r="P2197" s="11">
        <f>(((I2197/60)/60)/24)+DATE(1970,1,1)+(-5/24)</f>
        <v>42227.563657407409</v>
      </c>
      <c r="Q2197" s="11">
        <f>(((J2197/60)/60)/24)+DATE(1970,1,1)+(-5/24)</f>
        <v>42197.563657407409</v>
      </c>
      <c r="R2197" t="s">
        <v>8297</v>
      </c>
      <c r="S2197" s="13" t="str">
        <f>LEFT(R2197,SEARCH("/",R2197)-1)</f>
        <v>games</v>
      </c>
      <c r="T2197" t="str">
        <f>RIGHT(R2197,LEN(R2197)-SEARCH("/",R2197))</f>
        <v>tabletop games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>
        <f>E2198/D2198</f>
        <v>1.1383571428571428</v>
      </c>
      <c r="O2198" s="6">
        <f>IF(L2198&gt;0,E2198/L2198,0)</f>
        <v>68.106837606837601</v>
      </c>
      <c r="P2198" s="11">
        <f>(((I2198/60)/60)/24)+DATE(1970,1,1)+(-5/24)</f>
        <v>42706.083333333336</v>
      </c>
      <c r="Q2198" s="11">
        <f>(((J2198/60)/60)/24)+DATE(1970,1,1)+(-5/24)</f>
        <v>42675.278958333329</v>
      </c>
      <c r="R2198" t="s">
        <v>8297</v>
      </c>
      <c r="S2198" s="13" t="str">
        <f>LEFT(R2198,SEARCH("/",R2198)-1)</f>
        <v>games</v>
      </c>
      <c r="T2198" t="str">
        <f>RIGHT(R2198,LEN(R2198)-SEARCH("/",R2198))</f>
        <v>tabletop games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>
        <f>E2199/D2199</f>
        <v>9.5103109999999997</v>
      </c>
      <c r="O2199" s="6">
        <f>IF(L2199&gt;0,E2199/L2199,0)</f>
        <v>65.891300230946882</v>
      </c>
      <c r="P2199" s="11">
        <f>(((I2199/60)/60)/24)+DATE(1970,1,1)+(-5/24)</f>
        <v>42063.37568287037</v>
      </c>
      <c r="Q2199" s="11">
        <f>(((J2199/60)/60)/24)+DATE(1970,1,1)+(-5/24)</f>
        <v>42033.37568287037</v>
      </c>
      <c r="R2199" t="s">
        <v>8297</v>
      </c>
      <c r="S2199" s="13" t="str">
        <f>LEFT(R2199,SEARCH("/",R2199)-1)</f>
        <v>games</v>
      </c>
      <c r="T2199" t="str">
        <f>RIGHT(R2199,LEN(R2199)-SEARCH("/",R2199))</f>
        <v>tabletop games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>
        <f>E2200/D2200</f>
        <v>1.3289249999999999</v>
      </c>
      <c r="O2200" s="6">
        <f>IF(L2200&gt;0,E2200/L2200,0)</f>
        <v>81.654377880184327</v>
      </c>
      <c r="P2200" s="11">
        <f>(((I2200/60)/60)/24)+DATE(1970,1,1)+(-5/24)</f>
        <v>42322.347222222219</v>
      </c>
      <c r="Q2200" s="11">
        <f>(((J2200/60)/60)/24)+DATE(1970,1,1)+(-5/24)</f>
        <v>42292.305555555555</v>
      </c>
      <c r="R2200" t="s">
        <v>8297</v>
      </c>
      <c r="S2200" s="13" t="str">
        <f>LEFT(R2200,SEARCH("/",R2200)-1)</f>
        <v>games</v>
      </c>
      <c r="T2200" t="str">
        <f>RIGHT(R2200,LEN(R2200)-SEARCH("/",R2200))</f>
        <v>tabletop games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>
        <f>E2201/D2201</f>
        <v>1.4697777777777778</v>
      </c>
      <c r="O2201" s="6">
        <f>IF(L2201&gt;0,E2201/L2201,0)</f>
        <v>52.701195219123505</v>
      </c>
      <c r="P2201" s="11">
        <f>(((I2201/60)/60)/24)+DATE(1970,1,1)+(-5/24)</f>
        <v>42292.208310185182</v>
      </c>
      <c r="Q2201" s="11">
        <f>(((J2201/60)/60)/24)+DATE(1970,1,1)+(-5/24)</f>
        <v>42262.208310185182</v>
      </c>
      <c r="R2201" t="s">
        <v>8297</v>
      </c>
      <c r="S2201" s="13" t="str">
        <f>LEFT(R2201,SEARCH("/",R2201)-1)</f>
        <v>games</v>
      </c>
      <c r="T2201" t="str">
        <f>RIGHT(R2201,LEN(R2201)-SEARCH("/",R2201))</f>
        <v>tabletop games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>
        <f>E2202/D2202</f>
        <v>5.4215</v>
      </c>
      <c r="O2202" s="6">
        <f>IF(L2202&gt;0,E2202/L2202,0)</f>
        <v>41.228136882129277</v>
      </c>
      <c r="P2202" s="11">
        <f>(((I2202/60)/60)/24)+DATE(1970,1,1)+(-5/24)</f>
        <v>42190.916666666664</v>
      </c>
      <c r="Q2202" s="11">
        <f>(((J2202/60)/60)/24)+DATE(1970,1,1)+(-5/24)</f>
        <v>42163.417453703696</v>
      </c>
      <c r="R2202" t="s">
        <v>8297</v>
      </c>
      <c r="S2202" s="13" t="str">
        <f>LEFT(R2202,SEARCH("/",R2202)-1)</f>
        <v>games</v>
      </c>
      <c r="T2202" t="str">
        <f>RIGHT(R2202,LEN(R2202)-SEARCH("/",R2202))</f>
        <v>tabletop games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>
        <f>E2203/D2203</f>
        <v>3.8271818181818182</v>
      </c>
      <c r="O2203" s="6">
        <f>IF(L2203&gt;0,E2203/L2203,0)</f>
        <v>15.035357142857142</v>
      </c>
      <c r="P2203" s="11">
        <f>(((I2203/60)/60)/24)+DATE(1970,1,1)+(-5/24)</f>
        <v>41290.638483796298</v>
      </c>
      <c r="Q2203" s="11">
        <f>(((J2203/60)/60)/24)+DATE(1970,1,1)+(-5/24)</f>
        <v>41276.638483796298</v>
      </c>
      <c r="R2203" t="s">
        <v>8280</v>
      </c>
      <c r="S2203" s="13" t="str">
        <f>LEFT(R2203,SEARCH("/",R2203)-1)</f>
        <v>music</v>
      </c>
      <c r="T2203" t="str">
        <f>RIGHT(R2203,LEN(R2203)-SEARCH("/",R2203))</f>
        <v>electronic music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>
        <f>E2204/D2204</f>
        <v>7.0418124999999998</v>
      </c>
      <c r="O2204" s="6">
        <f>IF(L2204&gt;0,E2204/L2204,0)</f>
        <v>39.066920943134534</v>
      </c>
      <c r="P2204" s="11">
        <f>(((I2204/60)/60)/24)+DATE(1970,1,1)+(-5/24)</f>
        <v>41214.640833333331</v>
      </c>
      <c r="Q2204" s="11">
        <f>(((J2204/60)/60)/24)+DATE(1970,1,1)+(-5/24)</f>
        <v>41184.640833333331</v>
      </c>
      <c r="R2204" t="s">
        <v>8280</v>
      </c>
      <c r="S2204" s="13" t="str">
        <f>LEFT(R2204,SEARCH("/",R2204)-1)</f>
        <v>music</v>
      </c>
      <c r="T2204" t="str">
        <f>RIGHT(R2204,LEN(R2204)-SEARCH("/",R2204))</f>
        <v>electronic music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>
        <f>E2205/D2205</f>
        <v>1.0954999999999999</v>
      </c>
      <c r="O2205" s="6">
        <f>IF(L2205&gt;0,E2205/L2205,0)</f>
        <v>43.82</v>
      </c>
      <c r="P2205" s="11">
        <f>(((I2205/60)/60)/24)+DATE(1970,1,1)+(-5/24)</f>
        <v>42271.651412037034</v>
      </c>
      <c r="Q2205" s="11">
        <f>(((J2205/60)/60)/24)+DATE(1970,1,1)+(-5/24)</f>
        <v>42241.651412037034</v>
      </c>
      <c r="R2205" t="s">
        <v>8280</v>
      </c>
      <c r="S2205" s="13" t="str">
        <f>LEFT(R2205,SEARCH("/",R2205)-1)</f>
        <v>music</v>
      </c>
      <c r="T2205" t="str">
        <f>RIGHT(R2205,LEN(R2205)-SEARCH("/",R2205))</f>
        <v>electronic music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>
        <f>E2206/D2206</f>
        <v>1.3286666666666667</v>
      </c>
      <c r="O2206" s="6">
        <f>IF(L2206&gt;0,E2206/L2206,0)</f>
        <v>27.301369863013697</v>
      </c>
      <c r="P2206" s="11">
        <f>(((I2206/60)/60)/24)+DATE(1970,1,1)+(-5/24)</f>
        <v>41342.103229166663</v>
      </c>
      <c r="Q2206" s="11">
        <f>(((J2206/60)/60)/24)+DATE(1970,1,1)+(-5/24)</f>
        <v>41312.103229166663</v>
      </c>
      <c r="R2206" t="s">
        <v>8280</v>
      </c>
      <c r="S2206" s="13" t="str">
        <f>LEFT(R2206,SEARCH("/",R2206)-1)</f>
        <v>music</v>
      </c>
      <c r="T2206" t="str">
        <f>RIGHT(R2206,LEN(R2206)-SEARCH("/",R2206))</f>
        <v>electronic music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>
        <f>E2207/D2207</f>
        <v>1.52</v>
      </c>
      <c r="O2207" s="6">
        <f>IF(L2207&gt;0,E2207/L2207,0)</f>
        <v>42.222222222222221</v>
      </c>
      <c r="P2207" s="11">
        <f>(((I2207/60)/60)/24)+DATE(1970,1,1)+(-5/24)</f>
        <v>41061.613298611104</v>
      </c>
      <c r="Q2207" s="11">
        <f>(((J2207/60)/60)/24)+DATE(1970,1,1)+(-5/24)</f>
        <v>41031.613298611104</v>
      </c>
      <c r="R2207" t="s">
        <v>8280</v>
      </c>
      <c r="S2207" s="13" t="str">
        <f>LEFT(R2207,SEARCH("/",R2207)-1)</f>
        <v>music</v>
      </c>
      <c r="T2207" t="str">
        <f>RIGHT(R2207,LEN(R2207)-SEARCH("/",R2207))</f>
        <v>electronic music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>
        <f>E2208/D2208</f>
        <v>1.0272727272727273</v>
      </c>
      <c r="O2208" s="6">
        <f>IF(L2208&gt;0,E2208/L2208,0)</f>
        <v>33.235294117647058</v>
      </c>
      <c r="P2208" s="11">
        <f>(((I2208/60)/60)/24)+DATE(1970,1,1)+(-5/24)</f>
        <v>41015.048888888887</v>
      </c>
      <c r="Q2208" s="11">
        <f>(((J2208/60)/60)/24)+DATE(1970,1,1)+(-5/24)</f>
        <v>40997.048888888887</v>
      </c>
      <c r="R2208" t="s">
        <v>8280</v>
      </c>
      <c r="S2208" s="13" t="str">
        <f>LEFT(R2208,SEARCH("/",R2208)-1)</f>
        <v>music</v>
      </c>
      <c r="T2208" t="str">
        <f>RIGHT(R2208,LEN(R2208)-SEARCH("/",R2208))</f>
        <v>electronic music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>
        <f>E2209/D2209</f>
        <v>1</v>
      </c>
      <c r="O2209" s="6">
        <f>IF(L2209&gt;0,E2209/L2209,0)</f>
        <v>285.71428571428572</v>
      </c>
      <c r="P2209" s="11">
        <f>(((I2209/60)/60)/24)+DATE(1970,1,1)+(-5/24)</f>
        <v>41594.027465277773</v>
      </c>
      <c r="Q2209" s="11">
        <f>(((J2209/60)/60)/24)+DATE(1970,1,1)+(-5/24)</f>
        <v>41563.985798611109</v>
      </c>
      <c r="R2209" t="s">
        <v>8280</v>
      </c>
      <c r="S2209" s="13" t="str">
        <f>LEFT(R2209,SEARCH("/",R2209)-1)</f>
        <v>music</v>
      </c>
      <c r="T2209" t="str">
        <f>RIGHT(R2209,LEN(R2209)-SEARCH("/",R2209))</f>
        <v>electronic music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>
        <f>E2210/D2210</f>
        <v>1.016</v>
      </c>
      <c r="O2210" s="6">
        <f>IF(L2210&gt;0,E2210/L2210,0)</f>
        <v>42.333333333333336</v>
      </c>
      <c r="P2210" s="11">
        <f>(((I2210/60)/60)/24)+DATE(1970,1,1)+(-5/24)</f>
        <v>41005.958333333328</v>
      </c>
      <c r="Q2210" s="11">
        <f>(((J2210/60)/60)/24)+DATE(1970,1,1)+(-5/24)</f>
        <v>40946.673912037033</v>
      </c>
      <c r="R2210" t="s">
        <v>8280</v>
      </c>
      <c r="S2210" s="13" t="str">
        <f>LEFT(R2210,SEARCH("/",R2210)-1)</f>
        <v>music</v>
      </c>
      <c r="T2210" t="str">
        <f>RIGHT(R2210,LEN(R2210)-SEARCH("/",R2210))</f>
        <v>electronic music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>
        <f>E2211/D2211</f>
        <v>1.508</v>
      </c>
      <c r="O2211" s="6">
        <f>IF(L2211&gt;0,E2211/L2211,0)</f>
        <v>50.266666666666666</v>
      </c>
      <c r="P2211" s="11">
        <f>(((I2211/60)/60)/24)+DATE(1970,1,1)+(-5/24)</f>
        <v>41743.75</v>
      </c>
      <c r="Q2211" s="11">
        <f>(((J2211/60)/60)/24)+DATE(1970,1,1)+(-5/24)</f>
        <v>41732.27134259259</v>
      </c>
      <c r="R2211" t="s">
        <v>8280</v>
      </c>
      <c r="S2211" s="13" t="str">
        <f>LEFT(R2211,SEARCH("/",R2211)-1)</f>
        <v>music</v>
      </c>
      <c r="T2211" t="str">
        <f>RIGHT(R2211,LEN(R2211)-SEARCH("/",R2211))</f>
        <v>electronic music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>
        <f>E2212/D2212</f>
        <v>1.11425</v>
      </c>
      <c r="O2212" s="6">
        <f>IF(L2212&gt;0,E2212/L2212,0)</f>
        <v>61.902777777777779</v>
      </c>
      <c r="P2212" s="11">
        <f>(((I2212/60)/60)/24)+DATE(1970,1,1)+(-5/24)</f>
        <v>41013.524999999994</v>
      </c>
      <c r="Q2212" s="11">
        <f>(((J2212/60)/60)/24)+DATE(1970,1,1)+(-5/24)</f>
        <v>40955.857754629629</v>
      </c>
      <c r="R2212" t="s">
        <v>8280</v>
      </c>
      <c r="S2212" s="13" t="str">
        <f>LEFT(R2212,SEARCH("/",R2212)-1)</f>
        <v>music</v>
      </c>
      <c r="T2212" t="str">
        <f>RIGHT(R2212,LEN(R2212)-SEARCH("/",R2212))</f>
        <v>electronic music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>
        <f>E2213/D2213</f>
        <v>1.956</v>
      </c>
      <c r="O2213" s="6">
        <f>IF(L2213&gt;0,E2213/L2213,0)</f>
        <v>40.75</v>
      </c>
      <c r="P2213" s="11">
        <f>(((I2213/60)/60)/24)+DATE(1970,1,1)+(-5/24)</f>
        <v>41739.082638888889</v>
      </c>
      <c r="Q2213" s="11">
        <f>(((J2213/60)/60)/24)+DATE(1970,1,1)+(-5/24)</f>
        <v>41716.576678240737</v>
      </c>
      <c r="R2213" t="s">
        <v>8280</v>
      </c>
      <c r="S2213" s="13" t="str">
        <f>LEFT(R2213,SEARCH("/",R2213)-1)</f>
        <v>music</v>
      </c>
      <c r="T2213" t="str">
        <f>RIGHT(R2213,LEN(R2213)-SEARCH("/",R2213))</f>
        <v>electronic music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>
        <f>E2214/D2214</f>
        <v>1.1438333333333333</v>
      </c>
      <c r="O2214" s="6">
        <f>IF(L2214&gt;0,E2214/L2214,0)</f>
        <v>55.796747967479675</v>
      </c>
      <c r="P2214" s="11">
        <f>(((I2214/60)/60)/24)+DATE(1970,1,1)+(-5/24)</f>
        <v>41581.833333333328</v>
      </c>
      <c r="Q2214" s="11">
        <f>(((J2214/60)/60)/24)+DATE(1970,1,1)+(-5/24)</f>
        <v>41548.539085648146</v>
      </c>
      <c r="R2214" t="s">
        <v>8280</v>
      </c>
      <c r="S2214" s="13" t="str">
        <f>LEFT(R2214,SEARCH("/",R2214)-1)</f>
        <v>music</v>
      </c>
      <c r="T2214" t="str">
        <f>RIGHT(R2214,LEN(R2214)-SEARCH("/",R2214))</f>
        <v>electronic music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>
        <f>E2215/D2215</f>
        <v>2</v>
      </c>
      <c r="O2215" s="6">
        <f>IF(L2215&gt;0,E2215/L2215,0)</f>
        <v>10</v>
      </c>
      <c r="P2215" s="11">
        <f>(((I2215/60)/60)/24)+DATE(1970,1,1)+(-5/24)</f>
        <v>42139.617812499993</v>
      </c>
      <c r="Q2215" s="11">
        <f>(((J2215/60)/60)/24)+DATE(1970,1,1)+(-5/24)</f>
        <v>42109.617812499993</v>
      </c>
      <c r="R2215" t="s">
        <v>8280</v>
      </c>
      <c r="S2215" s="13" t="str">
        <f>LEFT(R2215,SEARCH("/",R2215)-1)</f>
        <v>music</v>
      </c>
      <c r="T2215" t="str">
        <f>RIGHT(R2215,LEN(R2215)-SEARCH("/",R2215))</f>
        <v>electronic music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>
        <f>E2216/D2216</f>
        <v>2.9250166666666666</v>
      </c>
      <c r="O2216" s="6">
        <f>IF(L2216&gt;0,E2216/L2216,0)</f>
        <v>73.125416666666666</v>
      </c>
      <c r="P2216" s="11">
        <f>(((I2216/60)/60)/24)+DATE(1970,1,1)+(-5/24)</f>
        <v>41676.58388888889</v>
      </c>
      <c r="Q2216" s="11">
        <f>(((J2216/60)/60)/24)+DATE(1970,1,1)+(-5/24)</f>
        <v>41646.58388888889</v>
      </c>
      <c r="R2216" t="s">
        <v>8280</v>
      </c>
      <c r="S2216" s="13" t="str">
        <f>LEFT(R2216,SEARCH("/",R2216)-1)</f>
        <v>music</v>
      </c>
      <c r="T2216" t="str">
        <f>RIGHT(R2216,LEN(R2216)-SEARCH("/",R2216))</f>
        <v>electronic music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>
        <f>E2217/D2217</f>
        <v>1.5636363636363637</v>
      </c>
      <c r="O2217" s="6">
        <f>IF(L2217&gt;0,E2217/L2217,0)</f>
        <v>26.060606060606062</v>
      </c>
      <c r="P2217" s="11">
        <f>(((I2217/60)/60)/24)+DATE(1970,1,1)+(-5/24)</f>
        <v>40981.082638888889</v>
      </c>
      <c r="Q2217" s="11">
        <f>(((J2217/60)/60)/24)+DATE(1970,1,1)+(-5/24)</f>
        <v>40958.508935185186</v>
      </c>
      <c r="R2217" t="s">
        <v>8280</v>
      </c>
      <c r="S2217" s="13" t="str">
        <f>LEFT(R2217,SEARCH("/",R2217)-1)</f>
        <v>music</v>
      </c>
      <c r="T2217" t="str">
        <f>RIGHT(R2217,LEN(R2217)-SEARCH("/",R2217))</f>
        <v>electronic music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>
        <f>E2218/D2218</f>
        <v>1.0566666666666666</v>
      </c>
      <c r="O2218" s="6">
        <f>IF(L2218&gt;0,E2218/L2218,0)</f>
        <v>22.642857142857142</v>
      </c>
      <c r="P2218" s="11">
        <f>(((I2218/60)/60)/24)+DATE(1970,1,1)+(-5/24)</f>
        <v>42208.543344907412</v>
      </c>
      <c r="Q2218" s="11">
        <f>(((J2218/60)/60)/24)+DATE(1970,1,1)+(-5/24)</f>
        <v>42194.543344907412</v>
      </c>
      <c r="R2218" t="s">
        <v>8280</v>
      </c>
      <c r="S2218" s="13" t="str">
        <f>LEFT(R2218,SEARCH("/",R2218)-1)</f>
        <v>music</v>
      </c>
      <c r="T2218" t="str">
        <f>RIGHT(R2218,LEN(R2218)-SEARCH("/",R2218))</f>
        <v>electronic music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>
        <f>E2219/D2219</f>
        <v>1.0119047619047619</v>
      </c>
      <c r="O2219" s="6">
        <f>IF(L2219&gt;0,E2219/L2219,0)</f>
        <v>47.222222222222221</v>
      </c>
      <c r="P2219" s="11">
        <f>(((I2219/60)/60)/24)+DATE(1970,1,1)+(-5/24)</f>
        <v>42310.124999999993</v>
      </c>
      <c r="Q2219" s="11">
        <f>(((J2219/60)/60)/24)+DATE(1970,1,1)+(-5/24)</f>
        <v>42299.568437499998</v>
      </c>
      <c r="R2219" t="s">
        <v>8280</v>
      </c>
      <c r="S2219" s="13" t="str">
        <f>LEFT(R2219,SEARCH("/",R2219)-1)</f>
        <v>music</v>
      </c>
      <c r="T2219" t="str">
        <f>RIGHT(R2219,LEN(R2219)-SEARCH("/",R2219))</f>
        <v>electronic music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>
        <f>E2220/D2220</f>
        <v>1.2283299999999999</v>
      </c>
      <c r="O2220" s="6">
        <f>IF(L2220&gt;0,E2220/L2220,0)</f>
        <v>32.324473684210524</v>
      </c>
      <c r="P2220" s="11">
        <f>(((I2220/60)/60)/24)+DATE(1970,1,1)+(-5/24)</f>
        <v>41149.791666666664</v>
      </c>
      <c r="Q2220" s="11">
        <f>(((J2220/60)/60)/24)+DATE(1970,1,1)+(-5/24)</f>
        <v>41127.603969907403</v>
      </c>
      <c r="R2220" t="s">
        <v>8280</v>
      </c>
      <c r="S2220" s="13" t="str">
        <f>LEFT(R2220,SEARCH("/",R2220)-1)</f>
        <v>music</v>
      </c>
      <c r="T2220" t="str">
        <f>RIGHT(R2220,LEN(R2220)-SEARCH("/",R2220))</f>
        <v>electronic music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>
        <f>E2221/D2221</f>
        <v>1.0149999999999999</v>
      </c>
      <c r="O2221" s="6">
        <f>IF(L2221&gt;0,E2221/L2221,0)</f>
        <v>53.421052631578945</v>
      </c>
      <c r="P2221" s="11">
        <f>(((I2221/60)/60)/24)+DATE(1970,1,1)+(-5/24)</f>
        <v>42235.510555555556</v>
      </c>
      <c r="Q2221" s="11">
        <f>(((J2221/60)/60)/24)+DATE(1970,1,1)+(-5/24)</f>
        <v>42205.510555555556</v>
      </c>
      <c r="R2221" t="s">
        <v>8280</v>
      </c>
      <c r="S2221" s="13" t="str">
        <f>LEFT(R2221,SEARCH("/",R2221)-1)</f>
        <v>music</v>
      </c>
      <c r="T2221" t="str">
        <f>RIGHT(R2221,LEN(R2221)-SEARCH("/",R2221))</f>
        <v>electronic music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>
        <f>E2222/D2222</f>
        <v>1.0114285714285713</v>
      </c>
      <c r="O2222" s="6">
        <f>IF(L2222&gt;0,E2222/L2222,0)</f>
        <v>51.304347826086953</v>
      </c>
      <c r="P2222" s="11">
        <f>(((I2222/60)/60)/24)+DATE(1970,1,1)+(-5/24)</f>
        <v>41481.852268518516</v>
      </c>
      <c r="Q2222" s="11">
        <f>(((J2222/60)/60)/24)+DATE(1970,1,1)+(-5/24)</f>
        <v>41451.852268518516</v>
      </c>
      <c r="R2222" t="s">
        <v>8280</v>
      </c>
      <c r="S2222" s="13" t="str">
        <f>LEFT(R2222,SEARCH("/",R2222)-1)</f>
        <v>music</v>
      </c>
      <c r="T2222" t="str">
        <f>RIGHT(R2222,LEN(R2222)-SEARCH("/",R2222))</f>
        <v>electronic music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>
        <f>E2223/D2223</f>
        <v>1.0811999999999999</v>
      </c>
      <c r="O2223" s="6">
        <f>IF(L2223&gt;0,E2223/L2223,0)</f>
        <v>37.197247706422019</v>
      </c>
      <c r="P2223" s="11">
        <f>(((I2223/60)/60)/24)+DATE(1970,1,1)+(-5/24)</f>
        <v>42482.791666666664</v>
      </c>
      <c r="Q2223" s="11">
        <f>(((J2223/60)/60)/24)+DATE(1970,1,1)+(-5/24)</f>
        <v>42452.458437499998</v>
      </c>
      <c r="R2223" t="s">
        <v>8297</v>
      </c>
      <c r="S2223" s="13" t="str">
        <f>LEFT(R2223,SEARCH("/",R2223)-1)</f>
        <v>games</v>
      </c>
      <c r="T2223" t="str">
        <f>RIGHT(R2223,LEN(R2223)-SEARCH("/",R2223))</f>
        <v>tabletop games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>
        <f>E2224/D2224</f>
        <v>1.6259999999999999</v>
      </c>
      <c r="O2224" s="6">
        <f>IF(L2224&gt;0,E2224/L2224,0)</f>
        <v>27.1</v>
      </c>
      <c r="P2224" s="11">
        <f>(((I2224/60)/60)/24)+DATE(1970,1,1)+(-5/24)</f>
        <v>40936.579247685186</v>
      </c>
      <c r="Q2224" s="11">
        <f>(((J2224/60)/60)/24)+DATE(1970,1,1)+(-5/24)</f>
        <v>40906.579247685186</v>
      </c>
      <c r="R2224" t="s">
        <v>8297</v>
      </c>
      <c r="S2224" s="13" t="str">
        <f>LEFT(R2224,SEARCH("/",R2224)-1)</f>
        <v>games</v>
      </c>
      <c r="T2224" t="str">
        <f>RIGHT(R2224,LEN(R2224)-SEARCH("/",R2224))</f>
        <v>tabletop games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>
        <f>E2225/D2225</f>
        <v>1.0580000000000001</v>
      </c>
      <c r="O2225" s="6">
        <f>IF(L2225&gt;0,E2225/L2225,0)</f>
        <v>206.31</v>
      </c>
      <c r="P2225" s="11">
        <f>(((I2225/60)/60)/24)+DATE(1970,1,1)+(-5/24)</f>
        <v>42182.432500000003</v>
      </c>
      <c r="Q2225" s="11">
        <f>(((J2225/60)/60)/24)+DATE(1970,1,1)+(-5/24)</f>
        <v>42152.432500000003</v>
      </c>
      <c r="R2225" t="s">
        <v>8297</v>
      </c>
      <c r="S2225" s="13" t="str">
        <f>LEFT(R2225,SEARCH("/",R2225)-1)</f>
        <v>games</v>
      </c>
      <c r="T2225" t="str">
        <f>RIGHT(R2225,LEN(R2225)-SEARCH("/",R2225))</f>
        <v>tabletop games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>
        <f>E2226/D2226</f>
        <v>2.4315000000000002</v>
      </c>
      <c r="O2226" s="6">
        <f>IF(L2226&gt;0,E2226/L2226,0)</f>
        <v>82.145270270270274</v>
      </c>
      <c r="P2226" s="11">
        <f>(((I2226/60)/60)/24)+DATE(1970,1,1)+(-5/24)</f>
        <v>42672.583333333336</v>
      </c>
      <c r="Q2226" s="11">
        <f>(((J2226/60)/60)/24)+DATE(1970,1,1)+(-5/24)</f>
        <v>42644.459201388883</v>
      </c>
      <c r="R2226" t="s">
        <v>8297</v>
      </c>
      <c r="S2226" s="13" t="str">
        <f>LEFT(R2226,SEARCH("/",R2226)-1)</f>
        <v>games</v>
      </c>
      <c r="T2226" t="str">
        <f>RIGHT(R2226,LEN(R2226)-SEARCH("/",R2226))</f>
        <v>tabletop games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>
        <f>E2227/D2227</f>
        <v>9.4483338095238096</v>
      </c>
      <c r="O2227" s="6">
        <f>IF(L2227&gt;0,E2227/L2227,0)</f>
        <v>164.79651993355483</v>
      </c>
      <c r="P2227" s="11">
        <f>(((I2227/60)/60)/24)+DATE(1970,1,1)+(-5/24)</f>
        <v>41903.583506944444</v>
      </c>
      <c r="Q2227" s="11">
        <f>(((J2227/60)/60)/24)+DATE(1970,1,1)+(-5/24)</f>
        <v>41873.583506944444</v>
      </c>
      <c r="R2227" t="s">
        <v>8297</v>
      </c>
      <c r="S2227" s="13" t="str">
        <f>LEFT(R2227,SEARCH("/",R2227)-1)</f>
        <v>games</v>
      </c>
      <c r="T2227" t="str">
        <f>RIGHT(R2227,LEN(R2227)-SEARCH("/",R2227))</f>
        <v>tabletop games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>
        <f>E2228/D2228</f>
        <v>1.0846283333333333</v>
      </c>
      <c r="O2228" s="6">
        <f>IF(L2228&gt;0,E2228/L2228,0)</f>
        <v>60.820280373831778</v>
      </c>
      <c r="P2228" s="11">
        <f>(((I2228/60)/60)/24)+DATE(1970,1,1)+(-5/24)</f>
        <v>42411.999305555553</v>
      </c>
      <c r="Q2228" s="11">
        <f>(((J2228/60)/60)/24)+DATE(1970,1,1)+(-5/24)</f>
        <v>42381.590532407405</v>
      </c>
      <c r="R2228" t="s">
        <v>8297</v>
      </c>
      <c r="S2228" s="13" t="str">
        <f>LEFT(R2228,SEARCH("/",R2228)-1)</f>
        <v>games</v>
      </c>
      <c r="T2228" t="str">
        <f>RIGHT(R2228,LEN(R2228)-SEARCH("/",R2228))</f>
        <v>tabletop games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>
        <f>E2229/D2229</f>
        <v>1.5737692307692308</v>
      </c>
      <c r="O2229" s="6">
        <f>IF(L2229&gt;0,E2229/L2229,0)</f>
        <v>67.970099667774093</v>
      </c>
      <c r="P2229" s="11">
        <f>(((I2229/60)/60)/24)+DATE(1970,1,1)+(-5/24)</f>
        <v>41591.640682870369</v>
      </c>
      <c r="Q2229" s="11">
        <f>(((J2229/60)/60)/24)+DATE(1970,1,1)+(-5/24)</f>
        <v>41561.599016203698</v>
      </c>
      <c r="R2229" t="s">
        <v>8297</v>
      </c>
      <c r="S2229" s="13" t="str">
        <f>LEFT(R2229,SEARCH("/",R2229)-1)</f>
        <v>games</v>
      </c>
      <c r="T2229" t="str">
        <f>RIGHT(R2229,LEN(R2229)-SEARCH("/",R2229))</f>
        <v>tabletop games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>
        <f>E2230/D2230</f>
        <v>11.744899999999999</v>
      </c>
      <c r="O2230" s="6">
        <f>IF(L2230&gt;0,E2230/L2230,0)</f>
        <v>81.561805555555551</v>
      </c>
      <c r="P2230" s="11">
        <f>(((I2230/60)/60)/24)+DATE(1970,1,1)+(-5/24)</f>
        <v>42232.069861111107</v>
      </c>
      <c r="Q2230" s="11">
        <f>(((J2230/60)/60)/24)+DATE(1970,1,1)+(-5/24)</f>
        <v>42202.069861111107</v>
      </c>
      <c r="R2230" t="s">
        <v>8297</v>
      </c>
      <c r="S2230" s="13" t="str">
        <f>LEFT(R2230,SEARCH("/",R2230)-1)</f>
        <v>games</v>
      </c>
      <c r="T2230" t="str">
        <f>RIGHT(R2230,LEN(R2230)-SEARCH("/",R2230))</f>
        <v>tabletop games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>
        <f>E2231/D2231</f>
        <v>1.7104755366949576</v>
      </c>
      <c r="O2231" s="6">
        <f>IF(L2231&gt;0,E2231/L2231,0)</f>
        <v>25.42547309833024</v>
      </c>
      <c r="P2231" s="11">
        <f>(((I2231/60)/60)/24)+DATE(1970,1,1)+(-5/24)</f>
        <v>41519.958333333328</v>
      </c>
      <c r="Q2231" s="11">
        <f>(((J2231/60)/60)/24)+DATE(1970,1,1)+(-5/24)</f>
        <v>41484.455914351849</v>
      </c>
      <c r="R2231" t="s">
        <v>8297</v>
      </c>
      <c r="S2231" s="13" t="str">
        <f>LEFT(R2231,SEARCH("/",R2231)-1)</f>
        <v>games</v>
      </c>
      <c r="T2231" t="str">
        <f>RIGHT(R2231,LEN(R2231)-SEARCH("/",R2231))</f>
        <v>tabletop games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>
        <f>E2232/D2232</f>
        <v>1.2595294117647058</v>
      </c>
      <c r="O2232" s="6">
        <f>IF(L2232&gt;0,E2232/L2232,0)</f>
        <v>21.497991967871485</v>
      </c>
      <c r="P2232" s="11">
        <f>(((I2232/60)/60)/24)+DATE(1970,1,1)+(-5/24)</f>
        <v>41754.672766203701</v>
      </c>
      <c r="Q2232" s="11">
        <f>(((J2232/60)/60)/24)+DATE(1970,1,1)+(-5/24)</f>
        <v>41724.672766203701</v>
      </c>
      <c r="R2232" t="s">
        <v>8297</v>
      </c>
      <c r="S2232" s="13" t="str">
        <f>LEFT(R2232,SEARCH("/",R2232)-1)</f>
        <v>games</v>
      </c>
      <c r="T2232" t="str">
        <f>RIGHT(R2232,LEN(R2232)-SEARCH("/",R2232))</f>
        <v>tabletop games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>
        <f>E2233/D2233</f>
        <v>12.121296000000001</v>
      </c>
      <c r="O2233" s="6">
        <f>IF(L2233&gt;0,E2233/L2233,0)</f>
        <v>27.226630727762803</v>
      </c>
      <c r="P2233" s="11">
        <f>(((I2233/60)/60)/24)+DATE(1970,1,1)+(-5/24)</f>
        <v>41450</v>
      </c>
      <c r="Q2233" s="11">
        <f>(((J2233/60)/60)/24)+DATE(1970,1,1)+(-5/24)</f>
        <v>41423.702557870369</v>
      </c>
      <c r="R2233" t="s">
        <v>8297</v>
      </c>
      <c r="S2233" s="13" t="str">
        <f>LEFT(R2233,SEARCH("/",R2233)-1)</f>
        <v>games</v>
      </c>
      <c r="T2233" t="str">
        <f>RIGHT(R2233,LEN(R2233)-SEARCH("/",R2233))</f>
        <v>tabletop games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>
        <f>E2234/D2234</f>
        <v>4.9580000000000002</v>
      </c>
      <c r="O2234" s="6">
        <f>IF(L2234&gt;0,E2234/L2234,0)</f>
        <v>25.091093117408906</v>
      </c>
      <c r="P2234" s="11">
        <f>(((I2234/60)/60)/24)+DATE(1970,1,1)+(-5/24)</f>
        <v>41838.916666666664</v>
      </c>
      <c r="Q2234" s="11">
        <f>(((J2234/60)/60)/24)+DATE(1970,1,1)+(-5/24)</f>
        <v>41806.585740740738</v>
      </c>
      <c r="R2234" t="s">
        <v>8297</v>
      </c>
      <c r="S2234" s="13" t="str">
        <f>LEFT(R2234,SEARCH("/",R2234)-1)</f>
        <v>games</v>
      </c>
      <c r="T2234" t="str">
        <f>RIGHT(R2234,LEN(R2234)-SEARCH("/",R2234))</f>
        <v>tabletop games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>
        <f>E2235/D2235</f>
        <v>3.3203999999999998</v>
      </c>
      <c r="O2235" s="6">
        <f>IF(L2235&gt;0,E2235/L2235,0)</f>
        <v>21.230179028132991</v>
      </c>
      <c r="P2235" s="11">
        <f>(((I2235/60)/60)/24)+DATE(1970,1,1)+(-5/24)</f>
        <v>42351.791666666664</v>
      </c>
      <c r="Q2235" s="11">
        <f>(((J2235/60)/60)/24)+DATE(1970,1,1)+(-5/24)</f>
        <v>42331.170590277768</v>
      </c>
      <c r="R2235" t="s">
        <v>8297</v>
      </c>
      <c r="S2235" s="13" t="str">
        <f>LEFT(R2235,SEARCH("/",R2235)-1)</f>
        <v>games</v>
      </c>
      <c r="T2235" t="str">
        <f>RIGHT(R2235,LEN(R2235)-SEARCH("/",R2235))</f>
        <v>tabletop games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>
        <f>E2236/D2236</f>
        <v>11.65</v>
      </c>
      <c r="O2236" s="6">
        <f>IF(L2236&gt;0,E2236/L2236,0)</f>
        <v>41.607142857142854</v>
      </c>
      <c r="P2236" s="11">
        <f>(((I2236/60)/60)/24)+DATE(1970,1,1)+(-5/24)</f>
        <v>42740.616284722222</v>
      </c>
      <c r="Q2236" s="11">
        <f>(((J2236/60)/60)/24)+DATE(1970,1,1)+(-5/24)</f>
        <v>42710.616284722222</v>
      </c>
      <c r="R2236" t="s">
        <v>8297</v>
      </c>
      <c r="S2236" s="13" t="str">
        <f>LEFT(R2236,SEARCH("/",R2236)-1)</f>
        <v>games</v>
      </c>
      <c r="T2236" t="str">
        <f>RIGHT(R2236,LEN(R2236)-SEARCH("/",R2236))</f>
        <v>tabletop games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>
        <f>E2237/D2237</f>
        <v>1.5331538461538461</v>
      </c>
      <c r="O2237" s="6">
        <f>IF(L2237&gt;0,E2237/L2237,0)</f>
        <v>135.58503401360545</v>
      </c>
      <c r="P2237" s="11">
        <f>(((I2237/60)/60)/24)+DATE(1970,1,1)+(-5/24)</f>
        <v>42091.77211805556</v>
      </c>
      <c r="Q2237" s="11">
        <f>(((J2237/60)/60)/24)+DATE(1970,1,1)+(-5/24)</f>
        <v>42061.813784722217</v>
      </c>
      <c r="R2237" t="s">
        <v>8297</v>
      </c>
      <c r="S2237" s="13" t="str">
        <f>LEFT(R2237,SEARCH("/",R2237)-1)</f>
        <v>games</v>
      </c>
      <c r="T2237" t="str">
        <f>RIGHT(R2237,LEN(R2237)-SEARCH("/",R2237))</f>
        <v>tabletop games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>
        <f>E2238/D2238</f>
        <v>5.3710714285714287</v>
      </c>
      <c r="O2238" s="6">
        <f>IF(L2238&gt;0,E2238/L2238,0)</f>
        <v>22.116176470588236</v>
      </c>
      <c r="P2238" s="11">
        <f>(((I2238/60)/60)/24)+DATE(1970,1,1)+(-5/24)</f>
        <v>42401.408831018511</v>
      </c>
      <c r="Q2238" s="11">
        <f>(((J2238/60)/60)/24)+DATE(1970,1,1)+(-5/24)</f>
        <v>42371.408831018511</v>
      </c>
      <c r="R2238" t="s">
        <v>8297</v>
      </c>
      <c r="S2238" s="13" t="str">
        <f>LEFT(R2238,SEARCH("/",R2238)-1)</f>
        <v>games</v>
      </c>
      <c r="T2238" t="str">
        <f>RIGHT(R2238,LEN(R2238)-SEARCH("/",R2238))</f>
        <v>tabletop games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>
        <f>E2239/D2239</f>
        <v>3.5292777777777777</v>
      </c>
      <c r="O2239" s="6">
        <f>IF(L2239&gt;0,E2239/L2239,0)</f>
        <v>64.625635808748726</v>
      </c>
      <c r="P2239" s="11">
        <f>(((I2239/60)/60)/24)+DATE(1970,1,1)+(-5/24)</f>
        <v>41955.124305555553</v>
      </c>
      <c r="Q2239" s="11">
        <f>(((J2239/60)/60)/24)+DATE(1970,1,1)+(-5/24)</f>
        <v>41914.794942129629</v>
      </c>
      <c r="R2239" t="s">
        <v>8297</v>
      </c>
      <c r="S2239" s="13" t="str">
        <f>LEFT(R2239,SEARCH("/",R2239)-1)</f>
        <v>games</v>
      </c>
      <c r="T2239" t="str">
        <f>RIGHT(R2239,LEN(R2239)-SEARCH("/",R2239))</f>
        <v>tabletop games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>
        <f>E2240/D2240</f>
        <v>1.3740000000000001</v>
      </c>
      <c r="O2240" s="6">
        <f>IF(L2240&gt;0,E2240/L2240,0)</f>
        <v>69.569620253164558</v>
      </c>
      <c r="P2240" s="11">
        <f>(((I2240/60)/60)/24)+DATE(1970,1,1)+(-5/24)</f>
        <v>42804.41337962963</v>
      </c>
      <c r="Q2240" s="11">
        <f>(((J2240/60)/60)/24)+DATE(1970,1,1)+(-5/24)</f>
        <v>42774.41337962963</v>
      </c>
      <c r="R2240" t="s">
        <v>8297</v>
      </c>
      <c r="S2240" s="13" t="str">
        <f>LEFT(R2240,SEARCH("/",R2240)-1)</f>
        <v>games</v>
      </c>
      <c r="T2240" t="str">
        <f>RIGHT(R2240,LEN(R2240)-SEARCH("/",R2240))</f>
        <v>tabletop games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>
        <f>E2241/D2241</f>
        <v>1.2802667999999999</v>
      </c>
      <c r="O2241" s="6">
        <f>IF(L2241&gt;0,E2241/L2241,0)</f>
        <v>75.133028169014082</v>
      </c>
      <c r="P2241" s="11">
        <f>(((I2241/60)/60)/24)+DATE(1970,1,1)+(-5/24)</f>
        <v>41608.959722222222</v>
      </c>
      <c r="Q2241" s="11">
        <f>(((J2241/60)/60)/24)+DATE(1970,1,1)+(-5/24)</f>
        <v>41572.750162037039</v>
      </c>
      <c r="R2241" t="s">
        <v>8297</v>
      </c>
      <c r="S2241" s="13" t="str">
        <f>LEFT(R2241,SEARCH("/",R2241)-1)</f>
        <v>games</v>
      </c>
      <c r="T2241" t="str">
        <f>RIGHT(R2241,LEN(R2241)-SEARCH("/",R2241))</f>
        <v>tabletop games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>
        <f>E2242/D2242</f>
        <v>2.7067999999999999</v>
      </c>
      <c r="O2242" s="6">
        <f>IF(L2242&gt;0,E2242/L2242,0)</f>
        <v>140.97916666666666</v>
      </c>
      <c r="P2242" s="11">
        <f>(((I2242/60)/60)/24)+DATE(1970,1,1)+(-5/24)</f>
        <v>42482.617407407401</v>
      </c>
      <c r="Q2242" s="11">
        <f>(((J2242/60)/60)/24)+DATE(1970,1,1)+(-5/24)</f>
        <v>42452.617407407401</v>
      </c>
      <c r="R2242" t="s">
        <v>8297</v>
      </c>
      <c r="S2242" s="13" t="str">
        <f>LEFT(R2242,SEARCH("/",R2242)-1)</f>
        <v>games</v>
      </c>
      <c r="T2242" t="str">
        <f>RIGHT(R2242,LEN(R2242)-SEARCH("/",R2242))</f>
        <v>tabletop games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>
        <f>E2243/D2243</f>
        <v>8.0640000000000001</v>
      </c>
      <c r="O2243" s="6">
        <f>IF(L2243&gt;0,E2243/L2243,0)</f>
        <v>49.472392638036808</v>
      </c>
      <c r="P2243" s="11">
        <f>(((I2243/60)/60)/24)+DATE(1970,1,1)+(-5/24)</f>
        <v>42796.619212962956</v>
      </c>
      <c r="Q2243" s="11">
        <f>(((J2243/60)/60)/24)+DATE(1970,1,1)+(-5/24)</f>
        <v>42766.619212962956</v>
      </c>
      <c r="R2243" t="s">
        <v>8297</v>
      </c>
      <c r="S2243" s="13" t="str">
        <f>LEFT(R2243,SEARCH("/",R2243)-1)</f>
        <v>games</v>
      </c>
      <c r="T2243" t="str">
        <f>RIGHT(R2243,LEN(R2243)-SEARCH("/",R2243))</f>
        <v>tabletop games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>
        <f>E2244/D2244</f>
        <v>13.600976000000001</v>
      </c>
      <c r="O2244" s="6">
        <f>IF(L2244&gt;0,E2244/L2244,0)</f>
        <v>53.865251485148519</v>
      </c>
      <c r="P2244" s="11">
        <f>(((I2244/60)/60)/24)+DATE(1970,1,1)+(-5/24)</f>
        <v>41604.91805555555</v>
      </c>
      <c r="Q2244" s="11">
        <f>(((J2244/60)/60)/24)+DATE(1970,1,1)+(-5/24)</f>
        <v>41569.367280092592</v>
      </c>
      <c r="R2244" t="s">
        <v>8297</v>
      </c>
      <c r="S2244" s="13" t="str">
        <f>LEFT(R2244,SEARCH("/",R2244)-1)</f>
        <v>games</v>
      </c>
      <c r="T2244" t="str">
        <f>RIGHT(R2244,LEN(R2244)-SEARCH("/",R2244))</f>
        <v>tabletop games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>
        <f>E2245/D2245</f>
        <v>9302.5</v>
      </c>
      <c r="O2245" s="6">
        <f>IF(L2245&gt;0,E2245/L2245,0)</f>
        <v>4.5712530712530715</v>
      </c>
      <c r="P2245" s="11">
        <f>(((I2245/60)/60)/24)+DATE(1970,1,1)+(-5/24)</f>
        <v>42806.916666666664</v>
      </c>
      <c r="Q2245" s="11">
        <f>(((J2245/60)/60)/24)+DATE(1970,1,1)+(-5/24)</f>
        <v>42800.542708333327</v>
      </c>
      <c r="R2245" t="s">
        <v>8297</v>
      </c>
      <c r="S2245" s="13" t="str">
        <f>LEFT(R2245,SEARCH("/",R2245)-1)</f>
        <v>games</v>
      </c>
      <c r="T2245" t="str">
        <f>RIGHT(R2245,LEN(R2245)-SEARCH("/",R2245))</f>
        <v>tabletop games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>
        <f>E2246/D2246</f>
        <v>3.7702</v>
      </c>
      <c r="O2246" s="6">
        <f>IF(L2246&gt;0,E2246/L2246,0)</f>
        <v>65.00344827586207</v>
      </c>
      <c r="P2246" s="11">
        <f>(((I2246/60)/60)/24)+DATE(1970,1,1)+(-5/24)</f>
        <v>42659.645833333336</v>
      </c>
      <c r="Q2246" s="11">
        <f>(((J2246/60)/60)/24)+DATE(1970,1,1)+(-5/24)</f>
        <v>42647.610486111109</v>
      </c>
      <c r="R2246" t="s">
        <v>8297</v>
      </c>
      <c r="S2246" s="13" t="str">
        <f>LEFT(R2246,SEARCH("/",R2246)-1)</f>
        <v>games</v>
      </c>
      <c r="T2246" t="str">
        <f>RIGHT(R2246,LEN(R2246)-SEARCH("/",R2246))</f>
        <v>tabletop games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>
        <f>E2247/D2247</f>
        <v>26.47025</v>
      </c>
      <c r="O2247" s="6">
        <f>IF(L2247&gt;0,E2247/L2247,0)</f>
        <v>53.475252525252522</v>
      </c>
      <c r="P2247" s="11">
        <f>(((I2247/60)/60)/24)+DATE(1970,1,1)+(-5/24)</f>
        <v>41691.541666666664</v>
      </c>
      <c r="Q2247" s="11">
        <f>(((J2247/60)/60)/24)+DATE(1970,1,1)+(-5/24)</f>
        <v>41660.500196759262</v>
      </c>
      <c r="R2247" t="s">
        <v>8297</v>
      </c>
      <c r="S2247" s="13" t="str">
        <f>LEFT(R2247,SEARCH("/",R2247)-1)</f>
        <v>games</v>
      </c>
      <c r="T2247" t="str">
        <f>RIGHT(R2247,LEN(R2247)-SEARCH("/",R2247))</f>
        <v>tabletop games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>
        <f>E2248/D2248</f>
        <v>1.0012000000000001</v>
      </c>
      <c r="O2248" s="6">
        <f>IF(L2248&gt;0,E2248/L2248,0)</f>
        <v>43.912280701754383</v>
      </c>
      <c r="P2248" s="11">
        <f>(((I2248/60)/60)/24)+DATE(1970,1,1)+(-5/24)</f>
        <v>42251.583449074074</v>
      </c>
      <c r="Q2248" s="11">
        <f>(((J2248/60)/60)/24)+DATE(1970,1,1)+(-5/24)</f>
        <v>42221.583449074074</v>
      </c>
      <c r="R2248" t="s">
        <v>8297</v>
      </c>
      <c r="S2248" s="13" t="str">
        <f>LEFT(R2248,SEARCH("/",R2248)-1)</f>
        <v>games</v>
      </c>
      <c r="T2248" t="str">
        <f>RIGHT(R2248,LEN(R2248)-SEARCH("/",R2248))</f>
        <v>tabletop games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>
        <f>E2249/D2249</f>
        <v>1.0445405405405406</v>
      </c>
      <c r="O2249" s="6">
        <f>IF(L2249&gt;0,E2249/L2249,0)</f>
        <v>50.852631578947367</v>
      </c>
      <c r="P2249" s="11">
        <f>(((I2249/60)/60)/24)+DATE(1970,1,1)+(-5/24)</f>
        <v>42214.457928240743</v>
      </c>
      <c r="Q2249" s="11">
        <f>(((J2249/60)/60)/24)+DATE(1970,1,1)+(-5/24)</f>
        <v>42200.457928240743</v>
      </c>
      <c r="R2249" t="s">
        <v>8297</v>
      </c>
      <c r="S2249" s="13" t="str">
        <f>LEFT(R2249,SEARCH("/",R2249)-1)</f>
        <v>games</v>
      </c>
      <c r="T2249" t="str">
        <f>RIGHT(R2249,LEN(R2249)-SEARCH("/",R2249))</f>
        <v>tabletop games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>
        <f>E2250/D2250</f>
        <v>1.0721428571428571</v>
      </c>
      <c r="O2250" s="6">
        <f>IF(L2250&gt;0,E2250/L2250,0)</f>
        <v>58.6328125</v>
      </c>
      <c r="P2250" s="11">
        <f>(((I2250/60)/60)/24)+DATE(1970,1,1)+(-5/24)</f>
        <v>42718.667569444442</v>
      </c>
      <c r="Q2250" s="11">
        <f>(((J2250/60)/60)/24)+DATE(1970,1,1)+(-5/24)</f>
        <v>42688.667569444442</v>
      </c>
      <c r="R2250" t="s">
        <v>8297</v>
      </c>
      <c r="S2250" s="13" t="str">
        <f>LEFT(R2250,SEARCH("/",R2250)-1)</f>
        <v>games</v>
      </c>
      <c r="T2250" t="str">
        <f>RIGHT(R2250,LEN(R2250)-SEARCH("/",R2250))</f>
        <v>tabletop games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>
        <f>E2251/D2251</f>
        <v>1.6877142857142857</v>
      </c>
      <c r="O2251" s="6">
        <f>IF(L2251&gt;0,E2251/L2251,0)</f>
        <v>32.81666666666667</v>
      </c>
      <c r="P2251" s="11">
        <f>(((I2251/60)/60)/24)+DATE(1970,1,1)+(-5/24)</f>
        <v>41366.453298611108</v>
      </c>
      <c r="Q2251" s="11">
        <f>(((J2251/60)/60)/24)+DATE(1970,1,1)+(-5/24)</f>
        <v>41336.494965277772</v>
      </c>
      <c r="R2251" t="s">
        <v>8297</v>
      </c>
      <c r="S2251" s="13" t="str">
        <f>LEFT(R2251,SEARCH("/",R2251)-1)</f>
        <v>games</v>
      </c>
      <c r="T2251" t="str">
        <f>RIGHT(R2251,LEN(R2251)-SEARCH("/",R2251))</f>
        <v>tabletop games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>
        <f>E2252/D2252</f>
        <v>9.7511200000000002</v>
      </c>
      <c r="O2252" s="6">
        <f>IF(L2252&gt;0,E2252/L2252,0)</f>
        <v>426.93169877408059</v>
      </c>
      <c r="P2252" s="11">
        <f>(((I2252/60)/60)/24)+DATE(1970,1,1)+(-5/24)</f>
        <v>42706.838807870365</v>
      </c>
      <c r="Q2252" s="11">
        <f>(((J2252/60)/60)/24)+DATE(1970,1,1)+(-5/24)</f>
        <v>42676.7971412037</v>
      </c>
      <c r="R2252" t="s">
        <v>8297</v>
      </c>
      <c r="S2252" s="13" t="str">
        <f>LEFT(R2252,SEARCH("/",R2252)-1)</f>
        <v>games</v>
      </c>
      <c r="T2252" t="str">
        <f>RIGHT(R2252,LEN(R2252)-SEARCH("/",R2252))</f>
        <v>tabletop games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>
        <f>E2253/D2253</f>
        <v>1.3444929411764706</v>
      </c>
      <c r="O2253" s="6">
        <f>IF(L2253&gt;0,E2253/L2253,0)</f>
        <v>23.808729166666669</v>
      </c>
      <c r="P2253" s="11">
        <f>(((I2253/60)/60)/24)+DATE(1970,1,1)+(-5/24)</f>
        <v>41867.137465277774</v>
      </c>
      <c r="Q2253" s="11">
        <f>(((J2253/60)/60)/24)+DATE(1970,1,1)+(-5/24)</f>
        <v>41846.137465277774</v>
      </c>
      <c r="R2253" t="s">
        <v>8297</v>
      </c>
      <c r="S2253" s="13" t="str">
        <f>LEFT(R2253,SEARCH("/",R2253)-1)</f>
        <v>games</v>
      </c>
      <c r="T2253" t="str">
        <f>RIGHT(R2253,LEN(R2253)-SEARCH("/",R2253))</f>
        <v>tabletop games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>
        <f>E2254/D2254</f>
        <v>2.722777777777778</v>
      </c>
      <c r="O2254" s="6">
        <f>IF(L2254&gt;0,E2254/L2254,0)</f>
        <v>98.413654618473899</v>
      </c>
      <c r="P2254" s="11">
        <f>(((I2254/60)/60)/24)+DATE(1970,1,1)+(-5/24)</f>
        <v>42588.119652777772</v>
      </c>
      <c r="Q2254" s="11">
        <f>(((J2254/60)/60)/24)+DATE(1970,1,1)+(-5/24)</f>
        <v>42573.119652777772</v>
      </c>
      <c r="R2254" t="s">
        <v>8297</v>
      </c>
      <c r="S2254" s="13" t="str">
        <f>LEFT(R2254,SEARCH("/",R2254)-1)</f>
        <v>games</v>
      </c>
      <c r="T2254" t="str">
        <f>RIGHT(R2254,LEN(R2254)-SEARCH("/",R2254))</f>
        <v>tabletop games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>
        <f>E2255/D2255</f>
        <v>1.1268750000000001</v>
      </c>
      <c r="O2255" s="6">
        <f>IF(L2255&gt;0,E2255/L2255,0)</f>
        <v>107.32142857142857</v>
      </c>
      <c r="P2255" s="11">
        <f>(((I2255/60)/60)/24)+DATE(1970,1,1)+(-5/24)</f>
        <v>42326.46466435185</v>
      </c>
      <c r="Q2255" s="11">
        <f>(((J2255/60)/60)/24)+DATE(1970,1,1)+(-5/24)</f>
        <v>42296.422997685186</v>
      </c>
      <c r="R2255" t="s">
        <v>8297</v>
      </c>
      <c r="S2255" s="13" t="str">
        <f>LEFT(R2255,SEARCH("/",R2255)-1)</f>
        <v>games</v>
      </c>
      <c r="T2255" t="str">
        <f>RIGHT(R2255,LEN(R2255)-SEARCH("/",R2255))</f>
        <v>tabletop games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>
        <f>E2256/D2256</f>
        <v>4.5979999999999999</v>
      </c>
      <c r="O2256" s="6">
        <f>IF(L2256&gt;0,E2256/L2256,0)</f>
        <v>11.67005076142132</v>
      </c>
      <c r="P2256" s="11">
        <f>(((I2256/60)/60)/24)+DATE(1970,1,1)+(-5/24)</f>
        <v>42759.439444444441</v>
      </c>
      <c r="Q2256" s="11">
        <f>(((J2256/60)/60)/24)+DATE(1970,1,1)+(-5/24)</f>
        <v>42752.439444444441</v>
      </c>
      <c r="R2256" t="s">
        <v>8297</v>
      </c>
      <c r="S2256" s="13" t="str">
        <f>LEFT(R2256,SEARCH("/",R2256)-1)</f>
        <v>games</v>
      </c>
      <c r="T2256" t="str">
        <f>RIGHT(R2256,LEN(R2256)-SEARCH("/",R2256))</f>
        <v>tabletop games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>
        <f>E2257/D2257</f>
        <v>2.8665822784810127</v>
      </c>
      <c r="O2257" s="6">
        <f>IF(L2257&gt;0,E2257/L2257,0)</f>
        <v>41.782287822878232</v>
      </c>
      <c r="P2257" s="11">
        <f>(((I2257/60)/60)/24)+DATE(1970,1,1)+(-5/24)</f>
        <v>42497.743645833332</v>
      </c>
      <c r="Q2257" s="11">
        <f>(((J2257/60)/60)/24)+DATE(1970,1,1)+(-5/24)</f>
        <v>42467.743645833332</v>
      </c>
      <c r="R2257" t="s">
        <v>8297</v>
      </c>
      <c r="S2257" s="13" t="str">
        <f>LEFT(R2257,SEARCH("/",R2257)-1)</f>
        <v>games</v>
      </c>
      <c r="T2257" t="str">
        <f>RIGHT(R2257,LEN(R2257)-SEARCH("/",R2257))</f>
        <v>tabletop games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>
        <f>E2258/D2258</f>
        <v>2.2270833333333333</v>
      </c>
      <c r="O2258" s="6">
        <f>IF(L2258&gt;0,E2258/L2258,0)</f>
        <v>21.38</v>
      </c>
      <c r="P2258" s="11">
        <f>(((I2258/60)/60)/24)+DATE(1970,1,1)+(-5/24)</f>
        <v>42696.243587962956</v>
      </c>
      <c r="Q2258" s="11">
        <f>(((J2258/60)/60)/24)+DATE(1970,1,1)+(-5/24)</f>
        <v>42682.243587962956</v>
      </c>
      <c r="R2258" t="s">
        <v>8297</v>
      </c>
      <c r="S2258" s="13" t="str">
        <f>LEFT(R2258,SEARCH("/",R2258)-1)</f>
        <v>games</v>
      </c>
      <c r="T2258" t="str">
        <f>RIGHT(R2258,LEN(R2258)-SEARCH("/",R2258))</f>
        <v>tabletop games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>
        <f>E2259/D2259</f>
        <v>6.3613999999999997</v>
      </c>
      <c r="O2259" s="6">
        <f>IF(L2259&gt;0,E2259/L2259,0)</f>
        <v>94.103550295857985</v>
      </c>
      <c r="P2259" s="11">
        <f>(((I2259/60)/60)/24)+DATE(1970,1,1)+(-5/24)</f>
        <v>42540.749999999993</v>
      </c>
      <c r="Q2259" s="11">
        <f>(((J2259/60)/60)/24)+DATE(1970,1,1)+(-5/24)</f>
        <v>42505.728344907409</v>
      </c>
      <c r="R2259" t="s">
        <v>8297</v>
      </c>
      <c r="S2259" s="13" t="str">
        <f>LEFT(R2259,SEARCH("/",R2259)-1)</f>
        <v>games</v>
      </c>
      <c r="T2259" t="str">
        <f>RIGHT(R2259,LEN(R2259)-SEARCH("/",R2259))</f>
        <v>tabletop games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>
        <f>E2260/D2260</f>
        <v>1.4650000000000001</v>
      </c>
      <c r="O2260" s="6">
        <f>IF(L2260&gt;0,E2260/L2260,0)</f>
        <v>15.721951219512196</v>
      </c>
      <c r="P2260" s="11">
        <f>(((I2260/60)/60)/24)+DATE(1970,1,1)+(-5/24)</f>
        <v>42166.542673611104</v>
      </c>
      <c r="Q2260" s="11">
        <f>(((J2260/60)/60)/24)+DATE(1970,1,1)+(-5/24)</f>
        <v>42136.542673611104</v>
      </c>
      <c r="R2260" t="s">
        <v>8297</v>
      </c>
      <c r="S2260" s="13" t="str">
        <f>LEFT(R2260,SEARCH("/",R2260)-1)</f>
        <v>games</v>
      </c>
      <c r="T2260" t="str">
        <f>RIGHT(R2260,LEN(R2260)-SEARCH("/",R2260))</f>
        <v>tabletop games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>
        <f>E2261/D2261</f>
        <v>18.670999999999999</v>
      </c>
      <c r="O2261" s="6">
        <f>IF(L2261&gt;0,E2261/L2261,0)</f>
        <v>90.635922330097088</v>
      </c>
      <c r="P2261" s="11">
        <f>(((I2261/60)/60)/24)+DATE(1970,1,1)+(-5/24)</f>
        <v>42712.59648148148</v>
      </c>
      <c r="Q2261" s="11">
        <f>(((J2261/60)/60)/24)+DATE(1970,1,1)+(-5/24)</f>
        <v>42702.59648148148</v>
      </c>
      <c r="R2261" t="s">
        <v>8297</v>
      </c>
      <c r="S2261" s="13" t="str">
        <f>LEFT(R2261,SEARCH("/",R2261)-1)</f>
        <v>games</v>
      </c>
      <c r="T2261" t="str">
        <f>RIGHT(R2261,LEN(R2261)-SEARCH("/",R2261))</f>
        <v>tabletop games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>
        <f>E2262/D2262</f>
        <v>3.2692000000000001</v>
      </c>
      <c r="O2262" s="6">
        <f>IF(L2262&gt;0,E2262/L2262,0)</f>
        <v>97.297619047619051</v>
      </c>
      <c r="P2262" s="11">
        <f>(((I2262/60)/60)/24)+DATE(1970,1,1)+(-5/24)</f>
        <v>41724.766782407409</v>
      </c>
      <c r="Q2262" s="11">
        <f>(((J2262/60)/60)/24)+DATE(1970,1,1)+(-5/24)</f>
        <v>41694.808449074073</v>
      </c>
      <c r="R2262" t="s">
        <v>8297</v>
      </c>
      <c r="S2262" s="13" t="str">
        <f>LEFT(R2262,SEARCH("/",R2262)-1)</f>
        <v>games</v>
      </c>
      <c r="T2262" t="str">
        <f>RIGHT(R2262,LEN(R2262)-SEARCH("/",R2262))</f>
        <v>tabletop games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>
        <f>E2263/D2263</f>
        <v>7.7949999999999999</v>
      </c>
      <c r="O2263" s="6">
        <f>IF(L2263&gt;0,E2263/L2263,0)</f>
        <v>37.11904761904762</v>
      </c>
      <c r="P2263" s="11">
        <f>(((I2263/60)/60)/24)+DATE(1970,1,1)+(-5/24)</f>
        <v>42780.516435185178</v>
      </c>
      <c r="Q2263" s="11">
        <f>(((J2263/60)/60)/24)+DATE(1970,1,1)+(-5/24)</f>
        <v>42759.516435185178</v>
      </c>
      <c r="R2263" t="s">
        <v>8297</v>
      </c>
      <c r="S2263" s="13" t="str">
        <f>LEFT(R2263,SEARCH("/",R2263)-1)</f>
        <v>games</v>
      </c>
      <c r="T2263" t="str">
        <f>RIGHT(R2263,LEN(R2263)-SEARCH("/",R2263))</f>
        <v>tabletop games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>
        <f>E2264/D2264</f>
        <v>1.5415151515151515</v>
      </c>
      <c r="O2264" s="6">
        <f>IF(L2264&gt;0,E2264/L2264,0)</f>
        <v>28.104972375690608</v>
      </c>
      <c r="P2264" s="11">
        <f>(((I2264/60)/60)/24)+DATE(1970,1,1)+(-5/24)</f>
        <v>41960.791666666664</v>
      </c>
      <c r="Q2264" s="11">
        <f>(((J2264/60)/60)/24)+DATE(1970,1,1)+(-5/24)</f>
        <v>41926.376828703702</v>
      </c>
      <c r="R2264" t="s">
        <v>8297</v>
      </c>
      <c r="S2264" s="13" t="str">
        <f>LEFT(R2264,SEARCH("/",R2264)-1)</f>
        <v>games</v>
      </c>
      <c r="T2264" t="str">
        <f>RIGHT(R2264,LEN(R2264)-SEARCH("/",R2264))</f>
        <v>tabletop games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>
        <f>E2265/D2265</f>
        <v>1.1554666666666666</v>
      </c>
      <c r="O2265" s="6">
        <f>IF(L2265&gt;0,E2265/L2265,0)</f>
        <v>144.43333333333334</v>
      </c>
      <c r="P2265" s="11">
        <f>(((I2265/60)/60)/24)+DATE(1970,1,1)+(-5/24)</f>
        <v>42035.623993055553</v>
      </c>
      <c r="Q2265" s="11">
        <f>(((J2265/60)/60)/24)+DATE(1970,1,1)+(-5/24)</f>
        <v>42014.623993055553</v>
      </c>
      <c r="R2265" t="s">
        <v>8297</v>
      </c>
      <c r="S2265" s="13" t="str">
        <f>LEFT(R2265,SEARCH("/",R2265)-1)</f>
        <v>games</v>
      </c>
      <c r="T2265" t="str">
        <f>RIGHT(R2265,LEN(R2265)-SEARCH("/",R2265))</f>
        <v>tabletop games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>
        <f>E2266/D2266</f>
        <v>1.8003333333333333</v>
      </c>
      <c r="O2266" s="6">
        <f>IF(L2266&gt;0,E2266/L2266,0)</f>
        <v>24.274157303370785</v>
      </c>
      <c r="P2266" s="11">
        <f>(((I2266/60)/60)/24)+DATE(1970,1,1)+(-5/24)</f>
        <v>42512.916666666664</v>
      </c>
      <c r="Q2266" s="11">
        <f>(((J2266/60)/60)/24)+DATE(1970,1,1)+(-5/24)</f>
        <v>42496.374004629623</v>
      </c>
      <c r="R2266" t="s">
        <v>8297</v>
      </c>
      <c r="S2266" s="13" t="str">
        <f>LEFT(R2266,SEARCH("/",R2266)-1)</f>
        <v>games</v>
      </c>
      <c r="T2266" t="str">
        <f>RIGHT(R2266,LEN(R2266)-SEARCH("/",R2266))</f>
        <v>tabletop games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>
        <f>E2267/D2267</f>
        <v>2.9849999999999999</v>
      </c>
      <c r="O2267" s="6">
        <f>IF(L2267&gt;0,E2267/L2267,0)</f>
        <v>35.117647058823529</v>
      </c>
      <c r="P2267" s="11">
        <f>(((I2267/60)/60)/24)+DATE(1970,1,1)+(-5/24)</f>
        <v>42696.644756944443</v>
      </c>
      <c r="Q2267" s="11">
        <f>(((J2267/60)/60)/24)+DATE(1970,1,1)+(-5/24)</f>
        <v>42689.644756944443</v>
      </c>
      <c r="R2267" t="s">
        <v>8297</v>
      </c>
      <c r="S2267" s="13" t="str">
        <f>LEFT(R2267,SEARCH("/",R2267)-1)</f>
        <v>games</v>
      </c>
      <c r="T2267" t="str">
        <f>RIGHT(R2267,LEN(R2267)-SEARCH("/",R2267))</f>
        <v>tabletop games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>
        <f>E2268/D2268</f>
        <v>3.2026666666666666</v>
      </c>
      <c r="O2268" s="6">
        <f>IF(L2268&gt;0,E2268/L2268,0)</f>
        <v>24.762886597938145</v>
      </c>
      <c r="P2268" s="11">
        <f>(((I2268/60)/60)/24)+DATE(1970,1,1)+(-5/24)</f>
        <v>42486.874999999993</v>
      </c>
      <c r="Q2268" s="11">
        <f>(((J2268/60)/60)/24)+DATE(1970,1,1)+(-5/24)</f>
        <v>42469.666574074072</v>
      </c>
      <c r="R2268" t="s">
        <v>8297</v>
      </c>
      <c r="S2268" s="13" t="str">
        <f>LEFT(R2268,SEARCH("/",R2268)-1)</f>
        <v>games</v>
      </c>
      <c r="T2268" t="str">
        <f>RIGHT(R2268,LEN(R2268)-SEARCH("/",R2268))</f>
        <v>tabletop games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>
        <f>E2269/D2269</f>
        <v>3.80525</v>
      </c>
      <c r="O2269" s="6">
        <f>IF(L2269&gt;0,E2269/L2269,0)</f>
        <v>188.37871287128712</v>
      </c>
      <c r="P2269" s="11">
        <f>(((I2269/60)/60)/24)+DATE(1970,1,1)+(-5/24)</f>
        <v>41993.833333333336</v>
      </c>
      <c r="Q2269" s="11">
        <f>(((J2269/60)/60)/24)+DATE(1970,1,1)+(-5/24)</f>
        <v>41968.621493055551</v>
      </c>
      <c r="R2269" t="s">
        <v>8297</v>
      </c>
      <c r="S2269" s="13" t="str">
        <f>LEFT(R2269,SEARCH("/",R2269)-1)</f>
        <v>games</v>
      </c>
      <c r="T2269" t="str">
        <f>RIGHT(R2269,LEN(R2269)-SEARCH("/",R2269))</f>
        <v>tabletop games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>
        <f>E2270/D2270</f>
        <v>1.026</v>
      </c>
      <c r="O2270" s="6">
        <f>IF(L2270&gt;0,E2270/L2270,0)</f>
        <v>148.08247422680412</v>
      </c>
      <c r="P2270" s="11">
        <f>(((I2270/60)/60)/24)+DATE(1970,1,1)+(-5/24)</f>
        <v>42805.874016203699</v>
      </c>
      <c r="Q2270" s="11">
        <f>(((J2270/60)/60)/24)+DATE(1970,1,1)+(-5/24)</f>
        <v>42775.874016203699</v>
      </c>
      <c r="R2270" t="s">
        <v>8297</v>
      </c>
      <c r="S2270" s="13" t="str">
        <f>LEFT(R2270,SEARCH("/",R2270)-1)</f>
        <v>games</v>
      </c>
      <c r="T2270" t="str">
        <f>RIGHT(R2270,LEN(R2270)-SEARCH("/",R2270))</f>
        <v>tabletop games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>
        <f>E2271/D2271</f>
        <v>18.016400000000001</v>
      </c>
      <c r="O2271" s="6">
        <f>IF(L2271&gt;0,E2271/L2271,0)</f>
        <v>49.934589800443462</v>
      </c>
      <c r="P2271" s="11">
        <f>(((I2271/60)/60)/24)+DATE(1970,1,1)+(-5/24)</f>
        <v>42800.999999999993</v>
      </c>
      <c r="Q2271" s="11">
        <f>(((J2271/60)/60)/24)+DATE(1970,1,1)+(-5/24)</f>
        <v>42776.496099537035</v>
      </c>
      <c r="R2271" t="s">
        <v>8297</v>
      </c>
      <c r="S2271" s="13" t="str">
        <f>LEFT(R2271,SEARCH("/",R2271)-1)</f>
        <v>games</v>
      </c>
      <c r="T2271" t="str">
        <f>RIGHT(R2271,LEN(R2271)-SEARCH("/",R2271))</f>
        <v>tabletop games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>
        <f>E2272/D2272</f>
        <v>7.2024800000000004</v>
      </c>
      <c r="O2272" s="6">
        <f>IF(L2272&gt;0,E2272/L2272,0)</f>
        <v>107.82155688622754</v>
      </c>
      <c r="P2272" s="11">
        <f>(((I2272/60)/60)/24)+DATE(1970,1,1)+(-5/24)</f>
        <v>42745.707638888889</v>
      </c>
      <c r="Q2272" s="11">
        <f>(((J2272/60)/60)/24)+DATE(1970,1,1)+(-5/24)</f>
        <v>42725.661030092589</v>
      </c>
      <c r="R2272" t="s">
        <v>8297</v>
      </c>
      <c r="S2272" s="13" t="str">
        <f>LEFT(R2272,SEARCH("/",R2272)-1)</f>
        <v>games</v>
      </c>
      <c r="T2272" t="str">
        <f>RIGHT(R2272,LEN(R2272)-SEARCH("/",R2272))</f>
        <v>tabletop games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>
        <f>E2273/D2273</f>
        <v>2.8309000000000002</v>
      </c>
      <c r="O2273" s="6">
        <f>IF(L2273&gt;0,E2273/L2273,0)</f>
        <v>42.63403614457831</v>
      </c>
      <c r="P2273" s="11">
        <f>(((I2273/60)/60)/24)+DATE(1970,1,1)+(-5/24)</f>
        <v>42713.791712962957</v>
      </c>
      <c r="Q2273" s="11">
        <f>(((J2273/60)/60)/24)+DATE(1970,1,1)+(-5/24)</f>
        <v>42683.791712962957</v>
      </c>
      <c r="R2273" t="s">
        <v>8297</v>
      </c>
      <c r="S2273" s="13" t="str">
        <f>LEFT(R2273,SEARCH("/",R2273)-1)</f>
        <v>games</v>
      </c>
      <c r="T2273" t="str">
        <f>RIGHT(R2273,LEN(R2273)-SEARCH("/",R2273))</f>
        <v>tabletop games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>
        <f>E2274/D2274</f>
        <v>13.566000000000001</v>
      </c>
      <c r="O2274" s="6">
        <f>IF(L2274&gt;0,E2274/L2274,0)</f>
        <v>14.370762711864407</v>
      </c>
      <c r="P2274" s="11">
        <f>(((I2274/60)/60)/24)+DATE(1970,1,1)+(-5/24)</f>
        <v>42345.491157407399</v>
      </c>
      <c r="Q2274" s="11">
        <f>(((J2274/60)/60)/24)+DATE(1970,1,1)+(-5/24)</f>
        <v>42315.491157407399</v>
      </c>
      <c r="R2274" t="s">
        <v>8297</v>
      </c>
      <c r="S2274" s="13" t="str">
        <f>LEFT(R2274,SEARCH("/",R2274)-1)</f>
        <v>games</v>
      </c>
      <c r="T2274" t="str">
        <f>RIGHT(R2274,LEN(R2274)-SEARCH("/",R2274))</f>
        <v>tabletop games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>
        <f>E2275/D2275</f>
        <v>2.2035999999999998</v>
      </c>
      <c r="O2275" s="6">
        <f>IF(L2275&gt;0,E2275/L2275,0)</f>
        <v>37.476190476190474</v>
      </c>
      <c r="P2275" s="11">
        <f>(((I2275/60)/60)/24)+DATE(1970,1,1)+(-5/24)</f>
        <v>42806.299097222225</v>
      </c>
      <c r="Q2275" s="11">
        <f>(((J2275/60)/60)/24)+DATE(1970,1,1)+(-5/24)</f>
        <v>42781.340763888882</v>
      </c>
      <c r="R2275" t="s">
        <v>8297</v>
      </c>
      <c r="S2275" s="13" t="str">
        <f>LEFT(R2275,SEARCH("/",R2275)-1)</f>
        <v>games</v>
      </c>
      <c r="T2275" t="str">
        <f>RIGHT(R2275,LEN(R2275)-SEARCH("/",R2275))</f>
        <v>tabletop games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>
        <f>E2276/D2276</f>
        <v>1.196</v>
      </c>
      <c r="O2276" s="6">
        <f>IF(L2276&gt;0,E2276/L2276,0)</f>
        <v>30.202020202020201</v>
      </c>
      <c r="P2276" s="11">
        <f>(((I2276/60)/60)/24)+DATE(1970,1,1)+(-5/24)</f>
        <v>41693.292326388888</v>
      </c>
      <c r="Q2276" s="11">
        <f>(((J2276/60)/60)/24)+DATE(1970,1,1)+(-5/24)</f>
        <v>41663.292326388888</v>
      </c>
      <c r="R2276" t="s">
        <v>8297</v>
      </c>
      <c r="S2276" s="13" t="str">
        <f>LEFT(R2276,SEARCH("/",R2276)-1)</f>
        <v>games</v>
      </c>
      <c r="T2276" t="str">
        <f>RIGHT(R2276,LEN(R2276)-SEARCH("/",R2276))</f>
        <v>tabletop games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>
        <f>E2277/D2277</f>
        <v>4.0776923076923079</v>
      </c>
      <c r="O2277" s="6">
        <f>IF(L2277&gt;0,E2277/L2277,0)</f>
        <v>33.550632911392405</v>
      </c>
      <c r="P2277" s="11">
        <f>(((I2277/60)/60)/24)+DATE(1970,1,1)+(-5/24)</f>
        <v>41995.408321759263</v>
      </c>
      <c r="Q2277" s="11">
        <f>(((J2277/60)/60)/24)+DATE(1970,1,1)+(-5/24)</f>
        <v>41965.408321759263</v>
      </c>
      <c r="R2277" t="s">
        <v>8297</v>
      </c>
      <c r="S2277" s="13" t="str">
        <f>LEFT(R2277,SEARCH("/",R2277)-1)</f>
        <v>games</v>
      </c>
      <c r="T2277" t="str">
        <f>RIGHT(R2277,LEN(R2277)-SEARCH("/",R2277))</f>
        <v>tabletop games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>
        <f>E2278/D2278</f>
        <v>1.0581826105905425</v>
      </c>
      <c r="O2278" s="6">
        <f>IF(L2278&gt;0,E2278/L2278,0)</f>
        <v>64.74666666666667</v>
      </c>
      <c r="P2278" s="11">
        <f>(((I2278/60)/60)/24)+DATE(1970,1,1)+(-5/24)</f>
        <v>41644.443159722221</v>
      </c>
      <c r="Q2278" s="11">
        <f>(((J2278/60)/60)/24)+DATE(1970,1,1)+(-5/24)</f>
        <v>41614.443159722221</v>
      </c>
      <c r="R2278" t="s">
        <v>8297</v>
      </c>
      <c r="S2278" s="13" t="str">
        <f>LEFT(R2278,SEARCH("/",R2278)-1)</f>
        <v>games</v>
      </c>
      <c r="T2278" t="str">
        <f>RIGHT(R2278,LEN(R2278)-SEARCH("/",R2278))</f>
        <v>tabletop games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>
        <f>E2279/D2279</f>
        <v>1.4108235294117648</v>
      </c>
      <c r="O2279" s="6">
        <f>IF(L2279&gt;0,E2279/L2279,0)</f>
        <v>57.932367149758456</v>
      </c>
      <c r="P2279" s="11">
        <f>(((I2279/60)/60)/24)+DATE(1970,1,1)+(-5/24)</f>
        <v>40966.470173611109</v>
      </c>
      <c r="Q2279" s="11">
        <f>(((J2279/60)/60)/24)+DATE(1970,1,1)+(-5/24)</f>
        <v>40936.470173611109</v>
      </c>
      <c r="R2279" t="s">
        <v>8297</v>
      </c>
      <c r="S2279" s="13" t="str">
        <f>LEFT(R2279,SEARCH("/",R2279)-1)</f>
        <v>games</v>
      </c>
      <c r="T2279" t="str">
        <f>RIGHT(R2279,LEN(R2279)-SEARCH("/",R2279))</f>
        <v>tabletop games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>
        <f>E2280/D2280</f>
        <v>2.7069999999999999</v>
      </c>
      <c r="O2280" s="6">
        <f>IF(L2280&gt;0,E2280/L2280,0)</f>
        <v>53.078431372549019</v>
      </c>
      <c r="P2280" s="11">
        <f>(((I2280/60)/60)/24)+DATE(1970,1,1)+(-5/24)</f>
        <v>42372.749305555553</v>
      </c>
      <c r="Q2280" s="11">
        <f>(((J2280/60)/60)/24)+DATE(1970,1,1)+(-5/24)</f>
        <v>42338.500775462955</v>
      </c>
      <c r="R2280" t="s">
        <v>8297</v>
      </c>
      <c r="S2280" s="13" t="str">
        <f>LEFT(R2280,SEARCH("/",R2280)-1)</f>
        <v>games</v>
      </c>
      <c r="T2280" t="str">
        <f>RIGHT(R2280,LEN(R2280)-SEARCH("/",R2280))</f>
        <v>tabletop games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>
        <f>E2281/D2281</f>
        <v>1.538</v>
      </c>
      <c r="O2281" s="6">
        <f>IF(L2281&gt;0,E2281/L2281,0)</f>
        <v>48.0625</v>
      </c>
      <c r="P2281" s="11">
        <f>(((I2281/60)/60)/24)+DATE(1970,1,1)+(-5/24)</f>
        <v>42038.958333333336</v>
      </c>
      <c r="Q2281" s="11">
        <f>(((J2281/60)/60)/24)+DATE(1970,1,1)+(-5/24)</f>
        <v>42020.598368055551</v>
      </c>
      <c r="R2281" t="s">
        <v>8297</v>
      </c>
      <c r="S2281" s="13" t="str">
        <f>LEFT(R2281,SEARCH("/",R2281)-1)</f>
        <v>games</v>
      </c>
      <c r="T2281" t="str">
        <f>RIGHT(R2281,LEN(R2281)-SEARCH("/",R2281))</f>
        <v>tabletop games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>
        <f>E2282/D2282</f>
        <v>4.0357653061224488</v>
      </c>
      <c r="O2282" s="6">
        <f>IF(L2282&gt;0,E2282/L2282,0)</f>
        <v>82.396874999999994</v>
      </c>
      <c r="P2282" s="11">
        <f>(((I2282/60)/60)/24)+DATE(1970,1,1)+(-5/24)</f>
        <v>42264.416562499995</v>
      </c>
      <c r="Q2282" s="11">
        <f>(((J2282/60)/60)/24)+DATE(1970,1,1)+(-5/24)</f>
        <v>42234.416562499995</v>
      </c>
      <c r="R2282" t="s">
        <v>8297</v>
      </c>
      <c r="S2282" s="13" t="str">
        <f>LEFT(R2282,SEARCH("/",R2282)-1)</f>
        <v>games</v>
      </c>
      <c r="T2282" t="str">
        <f>RIGHT(R2282,LEN(R2282)-SEARCH("/",R2282))</f>
        <v>tabletop games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>
        <f>E2283/D2283</f>
        <v>1.85</v>
      </c>
      <c r="O2283" s="6">
        <f>IF(L2283&gt;0,E2283/L2283,0)</f>
        <v>50.454545454545453</v>
      </c>
      <c r="P2283" s="11">
        <f>(((I2283/60)/60)/24)+DATE(1970,1,1)+(-5/24)</f>
        <v>40749.076388888883</v>
      </c>
      <c r="Q2283" s="11">
        <f>(((J2283/60)/60)/24)+DATE(1970,1,1)+(-5/24)</f>
        <v>40687.077511574069</v>
      </c>
      <c r="R2283" t="s">
        <v>8276</v>
      </c>
      <c r="S2283" s="13" t="str">
        <f>LEFT(R2283,SEARCH("/",R2283)-1)</f>
        <v>music</v>
      </c>
      <c r="T2283" t="str">
        <f>RIGHT(R2283,LEN(R2283)-SEARCH("/",R2283))</f>
        <v>rock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>
        <f>E2284/D2284</f>
        <v>1.8533333333333333</v>
      </c>
      <c r="O2284" s="6">
        <f>IF(L2284&gt;0,E2284/L2284,0)</f>
        <v>115.83333333333333</v>
      </c>
      <c r="P2284" s="11">
        <f>(((I2284/60)/60)/24)+DATE(1970,1,1)+(-5/24)</f>
        <v>42382.966273148144</v>
      </c>
      <c r="Q2284" s="11">
        <f>(((J2284/60)/60)/24)+DATE(1970,1,1)+(-5/24)</f>
        <v>42322.966273148144</v>
      </c>
      <c r="R2284" t="s">
        <v>8276</v>
      </c>
      <c r="S2284" s="13" t="str">
        <f>LEFT(R2284,SEARCH("/",R2284)-1)</f>
        <v>music</v>
      </c>
      <c r="T2284" t="str">
        <f>RIGHT(R2284,LEN(R2284)-SEARCH("/",R2284))</f>
        <v>rock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>
        <f>E2285/D2285</f>
        <v>1.0085533333333332</v>
      </c>
      <c r="O2285" s="6">
        <f>IF(L2285&gt;0,E2285/L2285,0)</f>
        <v>63.03458333333333</v>
      </c>
      <c r="P2285" s="11">
        <f>(((I2285/60)/60)/24)+DATE(1970,1,1)+(-5/24)</f>
        <v>41037.875046296293</v>
      </c>
      <c r="Q2285" s="11">
        <f>(((J2285/60)/60)/24)+DATE(1970,1,1)+(-5/24)</f>
        <v>40977.916712962957</v>
      </c>
      <c r="R2285" t="s">
        <v>8276</v>
      </c>
      <c r="S2285" s="13" t="str">
        <f>LEFT(R2285,SEARCH("/",R2285)-1)</f>
        <v>music</v>
      </c>
      <c r="T2285" t="str">
        <f>RIGHT(R2285,LEN(R2285)-SEARCH("/",R2285))</f>
        <v>rock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>
        <f>E2286/D2286</f>
        <v>1.0622116666666668</v>
      </c>
      <c r="O2286" s="6">
        <f>IF(L2286&gt;0,E2286/L2286,0)</f>
        <v>108.02152542372882</v>
      </c>
      <c r="P2286" s="11">
        <f>(((I2286/60)/60)/24)+DATE(1970,1,1)+(-5/24)</f>
        <v>40613.958333333328</v>
      </c>
      <c r="Q2286" s="11">
        <f>(((J2286/60)/60)/24)+DATE(1970,1,1)+(-5/24)</f>
        <v>40585.588483796295</v>
      </c>
      <c r="R2286" t="s">
        <v>8276</v>
      </c>
      <c r="S2286" s="13" t="str">
        <f>LEFT(R2286,SEARCH("/",R2286)-1)</f>
        <v>music</v>
      </c>
      <c r="T2286" t="str">
        <f>RIGHT(R2286,LEN(R2286)-SEARCH("/",R2286))</f>
        <v>rock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>
        <f>E2287/D2287</f>
        <v>1.2136666666666667</v>
      </c>
      <c r="O2287" s="6">
        <f>IF(L2287&gt;0,E2287/L2287,0)</f>
        <v>46.088607594936711</v>
      </c>
      <c r="P2287" s="11">
        <f>(((I2287/60)/60)/24)+DATE(1970,1,1)+(-5/24)</f>
        <v>41088.977349537032</v>
      </c>
      <c r="Q2287" s="11">
        <f>(((J2287/60)/60)/24)+DATE(1970,1,1)+(-5/24)</f>
        <v>41058.977349537032</v>
      </c>
      <c r="R2287" t="s">
        <v>8276</v>
      </c>
      <c r="S2287" s="13" t="str">
        <f>LEFT(R2287,SEARCH("/",R2287)-1)</f>
        <v>music</v>
      </c>
      <c r="T2287" t="str">
        <f>RIGHT(R2287,LEN(R2287)-SEARCH("/",R2287))</f>
        <v>rock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>
        <f>E2288/D2288</f>
        <v>1.0006666666666666</v>
      </c>
      <c r="O2288" s="6">
        <f>IF(L2288&gt;0,E2288/L2288,0)</f>
        <v>107.21428571428571</v>
      </c>
      <c r="P2288" s="11">
        <f>(((I2288/60)/60)/24)+DATE(1970,1,1)+(-5/24)</f>
        <v>41522.957638888889</v>
      </c>
      <c r="Q2288" s="11">
        <f>(((J2288/60)/60)/24)+DATE(1970,1,1)+(-5/24)</f>
        <v>41494.755254629628</v>
      </c>
      <c r="R2288" t="s">
        <v>8276</v>
      </c>
      <c r="S2288" s="13" t="str">
        <f>LEFT(R2288,SEARCH("/",R2288)-1)</f>
        <v>music</v>
      </c>
      <c r="T2288" t="str">
        <f>RIGHT(R2288,LEN(R2288)-SEARCH("/",R2288))</f>
        <v>rock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>
        <f>E2289/D2289</f>
        <v>1.1997755555555556</v>
      </c>
      <c r="O2289" s="6">
        <f>IF(L2289&gt;0,E2289/L2289,0)</f>
        <v>50.9338679245283</v>
      </c>
      <c r="P2289" s="11">
        <f>(((I2289/60)/60)/24)+DATE(1970,1,1)+(-5/24)</f>
        <v>41813.459027777775</v>
      </c>
      <c r="Q2289" s="11">
        <f>(((J2289/60)/60)/24)+DATE(1970,1,1)+(-5/24)</f>
        <v>41792.459027777775</v>
      </c>
      <c r="R2289" t="s">
        <v>8276</v>
      </c>
      <c r="S2289" s="13" t="str">
        <f>LEFT(R2289,SEARCH("/",R2289)-1)</f>
        <v>music</v>
      </c>
      <c r="T2289" t="str">
        <f>RIGHT(R2289,LEN(R2289)-SEARCH("/",R2289))</f>
        <v>rock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>
        <f>E2290/D2290</f>
        <v>1.0009999999999999</v>
      </c>
      <c r="O2290" s="6">
        <f>IF(L2290&gt;0,E2290/L2290,0)</f>
        <v>40.04</v>
      </c>
      <c r="P2290" s="11">
        <f>(((I2290/60)/60)/24)+DATE(1970,1,1)+(-5/24)</f>
        <v>41086.541666666664</v>
      </c>
      <c r="Q2290" s="11">
        <f>(((J2290/60)/60)/24)+DATE(1970,1,1)+(-5/24)</f>
        <v>41067.619085648148</v>
      </c>
      <c r="R2290" t="s">
        <v>8276</v>
      </c>
      <c r="S2290" s="13" t="str">
        <f>LEFT(R2290,SEARCH("/",R2290)-1)</f>
        <v>music</v>
      </c>
      <c r="T2290" t="str">
        <f>RIGHT(R2290,LEN(R2290)-SEARCH("/",R2290))</f>
        <v>rock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>
        <f>E2291/D2291</f>
        <v>1.0740000000000001</v>
      </c>
      <c r="O2291" s="6">
        <f>IF(L2291&gt;0,E2291/L2291,0)</f>
        <v>64.44</v>
      </c>
      <c r="P2291" s="11">
        <f>(((I2291/60)/60)/24)+DATE(1970,1,1)+(-5/24)</f>
        <v>41614.765277777777</v>
      </c>
      <c r="Q2291" s="11">
        <f>(((J2291/60)/60)/24)+DATE(1970,1,1)+(-5/24)</f>
        <v>41571.790046296293</v>
      </c>
      <c r="R2291" t="s">
        <v>8276</v>
      </c>
      <c r="S2291" s="13" t="str">
        <f>LEFT(R2291,SEARCH("/",R2291)-1)</f>
        <v>music</v>
      </c>
      <c r="T2291" t="str">
        <f>RIGHT(R2291,LEN(R2291)-SEARCH("/",R2291))</f>
        <v>rock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>
        <f>E2292/D2292</f>
        <v>1.0406666666666666</v>
      </c>
      <c r="O2292" s="6">
        <f>IF(L2292&gt;0,E2292/L2292,0)</f>
        <v>53.827586206896555</v>
      </c>
      <c r="P2292" s="11">
        <f>(((I2292/60)/60)/24)+DATE(1970,1,1)+(-5/24)</f>
        <v>40148.5</v>
      </c>
      <c r="Q2292" s="11">
        <f>(((J2292/60)/60)/24)+DATE(1970,1,1)+(-5/24)</f>
        <v>40070.045486111107</v>
      </c>
      <c r="R2292" t="s">
        <v>8276</v>
      </c>
      <c r="S2292" s="13" t="str">
        <f>LEFT(R2292,SEARCH("/",R2292)-1)</f>
        <v>music</v>
      </c>
      <c r="T2292" t="str">
        <f>RIGHT(R2292,LEN(R2292)-SEARCH("/",R2292))</f>
        <v>rock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>
        <f>E2293/D2293</f>
        <v>1.728</v>
      </c>
      <c r="O2293" s="6">
        <f>IF(L2293&gt;0,E2293/L2293,0)</f>
        <v>100.46511627906976</v>
      </c>
      <c r="P2293" s="11">
        <f>(((I2293/60)/60)/24)+DATE(1970,1,1)+(-5/24)</f>
        <v>41021.958333333328</v>
      </c>
      <c r="Q2293" s="11">
        <f>(((J2293/60)/60)/24)+DATE(1970,1,1)+(-5/24)</f>
        <v>40987.768726851849</v>
      </c>
      <c r="R2293" t="s">
        <v>8276</v>
      </c>
      <c r="S2293" s="13" t="str">
        <f>LEFT(R2293,SEARCH("/",R2293)-1)</f>
        <v>music</v>
      </c>
      <c r="T2293" t="str">
        <f>RIGHT(R2293,LEN(R2293)-SEARCH("/",R2293))</f>
        <v>rock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>
        <f>E2294/D2294</f>
        <v>1.072505</v>
      </c>
      <c r="O2294" s="6">
        <f>IF(L2294&gt;0,E2294/L2294,0)</f>
        <v>46.630652173913049</v>
      </c>
      <c r="P2294" s="11">
        <f>(((I2294/60)/60)/24)+DATE(1970,1,1)+(-5/24)</f>
        <v>41017.489305555551</v>
      </c>
      <c r="Q2294" s="11">
        <f>(((J2294/60)/60)/24)+DATE(1970,1,1)+(-5/24)</f>
        <v>40987.489305555551</v>
      </c>
      <c r="R2294" t="s">
        <v>8276</v>
      </c>
      <c r="S2294" s="13" t="str">
        <f>LEFT(R2294,SEARCH("/",R2294)-1)</f>
        <v>music</v>
      </c>
      <c r="T2294" t="str">
        <f>RIGHT(R2294,LEN(R2294)-SEARCH("/",R2294))</f>
        <v>rock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>
        <f>E2295/D2295</f>
        <v>1.0823529411764705</v>
      </c>
      <c r="O2295" s="6">
        <f>IF(L2295&gt;0,E2295/L2295,0)</f>
        <v>34.074074074074076</v>
      </c>
      <c r="P2295" s="11">
        <f>(((I2295/60)/60)/24)+DATE(1970,1,1)+(-5/24)</f>
        <v>41176.957638888889</v>
      </c>
      <c r="Q2295" s="11">
        <f>(((J2295/60)/60)/24)+DATE(1970,1,1)+(-5/24)</f>
        <v>41151.499988425923</v>
      </c>
      <c r="R2295" t="s">
        <v>8276</v>
      </c>
      <c r="S2295" s="13" t="str">
        <f>LEFT(R2295,SEARCH("/",R2295)-1)</f>
        <v>music</v>
      </c>
      <c r="T2295" t="str">
        <f>RIGHT(R2295,LEN(R2295)-SEARCH("/",R2295))</f>
        <v>rock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>
        <f>E2296/D2296</f>
        <v>1.4608079999999999</v>
      </c>
      <c r="O2296" s="6">
        <f>IF(L2296&gt;0,E2296/L2296,0)</f>
        <v>65.214642857142863</v>
      </c>
      <c r="P2296" s="11">
        <f>(((I2296/60)/60)/24)+DATE(1970,1,1)+(-5/24)</f>
        <v>41294.514814814815</v>
      </c>
      <c r="Q2296" s="11">
        <f>(((J2296/60)/60)/24)+DATE(1970,1,1)+(-5/24)</f>
        <v>41264.514814814815</v>
      </c>
      <c r="R2296" t="s">
        <v>8276</v>
      </c>
      <c r="S2296" s="13" t="str">
        <f>LEFT(R2296,SEARCH("/",R2296)-1)</f>
        <v>music</v>
      </c>
      <c r="T2296" t="str">
        <f>RIGHT(R2296,LEN(R2296)-SEARCH("/",R2296))</f>
        <v>rock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>
        <f>E2297/D2297</f>
        <v>1.2524999999999999</v>
      </c>
      <c r="O2297" s="6">
        <f>IF(L2297&gt;0,E2297/L2297,0)</f>
        <v>44.205882352941174</v>
      </c>
      <c r="P2297" s="11">
        <f>(((I2297/60)/60)/24)+DATE(1970,1,1)+(-5/24)</f>
        <v>41300.746018518512</v>
      </c>
      <c r="Q2297" s="11">
        <f>(((J2297/60)/60)/24)+DATE(1970,1,1)+(-5/24)</f>
        <v>41270.746018518512</v>
      </c>
      <c r="R2297" t="s">
        <v>8276</v>
      </c>
      <c r="S2297" s="13" t="str">
        <f>LEFT(R2297,SEARCH("/",R2297)-1)</f>
        <v>music</v>
      </c>
      <c r="T2297" t="str">
        <f>RIGHT(R2297,LEN(R2297)-SEARCH("/",R2297))</f>
        <v>rock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>
        <f>E2298/D2298</f>
        <v>1.4907142857142857</v>
      </c>
      <c r="O2298" s="6">
        <f>IF(L2298&gt;0,E2298/L2298,0)</f>
        <v>71.965517241379317</v>
      </c>
      <c r="P2298" s="11">
        <f>(((I2298/60)/60)/24)+DATE(1970,1,1)+(-5/24)</f>
        <v>40962.52344907407</v>
      </c>
      <c r="Q2298" s="11">
        <f>(((J2298/60)/60)/24)+DATE(1970,1,1)+(-5/24)</f>
        <v>40927.52344907407</v>
      </c>
      <c r="R2298" t="s">
        <v>8276</v>
      </c>
      <c r="S2298" s="13" t="str">
        <f>LEFT(R2298,SEARCH("/",R2298)-1)</f>
        <v>music</v>
      </c>
      <c r="T2298" t="str">
        <f>RIGHT(R2298,LEN(R2298)-SEARCH("/",R2298))</f>
        <v>rock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>
        <f>E2299/D2299</f>
        <v>1.006</v>
      </c>
      <c r="O2299" s="6">
        <f>IF(L2299&gt;0,E2299/L2299,0)</f>
        <v>52.94736842105263</v>
      </c>
      <c r="P2299" s="11">
        <f>(((I2299/60)/60)/24)+DATE(1970,1,1)+(-5/24)</f>
        <v>40981.957638888889</v>
      </c>
      <c r="Q2299" s="11">
        <f>(((J2299/60)/60)/24)+DATE(1970,1,1)+(-5/24)</f>
        <v>40947.83390046296</v>
      </c>
      <c r="R2299" t="s">
        <v>8276</v>
      </c>
      <c r="S2299" s="13" t="str">
        <f>LEFT(R2299,SEARCH("/",R2299)-1)</f>
        <v>music</v>
      </c>
      <c r="T2299" t="str">
        <f>RIGHT(R2299,LEN(R2299)-SEARCH("/",R2299))</f>
        <v>rock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>
        <f>E2300/D2300</f>
        <v>1.0507333333333333</v>
      </c>
      <c r="O2300" s="6">
        <f>IF(L2300&gt;0,E2300/L2300,0)</f>
        <v>109.45138888888889</v>
      </c>
      <c r="P2300" s="11">
        <f>(((I2300/60)/60)/24)+DATE(1970,1,1)+(-5/24)</f>
        <v>41724.59065972222</v>
      </c>
      <c r="Q2300" s="11">
        <f>(((J2300/60)/60)/24)+DATE(1970,1,1)+(-5/24)</f>
        <v>41694.632326388884</v>
      </c>
      <c r="R2300" t="s">
        <v>8276</v>
      </c>
      <c r="S2300" s="13" t="str">
        <f>LEFT(R2300,SEARCH("/",R2300)-1)</f>
        <v>music</v>
      </c>
      <c r="T2300" t="str">
        <f>RIGHT(R2300,LEN(R2300)-SEARCH("/",R2300))</f>
        <v>rock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>
        <f>E2301/D2301</f>
        <v>3.5016666666666665</v>
      </c>
      <c r="O2301" s="6">
        <f>IF(L2301&gt;0,E2301/L2301,0)</f>
        <v>75.035714285714292</v>
      </c>
      <c r="P2301" s="11">
        <f>(((I2301/60)/60)/24)+DATE(1970,1,1)+(-5/24)</f>
        <v>40579.824178240735</v>
      </c>
      <c r="Q2301" s="11">
        <f>(((J2301/60)/60)/24)+DATE(1970,1,1)+(-5/24)</f>
        <v>40564.824178240735</v>
      </c>
      <c r="R2301" t="s">
        <v>8276</v>
      </c>
      <c r="S2301" s="13" t="str">
        <f>LEFT(R2301,SEARCH("/",R2301)-1)</f>
        <v>music</v>
      </c>
      <c r="T2301" t="str">
        <f>RIGHT(R2301,LEN(R2301)-SEARCH("/",R2301))</f>
        <v>rock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>
        <f>E2302/D2302</f>
        <v>1.0125</v>
      </c>
      <c r="O2302" s="6">
        <f>IF(L2302&gt;0,E2302/L2302,0)</f>
        <v>115.71428571428571</v>
      </c>
      <c r="P2302" s="11">
        <f>(((I2302/60)/60)/24)+DATE(1970,1,1)+(-5/24)</f>
        <v>41088.518703703703</v>
      </c>
      <c r="Q2302" s="11">
        <f>(((J2302/60)/60)/24)+DATE(1970,1,1)+(-5/24)</f>
        <v>41074.518703703703</v>
      </c>
      <c r="R2302" t="s">
        <v>8276</v>
      </c>
      <c r="S2302" s="13" t="str">
        <f>LEFT(R2302,SEARCH("/",R2302)-1)</f>
        <v>music</v>
      </c>
      <c r="T2302" t="str">
        <f>RIGHT(R2302,LEN(R2302)-SEARCH("/",R2302))</f>
        <v>rock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>
        <f>E2303/D2303</f>
        <v>1.336044</v>
      </c>
      <c r="O2303" s="6">
        <f>IF(L2303&gt;0,E2303/L2303,0)</f>
        <v>31.659810426540286</v>
      </c>
      <c r="P2303" s="11">
        <f>(((I2303/60)/60)/24)+DATE(1970,1,1)+(-5/24)</f>
        <v>41445.938611111109</v>
      </c>
      <c r="Q2303" s="11">
        <f>(((J2303/60)/60)/24)+DATE(1970,1,1)+(-5/24)</f>
        <v>41415.938611111109</v>
      </c>
      <c r="R2303" t="s">
        <v>8279</v>
      </c>
      <c r="S2303" s="13" t="str">
        <f>LEFT(R2303,SEARCH("/",R2303)-1)</f>
        <v>music</v>
      </c>
      <c r="T2303" t="str">
        <f>RIGHT(R2303,LEN(R2303)-SEARCH("/",R2303))</f>
        <v>indie rock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>
        <f>E2304/D2304</f>
        <v>1.7065217391304348</v>
      </c>
      <c r="O2304" s="6">
        <f>IF(L2304&gt;0,E2304/L2304,0)</f>
        <v>46.176470588235297</v>
      </c>
      <c r="P2304" s="11">
        <f>(((I2304/60)/60)/24)+DATE(1970,1,1)+(-5/24)</f>
        <v>41639.083333333328</v>
      </c>
      <c r="Q2304" s="11">
        <f>(((J2304/60)/60)/24)+DATE(1970,1,1)+(-5/24)</f>
        <v>41605.660115740735</v>
      </c>
      <c r="R2304" t="s">
        <v>8279</v>
      </c>
      <c r="S2304" s="13" t="str">
        <f>LEFT(R2304,SEARCH("/",R2304)-1)</f>
        <v>music</v>
      </c>
      <c r="T2304" t="str">
        <f>RIGHT(R2304,LEN(R2304)-SEARCH("/",R2304))</f>
        <v>indie rock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>
        <f>E2305/D2305</f>
        <v>1.0935829457364341</v>
      </c>
      <c r="O2305" s="6">
        <f>IF(L2305&gt;0,E2305/L2305,0)</f>
        <v>68.481650485436887</v>
      </c>
      <c r="P2305" s="11">
        <f>(((I2305/60)/60)/24)+DATE(1970,1,1)+(-5/24)</f>
        <v>40889.944398148145</v>
      </c>
      <c r="Q2305" s="11">
        <f>(((J2305/60)/60)/24)+DATE(1970,1,1)+(-5/24)</f>
        <v>40849.902731481481</v>
      </c>
      <c r="R2305" t="s">
        <v>8279</v>
      </c>
      <c r="S2305" s="13" t="str">
        <f>LEFT(R2305,SEARCH("/",R2305)-1)</f>
        <v>music</v>
      </c>
      <c r="T2305" t="str">
        <f>RIGHT(R2305,LEN(R2305)-SEARCH("/",R2305))</f>
        <v>indie rock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>
        <f>E2306/D2306</f>
        <v>1.0070033333333335</v>
      </c>
      <c r="O2306" s="6">
        <f>IF(L2306&gt;0,E2306/L2306,0)</f>
        <v>53.469203539823013</v>
      </c>
      <c r="P2306" s="11">
        <f>(((I2306/60)/60)/24)+DATE(1970,1,1)+(-5/24)</f>
        <v>40543.999305555553</v>
      </c>
      <c r="Q2306" s="11">
        <f>(((J2306/60)/60)/24)+DATE(1970,1,1)+(-5/24)</f>
        <v>40502.607534722221</v>
      </c>
      <c r="R2306" t="s">
        <v>8279</v>
      </c>
      <c r="S2306" s="13" t="str">
        <f>LEFT(R2306,SEARCH("/",R2306)-1)</f>
        <v>music</v>
      </c>
      <c r="T2306" t="str">
        <f>RIGHT(R2306,LEN(R2306)-SEARCH("/",R2306))</f>
        <v>indie rock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>
        <f>E2307/D2307</f>
        <v>1.0122777777777778</v>
      </c>
      <c r="O2307" s="6">
        <f>IF(L2307&gt;0,E2307/L2307,0)</f>
        <v>109.10778443113773</v>
      </c>
      <c r="P2307" s="11">
        <f>(((I2307/60)/60)/24)+DATE(1970,1,1)+(-5/24)</f>
        <v>41859.541666666664</v>
      </c>
      <c r="Q2307" s="11">
        <f>(((J2307/60)/60)/24)+DATE(1970,1,1)+(-5/24)</f>
        <v>41834.486944444441</v>
      </c>
      <c r="R2307" t="s">
        <v>8279</v>
      </c>
      <c r="S2307" s="13" t="str">
        <f>LEFT(R2307,SEARCH("/",R2307)-1)</f>
        <v>music</v>
      </c>
      <c r="T2307" t="str">
        <f>RIGHT(R2307,LEN(R2307)-SEARCH("/",R2307))</f>
        <v>indie rock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>
        <f>E2308/D2308</f>
        <v>1.0675857142857144</v>
      </c>
      <c r="O2308" s="6">
        <f>IF(L2308&gt;0,E2308/L2308,0)</f>
        <v>51.185616438356163</v>
      </c>
      <c r="P2308" s="11">
        <f>(((I2308/60)/60)/24)+DATE(1970,1,1)+(-5/24)</f>
        <v>40977.959826388884</v>
      </c>
      <c r="Q2308" s="11">
        <f>(((J2308/60)/60)/24)+DATE(1970,1,1)+(-5/24)</f>
        <v>40947.959826388884</v>
      </c>
      <c r="R2308" t="s">
        <v>8279</v>
      </c>
      <c r="S2308" s="13" t="str">
        <f>LEFT(R2308,SEARCH("/",R2308)-1)</f>
        <v>music</v>
      </c>
      <c r="T2308" t="str">
        <f>RIGHT(R2308,LEN(R2308)-SEARCH("/",R2308))</f>
        <v>indie rock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>
        <f>E2309/D2309</f>
        <v>1.0665777537961894</v>
      </c>
      <c r="O2309" s="6">
        <f>IF(L2309&gt;0,E2309/L2309,0)</f>
        <v>27.936800000000002</v>
      </c>
      <c r="P2309" s="11">
        <f>(((I2309/60)/60)/24)+DATE(1970,1,1)+(-5/24)</f>
        <v>41034.59407407407</v>
      </c>
      <c r="Q2309" s="11">
        <f>(((J2309/60)/60)/24)+DATE(1970,1,1)+(-5/24)</f>
        <v>41004.594131944439</v>
      </c>
      <c r="R2309" t="s">
        <v>8279</v>
      </c>
      <c r="S2309" s="13" t="str">
        <f>LEFT(R2309,SEARCH("/",R2309)-1)</f>
        <v>music</v>
      </c>
      <c r="T2309" t="str">
        <f>RIGHT(R2309,LEN(R2309)-SEARCH("/",R2309))</f>
        <v>indie rock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>
        <f>E2310/D2310</f>
        <v>1.0130622</v>
      </c>
      <c r="O2310" s="6">
        <f>IF(L2310&gt;0,E2310/L2310,0)</f>
        <v>82.496921824104234</v>
      </c>
      <c r="P2310" s="11">
        <f>(((I2310/60)/60)/24)+DATE(1970,1,1)+(-5/24)</f>
        <v>41879.833333333328</v>
      </c>
      <c r="Q2310" s="11">
        <f>(((J2310/60)/60)/24)+DATE(1970,1,1)+(-5/24)</f>
        <v>41851.754583333335</v>
      </c>
      <c r="R2310" t="s">
        <v>8279</v>
      </c>
      <c r="S2310" s="13" t="str">
        <f>LEFT(R2310,SEARCH("/",R2310)-1)</f>
        <v>music</v>
      </c>
      <c r="T2310" t="str">
        <f>RIGHT(R2310,LEN(R2310)-SEARCH("/",R2310))</f>
        <v>indie rock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>
        <f>E2311/D2311</f>
        <v>1.0667450000000001</v>
      </c>
      <c r="O2311" s="6">
        <f>IF(L2311&gt;0,E2311/L2311,0)</f>
        <v>59.817476635514019</v>
      </c>
      <c r="P2311" s="11">
        <f>(((I2311/60)/60)/24)+DATE(1970,1,1)+(-5/24)</f>
        <v>41342.779363425921</v>
      </c>
      <c r="Q2311" s="11">
        <f>(((J2311/60)/60)/24)+DATE(1970,1,1)+(-5/24)</f>
        <v>41307.779363425921</v>
      </c>
      <c r="R2311" t="s">
        <v>8279</v>
      </c>
      <c r="S2311" s="13" t="str">
        <f>LEFT(R2311,SEARCH("/",R2311)-1)</f>
        <v>music</v>
      </c>
      <c r="T2311" t="str">
        <f>RIGHT(R2311,LEN(R2311)-SEARCH("/",R2311))</f>
        <v>indie rock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>
        <f>E2312/D2312</f>
        <v>4.288397837837838</v>
      </c>
      <c r="O2312" s="6">
        <f>IF(L2312&gt;0,E2312/L2312,0)</f>
        <v>64.816470588235291</v>
      </c>
      <c r="P2312" s="11">
        <f>(((I2312/60)/60)/24)+DATE(1970,1,1)+(-5/24)</f>
        <v>41354.54415509259</v>
      </c>
      <c r="Q2312" s="11">
        <f>(((J2312/60)/60)/24)+DATE(1970,1,1)+(-5/24)</f>
        <v>41324.585821759254</v>
      </c>
      <c r="R2312" t="s">
        <v>8279</v>
      </c>
      <c r="S2312" s="13" t="str">
        <f>LEFT(R2312,SEARCH("/",R2312)-1)</f>
        <v>music</v>
      </c>
      <c r="T2312" t="str">
        <f>RIGHT(R2312,LEN(R2312)-SEARCH("/",R2312))</f>
        <v>indie rock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>
        <f>E2313/D2313</f>
        <v>1.0411111111111111</v>
      </c>
      <c r="O2313" s="6">
        <f>IF(L2313&gt;0,E2313/L2313,0)</f>
        <v>90.09615384615384</v>
      </c>
      <c r="P2313" s="11">
        <f>(((I2313/60)/60)/24)+DATE(1970,1,1)+(-5/24)</f>
        <v>41765.796168981477</v>
      </c>
      <c r="Q2313" s="11">
        <f>(((J2313/60)/60)/24)+DATE(1970,1,1)+(-5/24)</f>
        <v>41735.796168981477</v>
      </c>
      <c r="R2313" t="s">
        <v>8279</v>
      </c>
      <c r="S2313" s="13" t="str">
        <f>LEFT(R2313,SEARCH("/",R2313)-1)</f>
        <v>music</v>
      </c>
      <c r="T2313" t="str">
        <f>RIGHT(R2313,LEN(R2313)-SEARCH("/",R2313))</f>
        <v>indie rock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>
        <f>E2314/D2314</f>
        <v>1.0786666666666667</v>
      </c>
      <c r="O2314" s="6">
        <f>IF(L2314&gt;0,E2314/L2314,0)</f>
        <v>40.962025316455694</v>
      </c>
      <c r="P2314" s="11">
        <f>(((I2314/60)/60)/24)+DATE(1970,1,1)+(-5/24)</f>
        <v>41747.75</v>
      </c>
      <c r="Q2314" s="11">
        <f>(((J2314/60)/60)/24)+DATE(1970,1,1)+(-5/24)</f>
        <v>41716.424513888887</v>
      </c>
      <c r="R2314" t="s">
        <v>8279</v>
      </c>
      <c r="S2314" s="13" t="str">
        <f>LEFT(R2314,SEARCH("/",R2314)-1)</f>
        <v>music</v>
      </c>
      <c r="T2314" t="str">
        <f>RIGHT(R2314,LEN(R2314)-SEARCH("/",R2314))</f>
        <v>indie rock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>
        <f>E2315/D2315</f>
        <v>1.7584040000000001</v>
      </c>
      <c r="O2315" s="6">
        <f>IF(L2315&gt;0,E2315/L2315,0)</f>
        <v>56.000127388535034</v>
      </c>
      <c r="P2315" s="11">
        <f>(((I2315/60)/60)/24)+DATE(1970,1,1)+(-5/24)</f>
        <v>41032.750300925924</v>
      </c>
      <c r="Q2315" s="11">
        <f>(((J2315/60)/60)/24)+DATE(1970,1,1)+(-5/24)</f>
        <v>41002.750300925924</v>
      </c>
      <c r="R2315" t="s">
        <v>8279</v>
      </c>
      <c r="S2315" s="13" t="str">
        <f>LEFT(R2315,SEARCH("/",R2315)-1)</f>
        <v>music</v>
      </c>
      <c r="T2315" t="str">
        <f>RIGHT(R2315,LEN(R2315)-SEARCH("/",R2315))</f>
        <v>indie rock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>
        <f>E2316/D2316</f>
        <v>1.5697000000000001</v>
      </c>
      <c r="O2316" s="6">
        <f>IF(L2316&gt;0,E2316/L2316,0)</f>
        <v>37.672800000000002</v>
      </c>
      <c r="P2316" s="11">
        <f>(((I2316/60)/60)/24)+DATE(1970,1,1)+(-5/24)</f>
        <v>41067.343252314815</v>
      </c>
      <c r="Q2316" s="11">
        <f>(((J2316/60)/60)/24)+DATE(1970,1,1)+(-5/24)</f>
        <v>41037.343252314815</v>
      </c>
      <c r="R2316" t="s">
        <v>8279</v>
      </c>
      <c r="S2316" s="13" t="str">
        <f>LEFT(R2316,SEARCH("/",R2316)-1)</f>
        <v>music</v>
      </c>
      <c r="T2316" t="str">
        <f>RIGHT(R2316,LEN(R2316)-SEARCH("/",R2316))</f>
        <v>indie rock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>
        <f>E2317/D2317</f>
        <v>1.026</v>
      </c>
      <c r="O2317" s="6">
        <f>IF(L2317&gt;0,E2317/L2317,0)</f>
        <v>40.078125</v>
      </c>
      <c r="P2317" s="11">
        <f>(((I2317/60)/60)/24)+DATE(1970,1,1)+(-5/24)</f>
        <v>41034.517858796295</v>
      </c>
      <c r="Q2317" s="11">
        <f>(((J2317/60)/60)/24)+DATE(1970,1,1)+(-5/24)</f>
        <v>41004.517858796295</v>
      </c>
      <c r="R2317" t="s">
        <v>8279</v>
      </c>
      <c r="S2317" s="13" t="str">
        <f>LEFT(R2317,SEARCH("/",R2317)-1)</f>
        <v>music</v>
      </c>
      <c r="T2317" t="str">
        <f>RIGHT(R2317,LEN(R2317)-SEARCH("/",R2317))</f>
        <v>indie rock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>
        <f>E2318/D2318</f>
        <v>1.0404266666666666</v>
      </c>
      <c r="O2318" s="6">
        <f>IF(L2318&gt;0,E2318/L2318,0)</f>
        <v>78.031999999999996</v>
      </c>
      <c r="P2318" s="11">
        <f>(((I2318/60)/60)/24)+DATE(1970,1,1)+(-5/24)</f>
        <v>40156.558333333334</v>
      </c>
      <c r="Q2318" s="11">
        <f>(((J2318/60)/60)/24)+DATE(1970,1,1)+(-5/24)</f>
        <v>40079.516782407409</v>
      </c>
      <c r="R2318" t="s">
        <v>8279</v>
      </c>
      <c r="S2318" s="13" t="str">
        <f>LEFT(R2318,SEARCH("/",R2318)-1)</f>
        <v>music</v>
      </c>
      <c r="T2318" t="str">
        <f>RIGHT(R2318,LEN(R2318)-SEARCH("/",R2318))</f>
        <v>indie rock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>
        <f>E2319/D2319</f>
        <v>1.04</v>
      </c>
      <c r="O2319" s="6">
        <f>IF(L2319&gt;0,E2319/L2319,0)</f>
        <v>18.90909090909091</v>
      </c>
      <c r="P2319" s="11">
        <f>(((I2319/60)/60)/24)+DATE(1970,1,1)+(-5/24)</f>
        <v>40224</v>
      </c>
      <c r="Q2319" s="11">
        <f>(((J2319/60)/60)/24)+DATE(1970,1,1)+(-5/24)</f>
        <v>40192.33390046296</v>
      </c>
      <c r="R2319" t="s">
        <v>8279</v>
      </c>
      <c r="S2319" s="13" t="str">
        <f>LEFT(R2319,SEARCH("/",R2319)-1)</f>
        <v>music</v>
      </c>
      <c r="T2319" t="str">
        <f>RIGHT(R2319,LEN(R2319)-SEARCH("/",R2319))</f>
        <v>indie rock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>
        <f>E2320/D2320</f>
        <v>1.2105999999999999</v>
      </c>
      <c r="O2320" s="6">
        <f>IF(L2320&gt;0,E2320/L2320,0)</f>
        <v>37.134969325153371</v>
      </c>
      <c r="P2320" s="11">
        <f>(((I2320/60)/60)/24)+DATE(1970,1,1)+(-5/24)</f>
        <v>40081.957638888889</v>
      </c>
      <c r="Q2320" s="11">
        <f>(((J2320/60)/60)/24)+DATE(1970,1,1)+(-5/24)</f>
        <v>40050.435347222221</v>
      </c>
      <c r="R2320" t="s">
        <v>8279</v>
      </c>
      <c r="S2320" s="13" t="str">
        <f>LEFT(R2320,SEARCH("/",R2320)-1)</f>
        <v>music</v>
      </c>
      <c r="T2320" t="str">
        <f>RIGHT(R2320,LEN(R2320)-SEARCH("/",R2320))</f>
        <v>indie rock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>
        <f>E2321/D2321</f>
        <v>1.077</v>
      </c>
      <c r="O2321" s="6">
        <f>IF(L2321&gt;0,E2321/L2321,0)</f>
        <v>41.961038961038959</v>
      </c>
      <c r="P2321" s="11">
        <f>(((I2321/60)/60)/24)+DATE(1970,1,1)+(-5/24)</f>
        <v>41622.873668981476</v>
      </c>
      <c r="Q2321" s="11">
        <f>(((J2321/60)/60)/24)+DATE(1970,1,1)+(-5/24)</f>
        <v>41592.873668981476</v>
      </c>
      <c r="R2321" t="s">
        <v>8279</v>
      </c>
      <c r="S2321" s="13" t="str">
        <f>LEFT(R2321,SEARCH("/",R2321)-1)</f>
        <v>music</v>
      </c>
      <c r="T2321" t="str">
        <f>RIGHT(R2321,LEN(R2321)-SEARCH("/",R2321))</f>
        <v>indie rock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>
        <f>E2322/D2322</f>
        <v>1.0866</v>
      </c>
      <c r="O2322" s="6">
        <f>IF(L2322&gt;0,E2322/L2322,0)</f>
        <v>61.044943820224717</v>
      </c>
      <c r="P2322" s="11">
        <f>(((I2322/60)/60)/24)+DATE(1970,1,1)+(-5/24)</f>
        <v>41731.567129629628</v>
      </c>
      <c r="Q2322" s="11">
        <f>(((J2322/60)/60)/24)+DATE(1970,1,1)+(-5/24)</f>
        <v>41696.608796296292</v>
      </c>
      <c r="R2322" t="s">
        <v>8279</v>
      </c>
      <c r="S2322" s="13" t="str">
        <f>LEFT(R2322,SEARCH("/",R2322)-1)</f>
        <v>music</v>
      </c>
      <c r="T2322" t="str">
        <f>RIGHT(R2322,LEN(R2322)-SEARCH("/",R2322))</f>
        <v>indie rock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>
        <f>E2323/D2323</f>
        <v>0.39120962394619685</v>
      </c>
      <c r="O2323" s="6">
        <f>IF(L2323&gt;0,E2323/L2323,0)</f>
        <v>64.53125</v>
      </c>
      <c r="P2323" s="11">
        <f>(((I2323/60)/60)/24)+DATE(1970,1,1)+(-5/24)</f>
        <v>42829.010428240734</v>
      </c>
      <c r="Q2323" s="11">
        <f>(((J2323/60)/60)/24)+DATE(1970,1,1)+(-5/24)</f>
        <v>42799.052094907405</v>
      </c>
      <c r="R2323" t="s">
        <v>8298</v>
      </c>
      <c r="S2323" s="13" t="str">
        <f>LEFT(R2323,SEARCH("/",R2323)-1)</f>
        <v>food</v>
      </c>
      <c r="T2323" t="str">
        <f>RIGHT(R2323,LEN(R2323)-SEARCH("/",R2323))</f>
        <v>small batch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>
        <f>E2324/D2324</f>
        <v>3.1481481481481478E-2</v>
      </c>
      <c r="O2324" s="6">
        <f>IF(L2324&gt;0,E2324/L2324,0)</f>
        <v>21.25</v>
      </c>
      <c r="P2324" s="11">
        <f>(((I2324/60)/60)/24)+DATE(1970,1,1)+(-5/24)</f>
        <v>42834.645474537036</v>
      </c>
      <c r="Q2324" s="11">
        <f>(((J2324/60)/60)/24)+DATE(1970,1,1)+(-5/24)</f>
        <v>42804.687141203707</v>
      </c>
      <c r="R2324" t="s">
        <v>8298</v>
      </c>
      <c r="S2324" s="13" t="str">
        <f>LEFT(R2324,SEARCH("/",R2324)-1)</f>
        <v>food</v>
      </c>
      <c r="T2324" t="str">
        <f>RIGHT(R2324,LEN(R2324)-SEARCH("/",R2324))</f>
        <v>small batch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>
        <f>E2325/D2325</f>
        <v>0.48</v>
      </c>
      <c r="O2325" s="6">
        <f>IF(L2325&gt;0,E2325/L2325,0)</f>
        <v>30</v>
      </c>
      <c r="P2325" s="11">
        <f>(((I2325/60)/60)/24)+DATE(1970,1,1)+(-5/24)</f>
        <v>42814.54684027777</v>
      </c>
      <c r="Q2325" s="11">
        <f>(((J2325/60)/60)/24)+DATE(1970,1,1)+(-5/24)</f>
        <v>42807.54684027777</v>
      </c>
      <c r="R2325" t="s">
        <v>8298</v>
      </c>
      <c r="S2325" s="13" t="str">
        <f>LEFT(R2325,SEARCH("/",R2325)-1)</f>
        <v>food</v>
      </c>
      <c r="T2325" t="str">
        <f>RIGHT(R2325,LEN(R2325)-SEARCH("/",R2325))</f>
        <v>small batch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>
        <f>E2326/D2326</f>
        <v>0.20733333333333334</v>
      </c>
      <c r="O2326" s="6">
        <f>IF(L2326&gt;0,E2326/L2326,0)</f>
        <v>25.491803278688526</v>
      </c>
      <c r="P2326" s="11">
        <f>(((I2326/60)/60)/24)+DATE(1970,1,1)+(-5/24)</f>
        <v>42820.635243055549</v>
      </c>
      <c r="Q2326" s="11">
        <f>(((J2326/60)/60)/24)+DATE(1970,1,1)+(-5/24)</f>
        <v>42790.67690972222</v>
      </c>
      <c r="R2326" t="s">
        <v>8298</v>
      </c>
      <c r="S2326" s="13" t="str">
        <f>LEFT(R2326,SEARCH("/",R2326)-1)</f>
        <v>food</v>
      </c>
      <c r="T2326" t="str">
        <f>RIGHT(R2326,LEN(R2326)-SEARCH("/",R2326))</f>
        <v>small batch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>
        <f>E2327/D2327</f>
        <v>0.08</v>
      </c>
      <c r="O2327" s="6">
        <f>IF(L2327&gt;0,E2327/L2327,0)</f>
        <v>11.428571428571429</v>
      </c>
      <c r="P2327" s="11">
        <f>(((I2327/60)/60)/24)+DATE(1970,1,1)+(-5/24)</f>
        <v>42823.772349537037</v>
      </c>
      <c r="Q2327" s="11">
        <f>(((J2327/60)/60)/24)+DATE(1970,1,1)+(-5/24)</f>
        <v>42793.814016203702</v>
      </c>
      <c r="R2327" t="s">
        <v>8298</v>
      </c>
      <c r="S2327" s="13" t="str">
        <f>LEFT(R2327,SEARCH("/",R2327)-1)</f>
        <v>food</v>
      </c>
      <c r="T2327" t="str">
        <f>RIGHT(R2327,LEN(R2327)-SEARCH("/",R2327))</f>
        <v>small batch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>
        <f>E2328/D2328</f>
        <v>7.1999999999999998E-3</v>
      </c>
      <c r="O2328" s="6">
        <f>IF(L2328&gt;0,E2328/L2328,0)</f>
        <v>108</v>
      </c>
      <c r="P2328" s="11">
        <f>(((I2328/60)/60)/24)+DATE(1970,1,1)+(-5/24)</f>
        <v>42855.499999999993</v>
      </c>
      <c r="Q2328" s="11">
        <f>(((J2328/60)/60)/24)+DATE(1970,1,1)+(-5/24)</f>
        <v>42803.825787037036</v>
      </c>
      <c r="R2328" t="s">
        <v>8298</v>
      </c>
      <c r="S2328" s="13" t="str">
        <f>LEFT(R2328,SEARCH("/",R2328)-1)</f>
        <v>food</v>
      </c>
      <c r="T2328" t="str">
        <f>RIGHT(R2328,LEN(R2328)-SEARCH("/",R2328))</f>
        <v>small batch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>
        <f>E2329/D2329</f>
        <v>5.2609431428571432</v>
      </c>
      <c r="O2329" s="6">
        <f>IF(L2329&gt;0,E2329/L2329,0)</f>
        <v>54.883162444113267</v>
      </c>
      <c r="P2329" s="11">
        <f>(((I2329/60)/60)/24)+DATE(1970,1,1)+(-5/24)</f>
        <v>41877.708796296298</v>
      </c>
      <c r="Q2329" s="11">
        <f>(((J2329/60)/60)/24)+DATE(1970,1,1)+(-5/24)</f>
        <v>41842.708796296298</v>
      </c>
      <c r="R2329" t="s">
        <v>8298</v>
      </c>
      <c r="S2329" s="13" t="str">
        <f>LEFT(R2329,SEARCH("/",R2329)-1)</f>
        <v>food</v>
      </c>
      <c r="T2329" t="str">
        <f>RIGHT(R2329,LEN(R2329)-SEARCH("/",R2329))</f>
        <v>small batch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>
        <f>E2330/D2330</f>
        <v>2.5445000000000002</v>
      </c>
      <c r="O2330" s="6">
        <f>IF(L2330&gt;0,E2330/L2330,0)</f>
        <v>47.383612662942269</v>
      </c>
      <c r="P2330" s="11">
        <f>(((I2330/60)/60)/24)+DATE(1970,1,1)+(-5/24)</f>
        <v>42169.573344907411</v>
      </c>
      <c r="Q2330" s="11">
        <f>(((J2330/60)/60)/24)+DATE(1970,1,1)+(-5/24)</f>
        <v>42139.573344907411</v>
      </c>
      <c r="R2330" t="s">
        <v>8298</v>
      </c>
      <c r="S2330" s="13" t="str">
        <f>LEFT(R2330,SEARCH("/",R2330)-1)</f>
        <v>food</v>
      </c>
      <c r="T2330" t="str">
        <f>RIGHT(R2330,LEN(R2330)-SEARCH("/",R2330))</f>
        <v>small batch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>
        <f>E2331/D2331</f>
        <v>1.0591999999999999</v>
      </c>
      <c r="O2331" s="6">
        <f>IF(L2331&gt;0,E2331/L2331,0)</f>
        <v>211.84</v>
      </c>
      <c r="P2331" s="11">
        <f>(((I2331/60)/60)/24)+DATE(1970,1,1)+(-5/24)</f>
        <v>41837.416041666664</v>
      </c>
      <c r="Q2331" s="11">
        <f>(((J2331/60)/60)/24)+DATE(1970,1,1)+(-5/24)</f>
        <v>41807.416041666664</v>
      </c>
      <c r="R2331" t="s">
        <v>8298</v>
      </c>
      <c r="S2331" s="13" t="str">
        <f>LEFT(R2331,SEARCH("/",R2331)-1)</f>
        <v>food</v>
      </c>
      <c r="T2331" t="str">
        <f>RIGHT(R2331,LEN(R2331)-SEARCH("/",R2331))</f>
        <v>small batch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>
        <f>E2332/D2332</f>
        <v>1.0242285714285715</v>
      </c>
      <c r="O2332" s="6">
        <f>IF(L2332&gt;0,E2332/L2332,0)</f>
        <v>219.92638036809817</v>
      </c>
      <c r="P2332" s="11">
        <f>(((I2332/60)/60)/24)+DATE(1970,1,1)+(-5/24)</f>
        <v>42362.791666666664</v>
      </c>
      <c r="Q2332" s="11">
        <f>(((J2332/60)/60)/24)+DATE(1970,1,1)+(-5/24)</f>
        <v>42332.691469907404</v>
      </c>
      <c r="R2332" t="s">
        <v>8298</v>
      </c>
      <c r="S2332" s="13" t="str">
        <f>LEFT(R2332,SEARCH("/",R2332)-1)</f>
        <v>food</v>
      </c>
      <c r="T2332" t="str">
        <f>RIGHT(R2332,LEN(R2332)-SEARCH("/",R2332))</f>
        <v>small batch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>
        <f>E2333/D2333</f>
        <v>1.4431375</v>
      </c>
      <c r="O2333" s="6">
        <f>IF(L2333&gt;0,E2333/L2333,0)</f>
        <v>40.795406360424032</v>
      </c>
      <c r="P2333" s="11">
        <f>(((I2333/60)/60)/24)+DATE(1970,1,1)+(-5/24)</f>
        <v>41868.797337962962</v>
      </c>
      <c r="Q2333" s="11">
        <f>(((J2333/60)/60)/24)+DATE(1970,1,1)+(-5/24)</f>
        <v>41838.797337962962</v>
      </c>
      <c r="R2333" t="s">
        <v>8298</v>
      </c>
      <c r="S2333" s="13" t="str">
        <f>LEFT(R2333,SEARCH("/",R2333)-1)</f>
        <v>food</v>
      </c>
      <c r="T2333" t="str">
        <f>RIGHT(R2333,LEN(R2333)-SEARCH("/",R2333))</f>
        <v>small batch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>
        <f>E2334/D2334</f>
        <v>1.06308</v>
      </c>
      <c r="O2334" s="6">
        <f>IF(L2334&gt;0,E2334/L2334,0)</f>
        <v>75.502840909090907</v>
      </c>
      <c r="P2334" s="11">
        <f>(((I2334/60)/60)/24)+DATE(1970,1,1)+(-5/24)</f>
        <v>42041.419803240737</v>
      </c>
      <c r="Q2334" s="11">
        <f>(((J2334/60)/60)/24)+DATE(1970,1,1)+(-5/24)</f>
        <v>42011.419803240737</v>
      </c>
      <c r="R2334" t="s">
        <v>8298</v>
      </c>
      <c r="S2334" s="13" t="str">
        <f>LEFT(R2334,SEARCH("/",R2334)-1)</f>
        <v>food</v>
      </c>
      <c r="T2334" t="str">
        <f>RIGHT(R2334,LEN(R2334)-SEARCH("/",R2334))</f>
        <v>small batch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>
        <f>E2335/D2335</f>
        <v>2.1216666666666666</v>
      </c>
      <c r="O2335" s="6">
        <f>IF(L2335&gt;0,E2335/L2335,0)</f>
        <v>13.542553191489361</v>
      </c>
      <c r="P2335" s="11">
        <f>(((I2335/60)/60)/24)+DATE(1970,1,1)+(-5/24)</f>
        <v>41788.534722222219</v>
      </c>
      <c r="Q2335" s="11">
        <f>(((J2335/60)/60)/24)+DATE(1970,1,1)+(-5/24)</f>
        <v>41767.442013888889</v>
      </c>
      <c r="R2335" t="s">
        <v>8298</v>
      </c>
      <c r="S2335" s="13" t="str">
        <f>LEFT(R2335,SEARCH("/",R2335)-1)</f>
        <v>food</v>
      </c>
      <c r="T2335" t="str">
        <f>RIGHT(R2335,LEN(R2335)-SEARCH("/",R2335))</f>
        <v>small batch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>
        <f>E2336/D2336</f>
        <v>1.0195000000000001</v>
      </c>
      <c r="O2336" s="6">
        <f>IF(L2336&gt;0,E2336/L2336,0)</f>
        <v>60.865671641791046</v>
      </c>
      <c r="P2336" s="11">
        <f>(((I2336/60)/60)/24)+DATE(1970,1,1)+(-5/24)</f>
        <v>41948.523611111108</v>
      </c>
      <c r="Q2336" s="11">
        <f>(((J2336/60)/60)/24)+DATE(1970,1,1)+(-5/24)</f>
        <v>41918.461782407401</v>
      </c>
      <c r="R2336" t="s">
        <v>8298</v>
      </c>
      <c r="S2336" s="13" t="str">
        <f>LEFT(R2336,SEARCH("/",R2336)-1)</f>
        <v>food</v>
      </c>
      <c r="T2336" t="str">
        <f>RIGHT(R2336,LEN(R2336)-SEARCH("/",R2336))</f>
        <v>small batch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>
        <f>E2337/D2337</f>
        <v>1.0227200000000001</v>
      </c>
      <c r="O2337" s="6">
        <f>IF(L2337&gt;0,E2337/L2337,0)</f>
        <v>115.69230769230769</v>
      </c>
      <c r="P2337" s="11">
        <f>(((I2337/60)/60)/24)+DATE(1970,1,1)+(-5/24)</f>
        <v>41801.363923611112</v>
      </c>
      <c r="Q2337" s="11">
        <f>(((J2337/60)/60)/24)+DATE(1970,1,1)+(-5/24)</f>
        <v>41771.363923611112</v>
      </c>
      <c r="R2337" t="s">
        <v>8298</v>
      </c>
      <c r="S2337" s="13" t="str">
        <f>LEFT(R2337,SEARCH("/",R2337)-1)</f>
        <v>food</v>
      </c>
      <c r="T2337" t="str">
        <f>RIGHT(R2337,LEN(R2337)-SEARCH("/",R2337))</f>
        <v>small batch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>
        <f>E2338/D2338</f>
        <v>5.2073254999999996</v>
      </c>
      <c r="O2338" s="6">
        <f>IF(L2338&gt;0,E2338/L2338,0)</f>
        <v>48.104623556581984</v>
      </c>
      <c r="P2338" s="11">
        <f>(((I2338/60)/60)/24)+DATE(1970,1,1)+(-5/24)</f>
        <v>41706.716377314813</v>
      </c>
      <c r="Q2338" s="11">
        <f>(((J2338/60)/60)/24)+DATE(1970,1,1)+(-5/24)</f>
        <v>41666.716377314813</v>
      </c>
      <c r="R2338" t="s">
        <v>8298</v>
      </c>
      <c r="S2338" s="13" t="str">
        <f>LEFT(R2338,SEARCH("/",R2338)-1)</f>
        <v>food</v>
      </c>
      <c r="T2338" t="str">
        <f>RIGHT(R2338,LEN(R2338)-SEARCH("/",R2338))</f>
        <v>small batch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>
        <f>E2339/D2339</f>
        <v>1.1065833333333333</v>
      </c>
      <c r="O2339" s="6">
        <f>IF(L2339&gt;0,E2339/L2339,0)</f>
        <v>74.184357541899445</v>
      </c>
      <c r="P2339" s="11">
        <f>(((I2339/60)/60)/24)+DATE(1970,1,1)+(-5/24)</f>
        <v>41816.432210648149</v>
      </c>
      <c r="Q2339" s="11">
        <f>(((J2339/60)/60)/24)+DATE(1970,1,1)+(-5/24)</f>
        <v>41786.432210648149</v>
      </c>
      <c r="R2339" t="s">
        <v>8298</v>
      </c>
      <c r="S2339" s="13" t="str">
        <f>LEFT(R2339,SEARCH("/",R2339)-1)</f>
        <v>food</v>
      </c>
      <c r="T2339" t="str">
        <f>RIGHT(R2339,LEN(R2339)-SEARCH("/",R2339))</f>
        <v>small batch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>
        <f>E2340/D2340</f>
        <v>1.0114333333333334</v>
      </c>
      <c r="O2340" s="6">
        <f>IF(L2340&gt;0,E2340/L2340,0)</f>
        <v>123.34552845528455</v>
      </c>
      <c r="P2340" s="11">
        <f>(((I2340/60)/60)/24)+DATE(1970,1,1)+(-5/24)</f>
        <v>41819.688472222217</v>
      </c>
      <c r="Q2340" s="11">
        <f>(((J2340/60)/60)/24)+DATE(1970,1,1)+(-5/24)</f>
        <v>41789.688472222217</v>
      </c>
      <c r="R2340" t="s">
        <v>8298</v>
      </c>
      <c r="S2340" s="13" t="str">
        <f>LEFT(R2340,SEARCH("/",R2340)-1)</f>
        <v>food</v>
      </c>
      <c r="T2340" t="str">
        <f>RIGHT(R2340,LEN(R2340)-SEARCH("/",R2340))</f>
        <v>small batch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>
        <f>E2341/D2341</f>
        <v>2.9420799999999998</v>
      </c>
      <c r="O2341" s="6">
        <f>IF(L2341&gt;0,E2341/L2341,0)</f>
        <v>66.623188405797094</v>
      </c>
      <c r="P2341" s="11">
        <f>(((I2341/60)/60)/24)+DATE(1970,1,1)+(-5/24)</f>
        <v>42723.124305555553</v>
      </c>
      <c r="Q2341" s="11">
        <f>(((J2341/60)/60)/24)+DATE(1970,1,1)+(-5/24)</f>
        <v>42692.591539351844</v>
      </c>
      <c r="R2341" t="s">
        <v>8298</v>
      </c>
      <c r="S2341" s="13" t="str">
        <f>LEFT(R2341,SEARCH("/",R2341)-1)</f>
        <v>food</v>
      </c>
      <c r="T2341" t="str">
        <f>RIGHT(R2341,LEN(R2341)-SEARCH("/",R2341))</f>
        <v>small batch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>
        <f>E2342/D2342</f>
        <v>1.0577749999999999</v>
      </c>
      <c r="O2342" s="6">
        <f>IF(L2342&gt;0,E2342/L2342,0)</f>
        <v>104.99007444168734</v>
      </c>
      <c r="P2342" s="11">
        <f>(((I2342/60)/60)/24)+DATE(1970,1,1)+(-5/24)</f>
        <v>42673.434467592589</v>
      </c>
      <c r="Q2342" s="11">
        <f>(((J2342/60)/60)/24)+DATE(1970,1,1)+(-5/24)</f>
        <v>42643.434467592589</v>
      </c>
      <c r="R2342" t="s">
        <v>8298</v>
      </c>
      <c r="S2342" s="13" t="str">
        <f>LEFT(R2342,SEARCH("/",R2342)-1)</f>
        <v>food</v>
      </c>
      <c r="T2342" t="str">
        <f>RIGHT(R2342,LEN(R2342)-SEARCH("/",R2342))</f>
        <v>small batch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>
        <f>E2343/D2343</f>
        <v>0</v>
      </c>
      <c r="O2343" s="6">
        <f>IF(L2343&gt;0,E2343/L2343,0)</f>
        <v>0</v>
      </c>
      <c r="P2343" s="11">
        <f>(((I2343/60)/60)/24)+DATE(1970,1,1)+(-5/24)</f>
        <v>42197.605370370373</v>
      </c>
      <c r="Q2343" s="11">
        <f>(((J2343/60)/60)/24)+DATE(1970,1,1)+(-5/24)</f>
        <v>42167.605370370373</v>
      </c>
      <c r="R2343" t="s">
        <v>8272</v>
      </c>
      <c r="S2343" s="13" t="str">
        <f>LEFT(R2343,SEARCH("/",R2343)-1)</f>
        <v>technology</v>
      </c>
      <c r="T2343" t="str">
        <f>RIGHT(R2343,LEN(R2343)-SEARCH("/",R2343))</f>
        <v>web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>
        <f>E2344/D2344</f>
        <v>0</v>
      </c>
      <c r="O2344" s="6">
        <f>IF(L2344&gt;0,E2344/L2344,0)</f>
        <v>0</v>
      </c>
      <c r="P2344" s="11">
        <f>(((I2344/60)/60)/24)+DATE(1970,1,1)+(-5/24)</f>
        <v>41918</v>
      </c>
      <c r="Q2344" s="11">
        <f>(((J2344/60)/60)/24)+DATE(1970,1,1)+(-5/24)</f>
        <v>41897.49386574074</v>
      </c>
      <c r="R2344" t="s">
        <v>8272</v>
      </c>
      <c r="S2344" s="13" t="str">
        <f>LEFT(R2344,SEARCH("/",R2344)-1)</f>
        <v>technology</v>
      </c>
      <c r="T2344" t="str">
        <f>RIGHT(R2344,LEN(R2344)-SEARCH("/",R2344))</f>
        <v>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>
        <f>E2345/D2345</f>
        <v>0.03</v>
      </c>
      <c r="O2345" s="6">
        <f>IF(L2345&gt;0,E2345/L2345,0)</f>
        <v>300</v>
      </c>
      <c r="P2345" s="11">
        <f>(((I2345/60)/60)/24)+DATE(1970,1,1)+(-5/24)</f>
        <v>42377.615972222215</v>
      </c>
      <c r="Q2345" s="11">
        <f>(((J2345/60)/60)/24)+DATE(1970,1,1)+(-5/24)</f>
        <v>42327.616956018515</v>
      </c>
      <c r="R2345" t="s">
        <v>8272</v>
      </c>
      <c r="S2345" s="13" t="str">
        <f>LEFT(R2345,SEARCH("/",R2345)-1)</f>
        <v>technology</v>
      </c>
      <c r="T2345" t="str">
        <f>RIGHT(R2345,LEN(R2345)-SEARCH("/",R2345))</f>
        <v>web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>
        <f>E2346/D2346</f>
        <v>1E-3</v>
      </c>
      <c r="O2346" s="6">
        <f>IF(L2346&gt;0,E2346/L2346,0)</f>
        <v>1</v>
      </c>
      <c r="P2346" s="11">
        <f>(((I2346/60)/60)/24)+DATE(1970,1,1)+(-5/24)</f>
        <v>42545.519317129627</v>
      </c>
      <c r="Q2346" s="11">
        <f>(((J2346/60)/60)/24)+DATE(1970,1,1)+(-5/24)</f>
        <v>42515.519317129627</v>
      </c>
      <c r="R2346" t="s">
        <v>8272</v>
      </c>
      <c r="S2346" s="13" t="str">
        <f>LEFT(R2346,SEARCH("/",R2346)-1)</f>
        <v>technology</v>
      </c>
      <c r="T2346" t="str">
        <f>RIGHT(R2346,LEN(R2346)-SEARCH("/",R2346))</f>
        <v>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>
        <f>E2347/D2347</f>
        <v>0</v>
      </c>
      <c r="O2347" s="6">
        <f>IF(L2347&gt;0,E2347/L2347,0)</f>
        <v>0</v>
      </c>
      <c r="P2347" s="11">
        <f>(((I2347/60)/60)/24)+DATE(1970,1,1)+(-5/24)</f>
        <v>42094.777083333327</v>
      </c>
      <c r="Q2347" s="11">
        <f>(((J2347/60)/60)/24)+DATE(1970,1,1)+(-5/24)</f>
        <v>42059.79347222222</v>
      </c>
      <c r="R2347" t="s">
        <v>8272</v>
      </c>
      <c r="S2347" s="13" t="str">
        <f>LEFT(R2347,SEARCH("/",R2347)-1)</f>
        <v>technology</v>
      </c>
      <c r="T2347" t="str">
        <f>RIGHT(R2347,LEN(R2347)-SEARCH("/",R2347))</f>
        <v>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>
        <f>E2348/D2348</f>
        <v>6.4999999999999997E-4</v>
      </c>
      <c r="O2348" s="6">
        <f>IF(L2348&gt;0,E2348/L2348,0)</f>
        <v>13</v>
      </c>
      <c r="P2348" s="11">
        <f>(((I2348/60)/60)/24)+DATE(1970,1,1)+(-5/24)</f>
        <v>42660.590636574074</v>
      </c>
      <c r="Q2348" s="11">
        <f>(((J2348/60)/60)/24)+DATE(1970,1,1)+(-5/24)</f>
        <v>42615.590636574074</v>
      </c>
      <c r="R2348" t="s">
        <v>8272</v>
      </c>
      <c r="S2348" s="13" t="str">
        <f>LEFT(R2348,SEARCH("/",R2348)-1)</f>
        <v>technology</v>
      </c>
      <c r="T2348" t="str">
        <f>RIGHT(R2348,LEN(R2348)-SEARCH("/",R2348))</f>
        <v>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>
        <f>E2349/D2349</f>
        <v>1.4999999999999999E-2</v>
      </c>
      <c r="O2349" s="6">
        <f>IF(L2349&gt;0,E2349/L2349,0)</f>
        <v>15</v>
      </c>
      <c r="P2349" s="11">
        <f>(((I2349/60)/60)/24)+DATE(1970,1,1)+(-5/24)</f>
        <v>42607.399027777778</v>
      </c>
      <c r="Q2349" s="11">
        <f>(((J2349/60)/60)/24)+DATE(1970,1,1)+(-5/24)</f>
        <v>42577.399027777778</v>
      </c>
      <c r="R2349" t="s">
        <v>8272</v>
      </c>
      <c r="S2349" s="13" t="str">
        <f>LEFT(R2349,SEARCH("/",R2349)-1)</f>
        <v>technology</v>
      </c>
      <c r="T2349" t="str">
        <f>RIGHT(R2349,LEN(R2349)-SEARCH("/",R2349))</f>
        <v>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>
        <f>E2350/D2350</f>
        <v>3.8571428571428572E-3</v>
      </c>
      <c r="O2350" s="6">
        <f>IF(L2350&gt;0,E2350/L2350,0)</f>
        <v>54</v>
      </c>
      <c r="P2350" s="11">
        <f>(((I2350/60)/60)/24)+DATE(1970,1,1)+(-5/24)</f>
        <v>42420.723819444444</v>
      </c>
      <c r="Q2350" s="11">
        <f>(((J2350/60)/60)/24)+DATE(1970,1,1)+(-5/24)</f>
        <v>42360.723819444444</v>
      </c>
      <c r="R2350" t="s">
        <v>8272</v>
      </c>
      <c r="S2350" s="13" t="str">
        <f>LEFT(R2350,SEARCH("/",R2350)-1)</f>
        <v>technology</v>
      </c>
      <c r="T2350" t="str">
        <f>RIGHT(R2350,LEN(R2350)-SEARCH("/",R2350))</f>
        <v>web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>
        <f>E2351/D2351</f>
        <v>0</v>
      </c>
      <c r="O2351" s="6">
        <f>IF(L2351&gt;0,E2351/L2351,0)</f>
        <v>0</v>
      </c>
      <c r="P2351" s="11">
        <f>(((I2351/60)/60)/24)+DATE(1970,1,1)+(-5/24)</f>
        <v>42227.567453703705</v>
      </c>
      <c r="Q2351" s="11">
        <f>(((J2351/60)/60)/24)+DATE(1970,1,1)+(-5/24)</f>
        <v>42198.567453703705</v>
      </c>
      <c r="R2351" t="s">
        <v>8272</v>
      </c>
      <c r="S2351" s="13" t="str">
        <f>LEFT(R2351,SEARCH("/",R2351)-1)</f>
        <v>technology</v>
      </c>
      <c r="T2351" t="str">
        <f>RIGHT(R2351,LEN(R2351)-SEARCH("/",R2351))</f>
        <v>web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>
        <f>E2352/D2352</f>
        <v>0</v>
      </c>
      <c r="O2352" s="6">
        <f>IF(L2352&gt;0,E2352/L2352,0)</f>
        <v>0</v>
      </c>
      <c r="P2352" s="11">
        <f>(((I2352/60)/60)/24)+DATE(1970,1,1)+(-5/24)</f>
        <v>42738.633912037032</v>
      </c>
      <c r="Q2352" s="11">
        <f>(((J2352/60)/60)/24)+DATE(1970,1,1)+(-5/24)</f>
        <v>42708.633912037032</v>
      </c>
      <c r="R2352" t="s">
        <v>8272</v>
      </c>
      <c r="S2352" s="13" t="str">
        <f>LEFT(R2352,SEARCH("/",R2352)-1)</f>
        <v>technology</v>
      </c>
      <c r="T2352" t="str">
        <f>RIGHT(R2352,LEN(R2352)-SEARCH("/",R2352))</f>
        <v>web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>
        <f>E2353/D2353</f>
        <v>5.7142857142857143E-3</v>
      </c>
      <c r="O2353" s="6">
        <f>IF(L2353&gt;0,E2353/L2353,0)</f>
        <v>15.428571428571429</v>
      </c>
      <c r="P2353" s="11">
        <f>(((I2353/60)/60)/24)+DATE(1970,1,1)+(-5/24)</f>
        <v>42123.892812500002</v>
      </c>
      <c r="Q2353" s="11">
        <f>(((J2353/60)/60)/24)+DATE(1970,1,1)+(-5/24)</f>
        <v>42093.892812500002</v>
      </c>
      <c r="R2353" t="s">
        <v>8272</v>
      </c>
      <c r="S2353" s="13" t="str">
        <f>LEFT(R2353,SEARCH("/",R2353)-1)</f>
        <v>technology</v>
      </c>
      <c r="T2353" t="str">
        <f>RIGHT(R2353,LEN(R2353)-SEARCH("/",R2353))</f>
        <v>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>
        <f>E2354/D2354</f>
        <v>0</v>
      </c>
      <c r="O2354" s="6">
        <f>IF(L2354&gt;0,E2354/L2354,0)</f>
        <v>0</v>
      </c>
      <c r="P2354" s="11">
        <f>(((I2354/60)/60)/24)+DATE(1970,1,1)+(-5/24)</f>
        <v>42161.425370370365</v>
      </c>
      <c r="Q2354" s="11">
        <f>(((J2354/60)/60)/24)+DATE(1970,1,1)+(-5/24)</f>
        <v>42101.425370370365</v>
      </c>
      <c r="R2354" t="s">
        <v>8272</v>
      </c>
      <c r="S2354" s="13" t="str">
        <f>LEFT(R2354,SEARCH("/",R2354)-1)</f>
        <v>technology</v>
      </c>
      <c r="T2354" t="str">
        <f>RIGHT(R2354,LEN(R2354)-SEARCH("/",R2354))</f>
        <v>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>
        <f>E2355/D2355</f>
        <v>0</v>
      </c>
      <c r="O2355" s="6">
        <f>IF(L2355&gt;0,E2355/L2355,0)</f>
        <v>0</v>
      </c>
      <c r="P2355" s="11">
        <f>(((I2355/60)/60)/24)+DATE(1970,1,1)+(-5/24)</f>
        <v>42115.467847222222</v>
      </c>
      <c r="Q2355" s="11">
        <f>(((J2355/60)/60)/24)+DATE(1970,1,1)+(-5/24)</f>
        <v>42103.467847222222</v>
      </c>
      <c r="R2355" t="s">
        <v>8272</v>
      </c>
      <c r="S2355" s="13" t="str">
        <f>LEFT(R2355,SEARCH("/",R2355)-1)</f>
        <v>technology</v>
      </c>
      <c r="T2355" t="str">
        <f>RIGHT(R2355,LEN(R2355)-SEARCH("/",R2355))</f>
        <v>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>
        <f>E2356/D2356</f>
        <v>7.1428571428571429E-4</v>
      </c>
      <c r="O2356" s="6">
        <f>IF(L2356&gt;0,E2356/L2356,0)</f>
        <v>25</v>
      </c>
      <c r="P2356" s="11">
        <f>(((I2356/60)/60)/24)+DATE(1970,1,1)+(-5/24)</f>
        <v>42014.51458333333</v>
      </c>
      <c r="Q2356" s="11">
        <f>(((J2356/60)/60)/24)+DATE(1970,1,1)+(-5/24)</f>
        <v>41954.51458333333</v>
      </c>
      <c r="R2356" t="s">
        <v>8272</v>
      </c>
      <c r="S2356" s="13" t="str">
        <f>LEFT(R2356,SEARCH("/",R2356)-1)</f>
        <v>technology</v>
      </c>
      <c r="T2356" t="str">
        <f>RIGHT(R2356,LEN(R2356)-SEARCH("/",R2356))</f>
        <v>web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>
        <f>E2357/D2357</f>
        <v>6.875E-3</v>
      </c>
      <c r="O2357" s="6">
        <f>IF(L2357&gt;0,E2357/L2357,0)</f>
        <v>27.5</v>
      </c>
      <c r="P2357" s="11">
        <f>(((I2357/60)/60)/24)+DATE(1970,1,1)+(-5/24)</f>
        <v>42126.709907407399</v>
      </c>
      <c r="Q2357" s="11">
        <f>(((J2357/60)/60)/24)+DATE(1970,1,1)+(-5/24)</f>
        <v>42096.709907407399</v>
      </c>
      <c r="R2357" t="s">
        <v>8272</v>
      </c>
      <c r="S2357" s="13" t="str">
        <f>LEFT(R2357,SEARCH("/",R2357)-1)</f>
        <v>technology</v>
      </c>
      <c r="T2357" t="str">
        <f>RIGHT(R2357,LEN(R2357)-SEARCH("/",R2357))</f>
        <v>web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>
        <f>E2358/D2358</f>
        <v>0</v>
      </c>
      <c r="O2358" s="6">
        <f>IF(L2358&gt;0,E2358/L2358,0)</f>
        <v>0</v>
      </c>
      <c r="P2358" s="11">
        <f>(((I2358/60)/60)/24)+DATE(1970,1,1)+(-5/24)</f>
        <v>42160.575277777774</v>
      </c>
      <c r="Q2358" s="11">
        <f>(((J2358/60)/60)/24)+DATE(1970,1,1)+(-5/24)</f>
        <v>42130.575277777774</v>
      </c>
      <c r="R2358" t="s">
        <v>8272</v>
      </c>
      <c r="S2358" s="13" t="str">
        <f>LEFT(R2358,SEARCH("/",R2358)-1)</f>
        <v>technology</v>
      </c>
      <c r="T2358" t="str">
        <f>RIGHT(R2358,LEN(R2358)-SEARCH("/",R2358))</f>
        <v>web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>
        <f>E2359/D2359</f>
        <v>0</v>
      </c>
      <c r="O2359" s="6">
        <f>IF(L2359&gt;0,E2359/L2359,0)</f>
        <v>0</v>
      </c>
      <c r="P2359" s="11">
        <f>(((I2359/60)/60)/24)+DATE(1970,1,1)+(-5/24)</f>
        <v>42294.411782407398</v>
      </c>
      <c r="Q2359" s="11">
        <f>(((J2359/60)/60)/24)+DATE(1970,1,1)+(-5/24)</f>
        <v>42264.411782407398</v>
      </c>
      <c r="R2359" t="s">
        <v>8272</v>
      </c>
      <c r="S2359" s="13" t="str">
        <f>LEFT(R2359,SEARCH("/",R2359)-1)</f>
        <v>technology</v>
      </c>
      <c r="T2359" t="str">
        <f>RIGHT(R2359,LEN(R2359)-SEARCH("/",R2359))</f>
        <v>web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>
        <f>E2360/D2360</f>
        <v>0</v>
      </c>
      <c r="O2360" s="6">
        <f>IF(L2360&gt;0,E2360/L2360,0)</f>
        <v>0</v>
      </c>
      <c r="P2360" s="11">
        <f>(((I2360/60)/60)/24)+DATE(1970,1,1)+(-5/24)</f>
        <v>42034.818749999999</v>
      </c>
      <c r="Q2360" s="11">
        <f>(((J2360/60)/60)/24)+DATE(1970,1,1)+(-5/24)</f>
        <v>41978.722638888888</v>
      </c>
      <c r="R2360" t="s">
        <v>8272</v>
      </c>
      <c r="S2360" s="13" t="str">
        <f>LEFT(R2360,SEARCH("/",R2360)-1)</f>
        <v>technology</v>
      </c>
      <c r="T2360" t="str">
        <f>RIGHT(R2360,LEN(R2360)-SEARCH("/",R2360))</f>
        <v>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>
        <f>E2361/D2361</f>
        <v>0.14680000000000001</v>
      </c>
      <c r="O2361" s="6">
        <f>IF(L2361&gt;0,E2361/L2361,0)</f>
        <v>367</v>
      </c>
      <c r="P2361" s="11">
        <f>(((I2361/60)/60)/24)+DATE(1970,1,1)+(-5/24)</f>
        <v>42219.441249999996</v>
      </c>
      <c r="Q2361" s="11">
        <f>(((J2361/60)/60)/24)+DATE(1970,1,1)+(-5/24)</f>
        <v>42159.441249999996</v>
      </c>
      <c r="R2361" t="s">
        <v>8272</v>
      </c>
      <c r="S2361" s="13" t="str">
        <f>LEFT(R2361,SEARCH("/",R2361)-1)</f>
        <v>technology</v>
      </c>
      <c r="T2361" t="str">
        <f>RIGHT(R2361,LEN(R2361)-SEARCH("/",R2361))</f>
        <v>web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>
        <f>E2362/D2362</f>
        <v>4.0000000000000002E-4</v>
      </c>
      <c r="O2362" s="6">
        <f>IF(L2362&gt;0,E2362/L2362,0)</f>
        <v>2</v>
      </c>
      <c r="P2362" s="11">
        <f>(((I2362/60)/60)/24)+DATE(1970,1,1)+(-5/24)</f>
        <v>42407.498611111114</v>
      </c>
      <c r="Q2362" s="11">
        <f>(((J2362/60)/60)/24)+DATE(1970,1,1)+(-5/24)</f>
        <v>42377.498611111114</v>
      </c>
      <c r="R2362" t="s">
        <v>8272</v>
      </c>
      <c r="S2362" s="13" t="str">
        <f>LEFT(R2362,SEARCH("/",R2362)-1)</f>
        <v>technology</v>
      </c>
      <c r="T2362" t="str">
        <f>RIGHT(R2362,LEN(R2362)-SEARCH("/",R2362))</f>
        <v>web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>
        <f>E2363/D2363</f>
        <v>0</v>
      </c>
      <c r="O2363" s="6">
        <f>IF(L2363&gt;0,E2363/L2363,0)</f>
        <v>0</v>
      </c>
      <c r="P2363" s="11">
        <f>(((I2363/60)/60)/24)+DATE(1970,1,1)+(-5/24)</f>
        <v>42490.708333333336</v>
      </c>
      <c r="Q2363" s="11">
        <f>(((J2363/60)/60)/24)+DATE(1970,1,1)+(-5/24)</f>
        <v>42466.650555555556</v>
      </c>
      <c r="R2363" t="s">
        <v>8272</v>
      </c>
      <c r="S2363" s="13" t="str">
        <f>LEFT(R2363,SEARCH("/",R2363)-1)</f>
        <v>technology</v>
      </c>
      <c r="T2363" t="str">
        <f>RIGHT(R2363,LEN(R2363)-SEARCH("/",R2363))</f>
        <v>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>
        <f>E2364/D2364</f>
        <v>0.2857142857142857</v>
      </c>
      <c r="O2364" s="6">
        <f>IF(L2364&gt;0,E2364/L2364,0)</f>
        <v>60</v>
      </c>
      <c r="P2364" s="11">
        <f>(((I2364/60)/60)/24)+DATE(1970,1,1)+(-5/24)</f>
        <v>41984.47997685185</v>
      </c>
      <c r="Q2364" s="11">
        <f>(((J2364/60)/60)/24)+DATE(1970,1,1)+(-5/24)</f>
        <v>41954.47997685185</v>
      </c>
      <c r="R2364" t="s">
        <v>8272</v>
      </c>
      <c r="S2364" s="13" t="str">
        <f>LEFT(R2364,SEARCH("/",R2364)-1)</f>
        <v>technology</v>
      </c>
      <c r="T2364" t="str">
        <f>RIGHT(R2364,LEN(R2364)-SEARCH("/",R2364))</f>
        <v>web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>
        <f>E2365/D2365</f>
        <v>0</v>
      </c>
      <c r="O2365" s="6">
        <f>IF(L2365&gt;0,E2365/L2365,0)</f>
        <v>0</v>
      </c>
      <c r="P2365" s="11">
        <f>(((I2365/60)/60)/24)+DATE(1970,1,1)+(-5/24)</f>
        <v>42366.803240740737</v>
      </c>
      <c r="Q2365" s="11">
        <f>(((J2365/60)/60)/24)+DATE(1970,1,1)+(-5/24)</f>
        <v>42321.803240740737</v>
      </c>
      <c r="R2365" t="s">
        <v>8272</v>
      </c>
      <c r="S2365" s="13" t="str">
        <f>LEFT(R2365,SEARCH("/",R2365)-1)</f>
        <v>technology</v>
      </c>
      <c r="T2365" t="str">
        <f>RIGHT(R2365,LEN(R2365)-SEARCH("/",R2365))</f>
        <v>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>
        <f>E2366/D2366</f>
        <v>0</v>
      </c>
      <c r="O2366" s="6">
        <f>IF(L2366&gt;0,E2366/L2366,0)</f>
        <v>0</v>
      </c>
      <c r="P2366" s="11">
        <f>(((I2366/60)/60)/24)+DATE(1970,1,1)+(-5/24)</f>
        <v>42303.726342592585</v>
      </c>
      <c r="Q2366" s="11">
        <f>(((J2366/60)/60)/24)+DATE(1970,1,1)+(-5/24)</f>
        <v>42248.726342592585</v>
      </c>
      <c r="R2366" t="s">
        <v>8272</v>
      </c>
      <c r="S2366" s="13" t="str">
        <f>LEFT(R2366,SEARCH("/",R2366)-1)</f>
        <v>technology</v>
      </c>
      <c r="T2366" t="str">
        <f>RIGHT(R2366,LEN(R2366)-SEARCH("/",R2366))</f>
        <v>web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>
        <f>E2367/D2367</f>
        <v>0</v>
      </c>
      <c r="O2367" s="6">
        <f>IF(L2367&gt;0,E2367/L2367,0)</f>
        <v>0</v>
      </c>
      <c r="P2367" s="11">
        <f>(((I2367/60)/60)/24)+DATE(1970,1,1)+(-5/24)</f>
        <v>42386.749999999993</v>
      </c>
      <c r="Q2367" s="11">
        <f>(((J2367/60)/60)/24)+DATE(1970,1,1)+(-5/24)</f>
        <v>42346.528067129628</v>
      </c>
      <c r="R2367" t="s">
        <v>8272</v>
      </c>
      <c r="S2367" s="13" t="str">
        <f>LEFT(R2367,SEARCH("/",R2367)-1)</f>
        <v>technology</v>
      </c>
      <c r="T2367" t="str">
        <f>RIGHT(R2367,LEN(R2367)-SEARCH("/",R2367))</f>
        <v>web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>
        <f>E2368/D2368</f>
        <v>0.1052</v>
      </c>
      <c r="O2368" s="6">
        <f>IF(L2368&gt;0,E2368/L2368,0)</f>
        <v>97.407407407407405</v>
      </c>
      <c r="P2368" s="11">
        <f>(((I2368/60)/60)/24)+DATE(1970,1,1)+(-5/24)</f>
        <v>42298.323298611103</v>
      </c>
      <c r="Q2368" s="11">
        <f>(((J2368/60)/60)/24)+DATE(1970,1,1)+(-5/24)</f>
        <v>42268.323298611103</v>
      </c>
      <c r="R2368" t="s">
        <v>8272</v>
      </c>
      <c r="S2368" s="13" t="str">
        <f>LEFT(R2368,SEARCH("/",R2368)-1)</f>
        <v>technology</v>
      </c>
      <c r="T2368" t="str">
        <f>RIGHT(R2368,LEN(R2368)-SEARCH("/",R2368))</f>
        <v>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>
        <f>E2369/D2369</f>
        <v>1.34E-2</v>
      </c>
      <c r="O2369" s="6">
        <f>IF(L2369&gt;0,E2369/L2369,0)</f>
        <v>47.857142857142854</v>
      </c>
      <c r="P2369" s="11">
        <f>(((I2369/60)/60)/24)+DATE(1970,1,1)+(-5/24)</f>
        <v>42485.720092592594</v>
      </c>
      <c r="Q2369" s="11">
        <f>(((J2369/60)/60)/24)+DATE(1970,1,1)+(-5/24)</f>
        <v>42425.761759259258</v>
      </c>
      <c r="R2369" t="s">
        <v>8272</v>
      </c>
      <c r="S2369" s="13" t="str">
        <f>LEFT(R2369,SEARCH("/",R2369)-1)</f>
        <v>technology</v>
      </c>
      <c r="T2369" t="str">
        <f>RIGHT(R2369,LEN(R2369)-SEARCH("/",R2369))</f>
        <v>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>
        <f>E2370/D2370</f>
        <v>2.5000000000000001E-3</v>
      </c>
      <c r="O2370" s="6">
        <f>IF(L2370&gt;0,E2370/L2370,0)</f>
        <v>50</v>
      </c>
      <c r="P2370" s="11">
        <f>(((I2370/60)/60)/24)+DATE(1970,1,1)+(-5/24)</f>
        <v>42108.471817129634</v>
      </c>
      <c r="Q2370" s="11">
        <f>(((J2370/60)/60)/24)+DATE(1970,1,1)+(-5/24)</f>
        <v>42063.513483796291</v>
      </c>
      <c r="R2370" t="s">
        <v>8272</v>
      </c>
      <c r="S2370" s="13" t="str">
        <f>LEFT(R2370,SEARCH("/",R2370)-1)</f>
        <v>technology</v>
      </c>
      <c r="T2370" t="str">
        <f>RIGHT(R2370,LEN(R2370)-SEARCH("/",R2370))</f>
        <v>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>
        <f>E2371/D2371</f>
        <v>0</v>
      </c>
      <c r="O2371" s="6">
        <f>IF(L2371&gt;0,E2371/L2371,0)</f>
        <v>0</v>
      </c>
      <c r="P2371" s="11">
        <f>(((I2371/60)/60)/24)+DATE(1970,1,1)+(-5/24)</f>
        <v>42410.60429398148</v>
      </c>
      <c r="Q2371" s="11">
        <f>(((J2371/60)/60)/24)+DATE(1970,1,1)+(-5/24)</f>
        <v>42380.60429398148</v>
      </c>
      <c r="R2371" t="s">
        <v>8272</v>
      </c>
      <c r="S2371" s="13" t="str">
        <f>LEFT(R2371,SEARCH("/",R2371)-1)</f>
        <v>technology</v>
      </c>
      <c r="T2371" t="str">
        <f>RIGHT(R2371,LEN(R2371)-SEARCH("/",R2371))</f>
        <v>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>
        <f>E2372/D2372</f>
        <v>3.2799999999999999E-3</v>
      </c>
      <c r="O2372" s="6">
        <f>IF(L2372&gt;0,E2372/L2372,0)</f>
        <v>20.5</v>
      </c>
      <c r="P2372" s="11">
        <f>(((I2372/60)/60)/24)+DATE(1970,1,1)+(-5/24)</f>
        <v>41990.980798611105</v>
      </c>
      <c r="Q2372" s="11">
        <f>(((J2372/60)/60)/24)+DATE(1970,1,1)+(-5/24)</f>
        <v>41960.980798611105</v>
      </c>
      <c r="R2372" t="s">
        <v>8272</v>
      </c>
      <c r="S2372" s="13" t="str">
        <f>LEFT(R2372,SEARCH("/",R2372)-1)</f>
        <v>technology</v>
      </c>
      <c r="T2372" t="str">
        <f>RIGHT(R2372,LEN(R2372)-SEARCH("/",R2372))</f>
        <v>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>
        <f>E2373/D2373</f>
        <v>0</v>
      </c>
      <c r="O2373" s="6">
        <f>IF(L2373&gt;0,E2373/L2373,0)</f>
        <v>0</v>
      </c>
      <c r="P2373" s="11">
        <f>(((I2373/60)/60)/24)+DATE(1970,1,1)+(-5/24)</f>
        <v>42180.569398148145</v>
      </c>
      <c r="Q2373" s="11">
        <f>(((J2373/60)/60)/24)+DATE(1970,1,1)+(-5/24)</f>
        <v>42150.569398148145</v>
      </c>
      <c r="R2373" t="s">
        <v>8272</v>
      </c>
      <c r="S2373" s="13" t="str">
        <f>LEFT(R2373,SEARCH("/",R2373)-1)</f>
        <v>technology</v>
      </c>
      <c r="T2373" t="str">
        <f>RIGHT(R2373,LEN(R2373)-SEARCH("/",R2373))</f>
        <v>web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>
        <f>E2374/D2374</f>
        <v>3.272727272727273E-2</v>
      </c>
      <c r="O2374" s="6">
        <f>IF(L2374&gt;0,E2374/L2374,0)</f>
        <v>30</v>
      </c>
      <c r="P2374" s="11">
        <f>(((I2374/60)/60)/24)+DATE(1970,1,1)+(-5/24)</f>
        <v>42117.860775462956</v>
      </c>
      <c r="Q2374" s="11">
        <f>(((J2374/60)/60)/24)+DATE(1970,1,1)+(-5/24)</f>
        <v>42087.860775462956</v>
      </c>
      <c r="R2374" t="s">
        <v>8272</v>
      </c>
      <c r="S2374" s="13" t="str">
        <f>LEFT(R2374,SEARCH("/",R2374)-1)</f>
        <v>technology</v>
      </c>
      <c r="T2374" t="str">
        <f>RIGHT(R2374,LEN(R2374)-SEARCH("/",R2374))</f>
        <v>web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>
        <f>E2375/D2375</f>
        <v>5.8823529411764708E-5</v>
      </c>
      <c r="O2375" s="6">
        <f>IF(L2375&gt;0,E2375/L2375,0)</f>
        <v>50</v>
      </c>
      <c r="P2375" s="11">
        <f>(((I2375/60)/60)/24)+DATE(1970,1,1)+(-5/24)</f>
        <v>42245.453981481485</v>
      </c>
      <c r="Q2375" s="11">
        <f>(((J2375/60)/60)/24)+DATE(1970,1,1)+(-5/24)</f>
        <v>42215.453981481485</v>
      </c>
      <c r="R2375" t="s">
        <v>8272</v>
      </c>
      <c r="S2375" s="13" t="str">
        <f>LEFT(R2375,SEARCH("/",R2375)-1)</f>
        <v>technology</v>
      </c>
      <c r="T2375" t="str">
        <f>RIGHT(R2375,LEN(R2375)-SEARCH("/",R2375))</f>
        <v>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>
        <f>E2376/D2376</f>
        <v>4.5454545454545455E-4</v>
      </c>
      <c r="O2376" s="6">
        <f>IF(L2376&gt;0,E2376/L2376,0)</f>
        <v>10</v>
      </c>
      <c r="P2376" s="11">
        <f>(((I2376/60)/60)/24)+DATE(1970,1,1)+(-5/24)</f>
        <v>42047.634953703695</v>
      </c>
      <c r="Q2376" s="11">
        <f>(((J2376/60)/60)/24)+DATE(1970,1,1)+(-5/24)</f>
        <v>42017.634953703695</v>
      </c>
      <c r="R2376" t="s">
        <v>8272</v>
      </c>
      <c r="S2376" s="13" t="str">
        <f>LEFT(R2376,SEARCH("/",R2376)-1)</f>
        <v>technology</v>
      </c>
      <c r="T2376" t="str">
        <f>RIGHT(R2376,LEN(R2376)-SEARCH("/",R2376))</f>
        <v>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>
        <f>E2377/D2377</f>
        <v>0</v>
      </c>
      <c r="O2377" s="6">
        <f>IF(L2377&gt;0,E2377/L2377,0)</f>
        <v>0</v>
      </c>
      <c r="P2377" s="11">
        <f>(((I2377/60)/60)/24)+DATE(1970,1,1)+(-5/24)</f>
        <v>42622.627743055556</v>
      </c>
      <c r="Q2377" s="11">
        <f>(((J2377/60)/60)/24)+DATE(1970,1,1)+(-5/24)</f>
        <v>42592.627743055556</v>
      </c>
      <c r="R2377" t="s">
        <v>8272</v>
      </c>
      <c r="S2377" s="13" t="str">
        <f>LEFT(R2377,SEARCH("/",R2377)-1)</f>
        <v>technology</v>
      </c>
      <c r="T2377" t="str">
        <f>RIGHT(R2377,LEN(R2377)-SEARCH("/",R2377))</f>
        <v>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>
        <f>E2378/D2378</f>
        <v>0.10877666666666666</v>
      </c>
      <c r="O2378" s="6">
        <f>IF(L2378&gt;0,E2378/L2378,0)</f>
        <v>81.582499999999996</v>
      </c>
      <c r="P2378" s="11">
        <f>(((I2378/60)/60)/24)+DATE(1970,1,1)+(-5/24)</f>
        <v>42348.717199074068</v>
      </c>
      <c r="Q2378" s="11">
        <f>(((J2378/60)/60)/24)+DATE(1970,1,1)+(-5/24)</f>
        <v>42318.717199074068</v>
      </c>
      <c r="R2378" t="s">
        <v>8272</v>
      </c>
      <c r="S2378" s="13" t="str">
        <f>LEFT(R2378,SEARCH("/",R2378)-1)</f>
        <v>technology</v>
      </c>
      <c r="T2378" t="str">
        <f>RIGHT(R2378,LEN(R2378)-SEARCH("/",R2378))</f>
        <v>web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>
        <f>E2379/D2379</f>
        <v>0</v>
      </c>
      <c r="O2379" s="6">
        <f>IF(L2379&gt;0,E2379/L2379,0)</f>
        <v>0</v>
      </c>
      <c r="P2379" s="11">
        <f>(((I2379/60)/60)/24)+DATE(1970,1,1)+(-5/24)</f>
        <v>42699.703506944446</v>
      </c>
      <c r="Q2379" s="11">
        <f>(((J2379/60)/60)/24)+DATE(1970,1,1)+(-5/24)</f>
        <v>42669.661840277775</v>
      </c>
      <c r="R2379" t="s">
        <v>8272</v>
      </c>
      <c r="S2379" s="13" t="str">
        <f>LEFT(R2379,SEARCH("/",R2379)-1)</f>
        <v>technology</v>
      </c>
      <c r="T2379" t="str">
        <f>RIGHT(R2379,LEN(R2379)-SEARCH("/",R2379))</f>
        <v>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>
        <f>E2380/D2380</f>
        <v>0</v>
      </c>
      <c r="O2380" s="6">
        <f>IF(L2380&gt;0,E2380/L2380,0)</f>
        <v>0</v>
      </c>
      <c r="P2380" s="11">
        <f>(((I2380/60)/60)/24)+DATE(1970,1,1)+(-5/24)</f>
        <v>42241.804745370369</v>
      </c>
      <c r="Q2380" s="11">
        <f>(((J2380/60)/60)/24)+DATE(1970,1,1)+(-5/24)</f>
        <v>42212.804745370369</v>
      </c>
      <c r="R2380" t="s">
        <v>8272</v>
      </c>
      <c r="S2380" s="13" t="str">
        <f>LEFT(R2380,SEARCH("/",R2380)-1)</f>
        <v>technology</v>
      </c>
      <c r="T2380" t="str">
        <f>RIGHT(R2380,LEN(R2380)-SEARCH("/",R2380))</f>
        <v>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>
        <f>E2381/D2381</f>
        <v>0</v>
      </c>
      <c r="O2381" s="6">
        <f>IF(L2381&gt;0,E2381/L2381,0)</f>
        <v>0</v>
      </c>
      <c r="P2381" s="11">
        <f>(((I2381/60)/60)/24)+DATE(1970,1,1)+(-5/24)</f>
        <v>42281.808055555557</v>
      </c>
      <c r="Q2381" s="11">
        <f>(((J2381/60)/60)/24)+DATE(1970,1,1)+(-5/24)</f>
        <v>42236.808055555557</v>
      </c>
      <c r="R2381" t="s">
        <v>8272</v>
      </c>
      <c r="S2381" s="13" t="str">
        <f>LEFT(R2381,SEARCH("/",R2381)-1)</f>
        <v>technology</v>
      </c>
      <c r="T2381" t="str">
        <f>RIGHT(R2381,LEN(R2381)-SEARCH("/",R2381))</f>
        <v>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>
        <f>E2382/D2382</f>
        <v>3.6666666666666666E-3</v>
      </c>
      <c r="O2382" s="6">
        <f>IF(L2382&gt;0,E2382/L2382,0)</f>
        <v>18.333333333333332</v>
      </c>
      <c r="P2382" s="11">
        <f>(((I2382/60)/60)/24)+DATE(1970,1,1)+(-5/24)</f>
        <v>42278.584976851846</v>
      </c>
      <c r="Q2382" s="11">
        <f>(((J2382/60)/60)/24)+DATE(1970,1,1)+(-5/24)</f>
        <v>42248.584976851846</v>
      </c>
      <c r="R2382" t="s">
        <v>8272</v>
      </c>
      <c r="S2382" s="13" t="str">
        <f>LEFT(R2382,SEARCH("/",R2382)-1)</f>
        <v>technology</v>
      </c>
      <c r="T2382" t="str">
        <f>RIGHT(R2382,LEN(R2382)-SEARCH("/",R2382))</f>
        <v>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>
        <f>E2383/D2383</f>
        <v>1.8193398957730169E-2</v>
      </c>
      <c r="O2383" s="6">
        <f>IF(L2383&gt;0,E2383/L2383,0)</f>
        <v>224.42857142857142</v>
      </c>
      <c r="P2383" s="11">
        <f>(((I2383/60)/60)/24)+DATE(1970,1,1)+(-5/24)</f>
        <v>42104.727407407401</v>
      </c>
      <c r="Q2383" s="11">
        <f>(((J2383/60)/60)/24)+DATE(1970,1,1)+(-5/24)</f>
        <v>42074.727407407401</v>
      </c>
      <c r="R2383" t="s">
        <v>8272</v>
      </c>
      <c r="S2383" s="13" t="str">
        <f>LEFT(R2383,SEARCH("/",R2383)-1)</f>
        <v>technology</v>
      </c>
      <c r="T2383" t="str">
        <f>RIGHT(R2383,LEN(R2383)-SEARCH("/",R2383))</f>
        <v>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>
        <f>E2384/D2384</f>
        <v>2.5000000000000001E-2</v>
      </c>
      <c r="O2384" s="6">
        <f>IF(L2384&gt;0,E2384/L2384,0)</f>
        <v>37.5</v>
      </c>
      <c r="P2384" s="11">
        <f>(((I2384/60)/60)/24)+DATE(1970,1,1)+(-5/24)</f>
        <v>42219.979201388887</v>
      </c>
      <c r="Q2384" s="11">
        <f>(((J2384/60)/60)/24)+DATE(1970,1,1)+(-5/24)</f>
        <v>42194.979201388887</v>
      </c>
      <c r="R2384" t="s">
        <v>8272</v>
      </c>
      <c r="S2384" s="13" t="str">
        <f>LEFT(R2384,SEARCH("/",R2384)-1)</f>
        <v>technology</v>
      </c>
      <c r="T2384" t="str">
        <f>RIGHT(R2384,LEN(R2384)-SEARCH("/",R2384))</f>
        <v>web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>
        <f>E2385/D2385</f>
        <v>4.3499999999999997E-2</v>
      </c>
      <c r="O2385" s="6">
        <f>IF(L2385&gt;0,E2385/L2385,0)</f>
        <v>145</v>
      </c>
      <c r="P2385" s="11">
        <f>(((I2385/60)/60)/24)+DATE(1970,1,1)+(-5/24)</f>
        <v>42056.848460648143</v>
      </c>
      <c r="Q2385" s="11">
        <f>(((J2385/60)/60)/24)+DATE(1970,1,1)+(-5/24)</f>
        <v>42026.848460648143</v>
      </c>
      <c r="R2385" t="s">
        <v>8272</v>
      </c>
      <c r="S2385" s="13" t="str">
        <f>LEFT(R2385,SEARCH("/",R2385)-1)</f>
        <v>technology</v>
      </c>
      <c r="T2385" t="str">
        <f>RIGHT(R2385,LEN(R2385)-SEARCH("/",R2385))</f>
        <v>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>
        <f>E2386/D2386</f>
        <v>8.0000000000000002E-3</v>
      </c>
      <c r="O2386" s="6">
        <f>IF(L2386&gt;0,E2386/L2386,0)</f>
        <v>1</v>
      </c>
      <c r="P2386" s="11">
        <f>(((I2386/60)/60)/24)+DATE(1970,1,1)+(-5/24)</f>
        <v>41956.900960648149</v>
      </c>
      <c r="Q2386" s="11">
        <f>(((J2386/60)/60)/24)+DATE(1970,1,1)+(-5/24)</f>
        <v>41926.859293981477</v>
      </c>
      <c r="R2386" t="s">
        <v>8272</v>
      </c>
      <c r="S2386" s="13" t="str">
        <f>LEFT(R2386,SEARCH("/",R2386)-1)</f>
        <v>technology</v>
      </c>
      <c r="T2386" t="str">
        <f>RIGHT(R2386,LEN(R2386)-SEARCH("/",R2386))</f>
        <v>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>
        <f>E2387/D2387</f>
        <v>1.2123076923076924E-2</v>
      </c>
      <c r="O2387" s="6">
        <f>IF(L2387&gt;0,E2387/L2387,0)</f>
        <v>112.57142857142857</v>
      </c>
      <c r="P2387" s="11">
        <f>(((I2387/60)/60)/24)+DATE(1970,1,1)+(-5/24)</f>
        <v>42221.493425925924</v>
      </c>
      <c r="Q2387" s="11">
        <f>(((J2387/60)/60)/24)+DATE(1970,1,1)+(-5/24)</f>
        <v>42191.493425925924</v>
      </c>
      <c r="R2387" t="s">
        <v>8272</v>
      </c>
      <c r="S2387" s="13" t="str">
        <f>LEFT(R2387,SEARCH("/",R2387)-1)</f>
        <v>technology</v>
      </c>
      <c r="T2387" t="str">
        <f>RIGHT(R2387,LEN(R2387)-SEARCH("/",R2387))</f>
        <v>web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>
        <f>E2388/D2388</f>
        <v>0</v>
      </c>
      <c r="O2388" s="6">
        <f>IF(L2388&gt;0,E2388/L2388,0)</f>
        <v>0</v>
      </c>
      <c r="P2388" s="11">
        <f>(((I2388/60)/60)/24)+DATE(1970,1,1)+(-5/24)</f>
        <v>42014.629907407405</v>
      </c>
      <c r="Q2388" s="11">
        <f>(((J2388/60)/60)/24)+DATE(1970,1,1)+(-5/24)</f>
        <v>41954.629907407405</v>
      </c>
      <c r="R2388" t="s">
        <v>8272</v>
      </c>
      <c r="S2388" s="13" t="str">
        <f>LEFT(R2388,SEARCH("/",R2388)-1)</f>
        <v>technology</v>
      </c>
      <c r="T2388" t="str">
        <f>RIGHT(R2388,LEN(R2388)-SEARCH("/",R2388))</f>
        <v>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>
        <f>E2389/D2389</f>
        <v>6.8399999999999997E-3</v>
      </c>
      <c r="O2389" s="6">
        <f>IF(L2389&gt;0,E2389/L2389,0)</f>
        <v>342</v>
      </c>
      <c r="P2389" s="11">
        <f>(((I2389/60)/60)/24)+DATE(1970,1,1)+(-5/24)</f>
        <v>42573.418287037035</v>
      </c>
      <c r="Q2389" s="11">
        <f>(((J2389/60)/60)/24)+DATE(1970,1,1)+(-5/24)</f>
        <v>42528.418287037035</v>
      </c>
      <c r="R2389" t="s">
        <v>8272</v>
      </c>
      <c r="S2389" s="13" t="str">
        <f>LEFT(R2389,SEARCH("/",R2389)-1)</f>
        <v>technology</v>
      </c>
      <c r="T2389" t="str">
        <f>RIGHT(R2389,LEN(R2389)-SEARCH("/",R2389))</f>
        <v>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>
        <f>E2390/D2390</f>
        <v>1.2513513513513513E-2</v>
      </c>
      <c r="O2390" s="6">
        <f>IF(L2390&gt;0,E2390/L2390,0)</f>
        <v>57.875</v>
      </c>
      <c r="P2390" s="11">
        <f>(((I2390/60)/60)/24)+DATE(1970,1,1)+(-5/24)</f>
        <v>42019.603472222218</v>
      </c>
      <c r="Q2390" s="11">
        <f>(((J2390/60)/60)/24)+DATE(1970,1,1)+(-5/24)</f>
        <v>41989.645358796297</v>
      </c>
      <c r="R2390" t="s">
        <v>8272</v>
      </c>
      <c r="S2390" s="13" t="str">
        <f>LEFT(R2390,SEARCH("/",R2390)-1)</f>
        <v>technology</v>
      </c>
      <c r="T2390" t="str">
        <f>RIGHT(R2390,LEN(R2390)-SEARCH("/",R2390))</f>
        <v>web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>
        <f>E2391/D2391</f>
        <v>1.8749999999999999E-3</v>
      </c>
      <c r="O2391" s="6">
        <f>IF(L2391&gt;0,E2391/L2391,0)</f>
        <v>30</v>
      </c>
      <c r="P2391" s="11">
        <f>(((I2391/60)/60)/24)+DATE(1970,1,1)+(-5/24)</f>
        <v>42210.707638888889</v>
      </c>
      <c r="Q2391" s="11">
        <f>(((J2391/60)/60)/24)+DATE(1970,1,1)+(-5/24)</f>
        <v>42179.445046296292</v>
      </c>
      <c r="R2391" t="s">
        <v>8272</v>
      </c>
      <c r="S2391" s="13" t="str">
        <f>LEFT(R2391,SEARCH("/",R2391)-1)</f>
        <v>technology</v>
      </c>
      <c r="T2391" t="str">
        <f>RIGHT(R2391,LEN(R2391)-SEARCH("/",R2391))</f>
        <v>web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>
        <f>E2392/D2392</f>
        <v>0</v>
      </c>
      <c r="O2392" s="6">
        <f>IF(L2392&gt;0,E2392/L2392,0)</f>
        <v>0</v>
      </c>
      <c r="P2392" s="11">
        <f>(((I2392/60)/60)/24)+DATE(1970,1,1)+(-5/24)</f>
        <v>42008.053981481477</v>
      </c>
      <c r="Q2392" s="11">
        <f>(((J2392/60)/60)/24)+DATE(1970,1,1)+(-5/24)</f>
        <v>41968.053981481477</v>
      </c>
      <c r="R2392" t="s">
        <v>8272</v>
      </c>
      <c r="S2392" s="13" t="str">
        <f>LEFT(R2392,SEARCH("/",R2392)-1)</f>
        <v>technology</v>
      </c>
      <c r="T2392" t="str">
        <f>RIGHT(R2392,LEN(R2392)-SEARCH("/",R2392))</f>
        <v>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>
        <f>E2393/D2393</f>
        <v>1.25E-3</v>
      </c>
      <c r="O2393" s="6">
        <f>IF(L2393&gt;0,E2393/L2393,0)</f>
        <v>25</v>
      </c>
      <c r="P2393" s="11">
        <f>(((I2393/60)/60)/24)+DATE(1970,1,1)+(-5/24)</f>
        <v>42094.544490740744</v>
      </c>
      <c r="Q2393" s="11">
        <f>(((J2393/60)/60)/24)+DATE(1970,1,1)+(-5/24)</f>
        <v>42064.586157407401</v>
      </c>
      <c r="R2393" t="s">
        <v>8272</v>
      </c>
      <c r="S2393" s="13" t="str">
        <f>LEFT(R2393,SEARCH("/",R2393)-1)</f>
        <v>technology</v>
      </c>
      <c r="T2393" t="str">
        <f>RIGHT(R2393,LEN(R2393)-SEARCH("/",R2393))</f>
        <v>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>
        <f>E2394/D2394</f>
        <v>0</v>
      </c>
      <c r="O2394" s="6">
        <f>IF(L2394&gt;0,E2394/L2394,0)</f>
        <v>0</v>
      </c>
      <c r="P2394" s="11">
        <f>(((I2394/60)/60)/24)+DATE(1970,1,1)+(-5/24)</f>
        <v>42305.912303240737</v>
      </c>
      <c r="Q2394" s="11">
        <f>(((J2394/60)/60)/24)+DATE(1970,1,1)+(-5/24)</f>
        <v>42275.912303240737</v>
      </c>
      <c r="R2394" t="s">
        <v>8272</v>
      </c>
      <c r="S2394" s="13" t="str">
        <f>LEFT(R2394,SEARCH("/",R2394)-1)</f>
        <v>technology</v>
      </c>
      <c r="T2394" t="str">
        <f>RIGHT(R2394,LEN(R2394)-SEARCH("/",R2394))</f>
        <v>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>
        <f>E2395/D2395</f>
        <v>5.0000000000000001E-4</v>
      </c>
      <c r="O2395" s="6">
        <f>IF(L2395&gt;0,E2395/L2395,0)</f>
        <v>50</v>
      </c>
      <c r="P2395" s="11">
        <f>(((I2395/60)/60)/24)+DATE(1970,1,1)+(-5/24)</f>
        <v>42224.440011574072</v>
      </c>
      <c r="Q2395" s="11">
        <f>(((J2395/60)/60)/24)+DATE(1970,1,1)+(-5/24)</f>
        <v>42194.440011574072</v>
      </c>
      <c r="R2395" t="s">
        <v>8272</v>
      </c>
      <c r="S2395" s="13" t="str">
        <f>LEFT(R2395,SEARCH("/",R2395)-1)</f>
        <v>technology</v>
      </c>
      <c r="T2395" t="str">
        <f>RIGHT(R2395,LEN(R2395)-SEARCH("/",R2395))</f>
        <v>web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>
        <f>E2396/D2396</f>
        <v>5.9999999999999995E-4</v>
      </c>
      <c r="O2396" s="6">
        <f>IF(L2396&gt;0,E2396/L2396,0)</f>
        <v>1.5</v>
      </c>
      <c r="P2396" s="11">
        <f>(((I2396/60)/60)/24)+DATE(1970,1,1)+(-5/24)</f>
        <v>42061.15385416666</v>
      </c>
      <c r="Q2396" s="11">
        <f>(((J2396/60)/60)/24)+DATE(1970,1,1)+(-5/24)</f>
        <v>42031.15385416666</v>
      </c>
      <c r="R2396" t="s">
        <v>8272</v>
      </c>
      <c r="S2396" s="13" t="str">
        <f>LEFT(R2396,SEARCH("/",R2396)-1)</f>
        <v>technology</v>
      </c>
      <c r="T2396" t="str">
        <f>RIGHT(R2396,LEN(R2396)-SEARCH("/",R2396))</f>
        <v>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>
        <f>E2397/D2397</f>
        <v>0</v>
      </c>
      <c r="O2397" s="6">
        <f>IF(L2397&gt;0,E2397/L2397,0)</f>
        <v>0</v>
      </c>
      <c r="P2397" s="11">
        <f>(((I2397/60)/60)/24)+DATE(1970,1,1)+(-5/24)</f>
        <v>42745.164583333331</v>
      </c>
      <c r="Q2397" s="11">
        <f>(((J2397/60)/60)/24)+DATE(1970,1,1)+(-5/24)</f>
        <v>42716.913043981483</v>
      </c>
      <c r="R2397" t="s">
        <v>8272</v>
      </c>
      <c r="S2397" s="13" t="str">
        <f>LEFT(R2397,SEARCH("/",R2397)-1)</f>
        <v>technology</v>
      </c>
      <c r="T2397" t="str">
        <f>RIGHT(R2397,LEN(R2397)-SEARCH("/",R2397))</f>
        <v>web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>
        <f>E2398/D2398</f>
        <v>2E-3</v>
      </c>
      <c r="O2398" s="6">
        <f>IF(L2398&gt;0,E2398/L2398,0)</f>
        <v>10</v>
      </c>
      <c r="P2398" s="11">
        <f>(((I2398/60)/60)/24)+DATE(1970,1,1)+(-5/24)</f>
        <v>42292.640717592592</v>
      </c>
      <c r="Q2398" s="11">
        <f>(((J2398/60)/60)/24)+DATE(1970,1,1)+(-5/24)</f>
        <v>42262.640717592592</v>
      </c>
      <c r="R2398" t="s">
        <v>8272</v>
      </c>
      <c r="S2398" s="13" t="str">
        <f>LEFT(R2398,SEARCH("/",R2398)-1)</f>
        <v>technology</v>
      </c>
      <c r="T2398" t="str">
        <f>RIGHT(R2398,LEN(R2398)-SEARCH("/",R2398))</f>
        <v>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>
        <f>E2399/D2399</f>
        <v>0</v>
      </c>
      <c r="O2399" s="6">
        <f>IF(L2399&gt;0,E2399/L2399,0)</f>
        <v>0</v>
      </c>
      <c r="P2399" s="11">
        <f>(((I2399/60)/60)/24)+DATE(1970,1,1)+(-5/24)</f>
        <v>42006.676574074074</v>
      </c>
      <c r="Q2399" s="11">
        <f>(((J2399/60)/60)/24)+DATE(1970,1,1)+(-5/24)</f>
        <v>41976.676574074074</v>
      </c>
      <c r="R2399" t="s">
        <v>8272</v>
      </c>
      <c r="S2399" s="13" t="str">
        <f>LEFT(R2399,SEARCH("/",R2399)-1)</f>
        <v>technology</v>
      </c>
      <c r="T2399" t="str">
        <f>RIGHT(R2399,LEN(R2399)-SEARCH("/",R2399))</f>
        <v>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>
        <f>E2400/D2400</f>
        <v>0</v>
      </c>
      <c r="O2400" s="6">
        <f>IF(L2400&gt;0,E2400/L2400,0)</f>
        <v>0</v>
      </c>
      <c r="P2400" s="11">
        <f>(((I2400/60)/60)/24)+DATE(1970,1,1)+(-5/24)</f>
        <v>42187.708148148151</v>
      </c>
      <c r="Q2400" s="11">
        <f>(((J2400/60)/60)/24)+DATE(1970,1,1)+(-5/24)</f>
        <v>42157.708148148151</v>
      </c>
      <c r="R2400" t="s">
        <v>8272</v>
      </c>
      <c r="S2400" s="13" t="str">
        <f>LEFT(R2400,SEARCH("/",R2400)-1)</f>
        <v>technology</v>
      </c>
      <c r="T2400" t="str">
        <f>RIGHT(R2400,LEN(R2400)-SEARCH("/",R2400))</f>
        <v>web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>
        <f>E2401/D2401</f>
        <v>0</v>
      </c>
      <c r="O2401" s="6">
        <f>IF(L2401&gt;0,E2401/L2401,0)</f>
        <v>0</v>
      </c>
      <c r="P2401" s="11">
        <f>(((I2401/60)/60)/24)+DATE(1970,1,1)+(-5/24)</f>
        <v>41991.644745370366</v>
      </c>
      <c r="Q2401" s="11">
        <f>(((J2401/60)/60)/24)+DATE(1970,1,1)+(-5/24)</f>
        <v>41956.644745370366</v>
      </c>
      <c r="R2401" t="s">
        <v>8272</v>
      </c>
      <c r="S2401" s="13" t="str">
        <f>LEFT(R2401,SEARCH("/",R2401)-1)</f>
        <v>technology</v>
      </c>
      <c r="T2401" t="str">
        <f>RIGHT(R2401,LEN(R2401)-SEARCH("/",R2401))</f>
        <v>web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>
        <f>E2402/D2402</f>
        <v>0</v>
      </c>
      <c r="O2402" s="6">
        <f>IF(L2402&gt;0,E2402/L2402,0)</f>
        <v>0</v>
      </c>
      <c r="P2402" s="11">
        <f>(((I2402/60)/60)/24)+DATE(1970,1,1)+(-5/24)</f>
        <v>42474.059768518513</v>
      </c>
      <c r="Q2402" s="11">
        <f>(((J2402/60)/60)/24)+DATE(1970,1,1)+(-5/24)</f>
        <v>42444.059768518513</v>
      </c>
      <c r="R2402" t="s">
        <v>8272</v>
      </c>
      <c r="S2402" s="13" t="str">
        <f>LEFT(R2402,SEARCH("/",R2402)-1)</f>
        <v>technology</v>
      </c>
      <c r="T2402" t="str">
        <f>RIGHT(R2402,LEN(R2402)-SEARCH("/",R2402))</f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>
        <f>E2403/D2403</f>
        <v>7.1785714285714283E-3</v>
      </c>
      <c r="O2403" s="6">
        <f>IF(L2403&gt;0,E2403/L2403,0)</f>
        <v>22.333333333333332</v>
      </c>
      <c r="P2403" s="11">
        <f>(((I2403/60)/60)/24)+DATE(1970,1,1)+(-5/24)</f>
        <v>42434.614537037036</v>
      </c>
      <c r="Q2403" s="11">
        <f>(((J2403/60)/60)/24)+DATE(1970,1,1)+(-5/24)</f>
        <v>42374.614537037036</v>
      </c>
      <c r="R2403" t="s">
        <v>8284</v>
      </c>
      <c r="S2403" s="13" t="str">
        <f>LEFT(R2403,SEARCH("/",R2403)-1)</f>
        <v>food</v>
      </c>
      <c r="T2403" t="str">
        <f>RIGHT(R2403,LEN(R2403)-SEARCH("/",R2403))</f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>
        <f>E2404/D2404</f>
        <v>4.3333333333333331E-3</v>
      </c>
      <c r="O2404" s="6">
        <f>IF(L2404&gt;0,E2404/L2404,0)</f>
        <v>52</v>
      </c>
      <c r="P2404" s="11">
        <f>(((I2404/60)/60)/24)+DATE(1970,1,1)+(-5/24)</f>
        <v>42137.47142361111</v>
      </c>
      <c r="Q2404" s="11">
        <f>(((J2404/60)/60)/24)+DATE(1970,1,1)+(-5/24)</f>
        <v>42107.47142361111</v>
      </c>
      <c r="R2404" t="s">
        <v>8284</v>
      </c>
      <c r="S2404" s="13" t="str">
        <f>LEFT(R2404,SEARCH("/",R2404)-1)</f>
        <v>food</v>
      </c>
      <c r="T2404" t="str">
        <f>RIGHT(R2404,LEN(R2404)-SEARCH("/",R2404))</f>
        <v>food trucks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>
        <f>E2405/D2405</f>
        <v>0.16833333333333333</v>
      </c>
      <c r="O2405" s="6">
        <f>IF(L2405&gt;0,E2405/L2405,0)</f>
        <v>16.833333333333332</v>
      </c>
      <c r="P2405" s="11">
        <f>(((I2405/60)/60)/24)+DATE(1970,1,1)+(-5/24)</f>
        <v>42459.632615740738</v>
      </c>
      <c r="Q2405" s="11">
        <f>(((J2405/60)/60)/24)+DATE(1970,1,1)+(-5/24)</f>
        <v>42399.674282407403</v>
      </c>
      <c r="R2405" t="s">
        <v>8284</v>
      </c>
      <c r="S2405" s="13" t="str">
        <f>LEFT(R2405,SEARCH("/",R2405)-1)</f>
        <v>food</v>
      </c>
      <c r="T2405" t="str">
        <f>RIGHT(R2405,LEN(R2405)-SEARCH("/",R2405))</f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>
        <f>E2406/D2406</f>
        <v>0</v>
      </c>
      <c r="O2406" s="6">
        <f>IF(L2406&gt;0,E2406/L2406,0)</f>
        <v>0</v>
      </c>
      <c r="P2406" s="11">
        <f>(((I2406/60)/60)/24)+DATE(1970,1,1)+(-5/24)</f>
        <v>42371.831099537034</v>
      </c>
      <c r="Q2406" s="11">
        <f>(((J2406/60)/60)/24)+DATE(1970,1,1)+(-5/24)</f>
        <v>42341.831099537034</v>
      </c>
      <c r="R2406" t="s">
        <v>8284</v>
      </c>
      <c r="S2406" s="13" t="str">
        <f>LEFT(R2406,SEARCH("/",R2406)-1)</f>
        <v>food</v>
      </c>
      <c r="T2406" t="str">
        <f>RIGHT(R2406,LEN(R2406)-SEARCH("/",R2406))</f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>
        <f>E2407/D2407</f>
        <v>0.22520000000000001</v>
      </c>
      <c r="O2407" s="6">
        <f>IF(L2407&gt;0,E2407/L2407,0)</f>
        <v>56.3</v>
      </c>
      <c r="P2407" s="11">
        <f>(((I2407/60)/60)/24)+DATE(1970,1,1)+(-5/24)</f>
        <v>42616.377025462956</v>
      </c>
      <c r="Q2407" s="11">
        <f>(((J2407/60)/60)/24)+DATE(1970,1,1)+(-5/24)</f>
        <v>42595.377025462956</v>
      </c>
      <c r="R2407" t="s">
        <v>8284</v>
      </c>
      <c r="S2407" s="13" t="str">
        <f>LEFT(R2407,SEARCH("/",R2407)-1)</f>
        <v>food</v>
      </c>
      <c r="T2407" t="str">
        <f>RIGHT(R2407,LEN(R2407)-SEARCH("/",R2407))</f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>
        <f>E2408/D2408</f>
        <v>0.41384615384615386</v>
      </c>
      <c r="O2408" s="6">
        <f>IF(L2408&gt;0,E2408/L2408,0)</f>
        <v>84.0625</v>
      </c>
      <c r="P2408" s="11">
        <f>(((I2408/60)/60)/24)+DATE(1970,1,1)+(-5/24)</f>
        <v>42022.902662037035</v>
      </c>
      <c r="Q2408" s="11">
        <f>(((J2408/60)/60)/24)+DATE(1970,1,1)+(-5/24)</f>
        <v>41982.902662037035</v>
      </c>
      <c r="R2408" t="s">
        <v>8284</v>
      </c>
      <c r="S2408" s="13" t="str">
        <f>LEFT(R2408,SEARCH("/",R2408)-1)</f>
        <v>food</v>
      </c>
      <c r="T2408" t="str">
        <f>RIGHT(R2408,LEN(R2408)-SEARCH("/",R2408))</f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>
        <f>E2409/D2409</f>
        <v>0.25259090909090909</v>
      </c>
      <c r="O2409" s="6">
        <f>IF(L2409&gt;0,E2409/L2409,0)</f>
        <v>168.39393939393941</v>
      </c>
      <c r="P2409" s="11">
        <f>(((I2409/60)/60)/24)+DATE(1970,1,1)+(-5/24)</f>
        <v>42105.041666666664</v>
      </c>
      <c r="Q2409" s="11">
        <f>(((J2409/60)/60)/24)+DATE(1970,1,1)+(-5/24)</f>
        <v>42082.367222222216</v>
      </c>
      <c r="R2409" t="s">
        <v>8284</v>
      </c>
      <c r="S2409" s="13" t="str">
        <f>LEFT(R2409,SEARCH("/",R2409)-1)</f>
        <v>food</v>
      </c>
      <c r="T2409" t="str">
        <f>RIGHT(R2409,LEN(R2409)-SEARCH("/",R2409))</f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>
        <f>E2410/D2410</f>
        <v>2E-3</v>
      </c>
      <c r="O2410" s="6">
        <f>IF(L2410&gt;0,E2410/L2410,0)</f>
        <v>15</v>
      </c>
      <c r="P2410" s="11">
        <f>(((I2410/60)/60)/24)+DATE(1970,1,1)+(-5/24)</f>
        <v>41948.974039351851</v>
      </c>
      <c r="Q2410" s="11">
        <f>(((J2410/60)/60)/24)+DATE(1970,1,1)+(-5/24)</f>
        <v>41918.93237268518</v>
      </c>
      <c r="R2410" t="s">
        <v>8284</v>
      </c>
      <c r="S2410" s="13" t="str">
        <f>LEFT(R2410,SEARCH("/",R2410)-1)</f>
        <v>food</v>
      </c>
      <c r="T2410" t="str">
        <f>RIGHT(R2410,LEN(R2410)-SEARCH("/",R2410))</f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>
        <f>E2411/D2411</f>
        <v>1.84E-2</v>
      </c>
      <c r="O2411" s="6">
        <f>IF(L2411&gt;0,E2411/L2411,0)</f>
        <v>76.666666666666671</v>
      </c>
      <c r="P2411" s="11">
        <f>(((I2411/60)/60)/24)+DATE(1970,1,1)+(-5/24)</f>
        <v>42234.667534722219</v>
      </c>
      <c r="Q2411" s="11">
        <f>(((J2411/60)/60)/24)+DATE(1970,1,1)+(-5/24)</f>
        <v>42204.667534722219</v>
      </c>
      <c r="R2411" t="s">
        <v>8284</v>
      </c>
      <c r="S2411" s="13" t="str">
        <f>LEFT(R2411,SEARCH("/",R2411)-1)</f>
        <v>food</v>
      </c>
      <c r="T2411" t="str">
        <f>RIGHT(R2411,LEN(R2411)-SEARCH("/",R2411))</f>
        <v>food trucks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>
        <f>E2412/D2412</f>
        <v>0</v>
      </c>
      <c r="O2412" s="6">
        <f>IF(L2412&gt;0,E2412/L2412,0)</f>
        <v>0</v>
      </c>
      <c r="P2412" s="11">
        <f>(((I2412/60)/60)/24)+DATE(1970,1,1)+(-5/24)</f>
        <v>42254.199942129628</v>
      </c>
      <c r="Q2412" s="11">
        <f>(((J2412/60)/60)/24)+DATE(1970,1,1)+(-5/24)</f>
        <v>42224.199942129628</v>
      </c>
      <c r="R2412" t="s">
        <v>8284</v>
      </c>
      <c r="S2412" s="13" t="str">
        <f>LEFT(R2412,SEARCH("/",R2412)-1)</f>
        <v>food</v>
      </c>
      <c r="T2412" t="str">
        <f>RIGHT(R2412,LEN(R2412)-SEARCH("/",R2412))</f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>
        <f>E2413/D2413</f>
        <v>6.0400000000000002E-3</v>
      </c>
      <c r="O2413" s="6">
        <f>IF(L2413&gt;0,E2413/L2413,0)</f>
        <v>50.333333333333336</v>
      </c>
      <c r="P2413" s="11">
        <f>(((I2413/60)/60)/24)+DATE(1970,1,1)+(-5/24)</f>
        <v>42241.524097222216</v>
      </c>
      <c r="Q2413" s="11">
        <f>(((J2413/60)/60)/24)+DATE(1970,1,1)+(-5/24)</f>
        <v>42211.524097222216</v>
      </c>
      <c r="R2413" t="s">
        <v>8284</v>
      </c>
      <c r="S2413" s="13" t="str">
        <f>LEFT(R2413,SEARCH("/",R2413)-1)</f>
        <v>food</v>
      </c>
      <c r="T2413" t="str">
        <f>RIGHT(R2413,LEN(R2413)-SEARCH("/",R2413))</f>
        <v>food trucks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>
        <f>E2414/D2414</f>
        <v>0</v>
      </c>
      <c r="O2414" s="6">
        <f>IF(L2414&gt;0,E2414/L2414,0)</f>
        <v>0</v>
      </c>
      <c r="P2414" s="11">
        <f>(((I2414/60)/60)/24)+DATE(1970,1,1)+(-5/24)</f>
        <v>42700.570289351854</v>
      </c>
      <c r="Q2414" s="11">
        <f>(((J2414/60)/60)/24)+DATE(1970,1,1)+(-5/24)</f>
        <v>42655.528622685182</v>
      </c>
      <c r="R2414" t="s">
        <v>8284</v>
      </c>
      <c r="S2414" s="13" t="str">
        <f>LEFT(R2414,SEARCH("/",R2414)-1)</f>
        <v>food</v>
      </c>
      <c r="T2414" t="str">
        <f>RIGHT(R2414,LEN(R2414)-SEARCH("/",R2414))</f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>
        <f>E2415/D2415</f>
        <v>8.3333333333333332E-3</v>
      </c>
      <c r="O2415" s="6">
        <f>IF(L2415&gt;0,E2415/L2415,0)</f>
        <v>8.3333333333333339</v>
      </c>
      <c r="P2415" s="11">
        <f>(((I2415/60)/60)/24)+DATE(1970,1,1)+(-5/24)</f>
        <v>41790.770833333328</v>
      </c>
      <c r="Q2415" s="11">
        <f>(((J2415/60)/60)/24)+DATE(1970,1,1)+(-5/24)</f>
        <v>41759.901412037034</v>
      </c>
      <c r="R2415" t="s">
        <v>8284</v>
      </c>
      <c r="S2415" s="13" t="str">
        <f>LEFT(R2415,SEARCH("/",R2415)-1)</f>
        <v>food</v>
      </c>
      <c r="T2415" t="str">
        <f>RIGHT(R2415,LEN(R2415)-SEARCH("/",R2415))</f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>
        <f>E2416/D2416</f>
        <v>3.0666666666666665E-2</v>
      </c>
      <c r="O2416" s="6">
        <f>IF(L2416&gt;0,E2416/L2416,0)</f>
        <v>35.384615384615387</v>
      </c>
      <c r="P2416" s="11">
        <f>(((I2416/60)/60)/24)+DATE(1970,1,1)+(-5/24)</f>
        <v>42237.957638888889</v>
      </c>
      <c r="Q2416" s="11">
        <f>(((J2416/60)/60)/24)+DATE(1970,1,1)+(-5/24)</f>
        <v>42198.486805555549</v>
      </c>
      <c r="R2416" t="s">
        <v>8284</v>
      </c>
      <c r="S2416" s="13" t="str">
        <f>LEFT(R2416,SEARCH("/",R2416)-1)</f>
        <v>food</v>
      </c>
      <c r="T2416" t="str">
        <f>RIGHT(R2416,LEN(R2416)-SEARCH("/",R2416))</f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>
        <f>E2417/D2417</f>
        <v>5.5833333333333334E-3</v>
      </c>
      <c r="O2417" s="6">
        <f>IF(L2417&gt;0,E2417/L2417,0)</f>
        <v>55.833333333333336</v>
      </c>
      <c r="P2417" s="11">
        <f>(((I2417/60)/60)/24)+DATE(1970,1,1)+(-5/24)</f>
        <v>42566.654467592591</v>
      </c>
      <c r="Q2417" s="11">
        <f>(((J2417/60)/60)/24)+DATE(1970,1,1)+(-5/24)</f>
        <v>42536.654467592591</v>
      </c>
      <c r="R2417" t="s">
        <v>8284</v>
      </c>
      <c r="S2417" s="13" t="str">
        <f>LEFT(R2417,SEARCH("/",R2417)-1)</f>
        <v>food</v>
      </c>
      <c r="T2417" t="str">
        <f>RIGHT(R2417,LEN(R2417)-SEARCH("/",R2417))</f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>
        <f>E2418/D2418</f>
        <v>2.5000000000000001E-4</v>
      </c>
      <c r="O2418" s="6">
        <f>IF(L2418&gt;0,E2418/L2418,0)</f>
        <v>5</v>
      </c>
      <c r="P2418" s="11">
        <f>(((I2418/60)/60)/24)+DATE(1970,1,1)+(-5/24)</f>
        <v>42077.416666666664</v>
      </c>
      <c r="Q2418" s="11">
        <f>(((J2418/60)/60)/24)+DATE(1970,1,1)+(-5/24)</f>
        <v>42019.529432870368</v>
      </c>
      <c r="R2418" t="s">
        <v>8284</v>
      </c>
      <c r="S2418" s="13" t="str">
        <f>LEFT(R2418,SEARCH("/",R2418)-1)</f>
        <v>food</v>
      </c>
      <c r="T2418" t="str">
        <f>RIGHT(R2418,LEN(R2418)-SEARCH("/",R2418))</f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>
        <f>E2419/D2419</f>
        <v>0</v>
      </c>
      <c r="O2419" s="6">
        <f>IF(L2419&gt;0,E2419/L2419,0)</f>
        <v>0</v>
      </c>
      <c r="P2419" s="11">
        <f>(((I2419/60)/60)/24)+DATE(1970,1,1)+(-5/24)</f>
        <v>41861.675775462958</v>
      </c>
      <c r="Q2419" s="11">
        <f>(((J2419/60)/60)/24)+DATE(1970,1,1)+(-5/24)</f>
        <v>41831.675775462958</v>
      </c>
      <c r="R2419" t="s">
        <v>8284</v>
      </c>
      <c r="S2419" s="13" t="str">
        <f>LEFT(R2419,SEARCH("/",R2419)-1)</f>
        <v>food</v>
      </c>
      <c r="T2419" t="str">
        <f>RIGHT(R2419,LEN(R2419)-SEARCH("/",R2419))</f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>
        <f>E2420/D2420</f>
        <v>2.0000000000000001E-4</v>
      </c>
      <c r="O2420" s="6">
        <f>IF(L2420&gt;0,E2420/L2420,0)</f>
        <v>1</v>
      </c>
      <c r="P2420" s="11">
        <f>(((I2420/60)/60)/24)+DATE(1970,1,1)+(-5/24)</f>
        <v>42087.606990740744</v>
      </c>
      <c r="Q2420" s="11">
        <f>(((J2420/60)/60)/24)+DATE(1970,1,1)+(-5/24)</f>
        <v>42027.648657407401</v>
      </c>
      <c r="R2420" t="s">
        <v>8284</v>
      </c>
      <c r="S2420" s="13" t="str">
        <f>LEFT(R2420,SEARCH("/",R2420)-1)</f>
        <v>food</v>
      </c>
      <c r="T2420" t="str">
        <f>RIGHT(R2420,LEN(R2420)-SEARCH("/",R2420))</f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>
        <f>E2421/D2421</f>
        <v>0</v>
      </c>
      <c r="O2421" s="6">
        <f>IF(L2421&gt;0,E2421/L2421,0)</f>
        <v>0</v>
      </c>
      <c r="P2421" s="11">
        <f>(((I2421/60)/60)/24)+DATE(1970,1,1)+(-5/24)</f>
        <v>42053.529965277768</v>
      </c>
      <c r="Q2421" s="11">
        <f>(((J2421/60)/60)/24)+DATE(1970,1,1)+(-5/24)</f>
        <v>41993.529965277768</v>
      </c>
      <c r="R2421" t="s">
        <v>8284</v>
      </c>
      <c r="S2421" s="13" t="str">
        <f>LEFT(R2421,SEARCH("/",R2421)-1)</f>
        <v>food</v>
      </c>
      <c r="T2421" t="str">
        <f>RIGHT(R2421,LEN(R2421)-SEARCH("/",R2421))</f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>
        <f>E2422/D2422</f>
        <v>0.14825133372851215</v>
      </c>
      <c r="O2422" s="6">
        <f>IF(L2422&gt;0,E2422/L2422,0)</f>
        <v>69.472222222222229</v>
      </c>
      <c r="P2422" s="11">
        <f>(((I2422/60)/60)/24)+DATE(1970,1,1)+(-5/24)</f>
        <v>41952.862210648142</v>
      </c>
      <c r="Q2422" s="11">
        <f>(((J2422/60)/60)/24)+DATE(1970,1,1)+(-5/24)</f>
        <v>41892.820543981477</v>
      </c>
      <c r="R2422" t="s">
        <v>8284</v>
      </c>
      <c r="S2422" s="13" t="str">
        <f>LEFT(R2422,SEARCH("/",R2422)-1)</f>
        <v>food</v>
      </c>
      <c r="T2422" t="str">
        <f>RIGHT(R2422,LEN(R2422)-SEARCH("/",R2422))</f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>
        <f>E2423/D2423</f>
        <v>1.6666666666666666E-4</v>
      </c>
      <c r="O2423" s="6">
        <f>IF(L2423&gt;0,E2423/L2423,0)</f>
        <v>1</v>
      </c>
      <c r="P2423" s="11">
        <f>(((I2423/60)/60)/24)+DATE(1970,1,1)+(-5/24)</f>
        <v>42056.479120370372</v>
      </c>
      <c r="Q2423" s="11">
        <f>(((J2423/60)/60)/24)+DATE(1970,1,1)+(-5/24)</f>
        <v>42026.479120370372</v>
      </c>
      <c r="R2423" t="s">
        <v>8284</v>
      </c>
      <c r="S2423" s="13" t="str">
        <f>LEFT(R2423,SEARCH("/",R2423)-1)</f>
        <v>food</v>
      </c>
      <c r="T2423" t="str">
        <f>RIGHT(R2423,LEN(R2423)-SEARCH("/",R2423))</f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>
        <f>E2424/D2424</f>
        <v>2E-3</v>
      </c>
      <c r="O2424" s="6">
        <f>IF(L2424&gt;0,E2424/L2424,0)</f>
        <v>1</v>
      </c>
      <c r="P2424" s="11">
        <f>(((I2424/60)/60)/24)+DATE(1970,1,1)+(-5/24)</f>
        <v>42074.474953703706</v>
      </c>
      <c r="Q2424" s="11">
        <f>(((J2424/60)/60)/24)+DATE(1970,1,1)+(-5/24)</f>
        <v>42044.516620370363</v>
      </c>
      <c r="R2424" t="s">
        <v>8284</v>
      </c>
      <c r="S2424" s="13" t="str">
        <f>LEFT(R2424,SEARCH("/",R2424)-1)</f>
        <v>food</v>
      </c>
      <c r="T2424" t="str">
        <f>RIGHT(R2424,LEN(R2424)-SEARCH("/",R2424))</f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>
        <f>E2425/D2425</f>
        <v>1.3333333333333334E-4</v>
      </c>
      <c r="O2425" s="6">
        <f>IF(L2425&gt;0,E2425/L2425,0)</f>
        <v>8</v>
      </c>
      <c r="P2425" s="11">
        <f>(((I2425/60)/60)/24)+DATE(1970,1,1)+(-5/24)</f>
        <v>42004.496412037035</v>
      </c>
      <c r="Q2425" s="11">
        <f>(((J2425/60)/60)/24)+DATE(1970,1,1)+(-5/24)</f>
        <v>41974.496412037035</v>
      </c>
      <c r="R2425" t="s">
        <v>8284</v>
      </c>
      <c r="S2425" s="13" t="str">
        <f>LEFT(R2425,SEARCH("/",R2425)-1)</f>
        <v>food</v>
      </c>
      <c r="T2425" t="str">
        <f>RIGHT(R2425,LEN(R2425)-SEARCH("/",R2425))</f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>
        <f>E2426/D2426</f>
        <v>1.24E-2</v>
      </c>
      <c r="O2426" s="6">
        <f>IF(L2426&gt;0,E2426/L2426,0)</f>
        <v>34.444444444444443</v>
      </c>
      <c r="P2426" s="11">
        <f>(((I2426/60)/60)/24)+DATE(1970,1,1)+(-5/24)</f>
        <v>41939.684120370366</v>
      </c>
      <c r="Q2426" s="11">
        <f>(((J2426/60)/60)/24)+DATE(1970,1,1)+(-5/24)</f>
        <v>41909.684120370366</v>
      </c>
      <c r="R2426" t="s">
        <v>8284</v>
      </c>
      <c r="S2426" s="13" t="str">
        <f>LEFT(R2426,SEARCH("/",R2426)-1)</f>
        <v>food</v>
      </c>
      <c r="T2426" t="str">
        <f>RIGHT(R2426,LEN(R2426)-SEARCH("/",R2426))</f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>
        <f>E2427/D2427</f>
        <v>2.8571428571428574E-4</v>
      </c>
      <c r="O2427" s="6">
        <f>IF(L2427&gt;0,E2427/L2427,0)</f>
        <v>1</v>
      </c>
      <c r="P2427" s="11">
        <f>(((I2427/60)/60)/24)+DATE(1970,1,1)+(-5/24)</f>
        <v>42517.711111111108</v>
      </c>
      <c r="Q2427" s="11">
        <f>(((J2427/60)/60)/24)+DATE(1970,1,1)+(-5/24)</f>
        <v>42502.705428240741</v>
      </c>
      <c r="R2427" t="s">
        <v>8284</v>
      </c>
      <c r="S2427" s="13" t="str">
        <f>LEFT(R2427,SEARCH("/",R2427)-1)</f>
        <v>food</v>
      </c>
      <c r="T2427" t="str">
        <f>RIGHT(R2427,LEN(R2427)-SEARCH("/",R2427))</f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>
        <f>E2428/D2428</f>
        <v>0</v>
      </c>
      <c r="O2428" s="6">
        <f>IF(L2428&gt;0,E2428/L2428,0)</f>
        <v>0</v>
      </c>
      <c r="P2428" s="11">
        <f>(((I2428/60)/60)/24)+DATE(1970,1,1)+(-5/24)</f>
        <v>42223.961712962955</v>
      </c>
      <c r="Q2428" s="11">
        <f>(((J2428/60)/60)/24)+DATE(1970,1,1)+(-5/24)</f>
        <v>42163.961712962955</v>
      </c>
      <c r="R2428" t="s">
        <v>8284</v>
      </c>
      <c r="S2428" s="13" t="str">
        <f>LEFT(R2428,SEARCH("/",R2428)-1)</f>
        <v>food</v>
      </c>
      <c r="T2428" t="str">
        <f>RIGHT(R2428,LEN(R2428)-SEARCH("/",R2428))</f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>
        <f>E2429/D2429</f>
        <v>2.0000000000000002E-5</v>
      </c>
      <c r="O2429" s="6">
        <f>IF(L2429&gt;0,E2429/L2429,0)</f>
        <v>1</v>
      </c>
      <c r="P2429" s="11">
        <f>(((I2429/60)/60)/24)+DATE(1970,1,1)+(-5/24)</f>
        <v>42452.068668981483</v>
      </c>
      <c r="Q2429" s="11">
        <f>(((J2429/60)/60)/24)+DATE(1970,1,1)+(-5/24)</f>
        <v>42412.11033564814</v>
      </c>
      <c r="R2429" t="s">
        <v>8284</v>
      </c>
      <c r="S2429" s="13" t="str">
        <f>LEFT(R2429,SEARCH("/",R2429)-1)</f>
        <v>food</v>
      </c>
      <c r="T2429" t="str">
        <f>RIGHT(R2429,LEN(R2429)-SEARCH("/",R2429))</f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>
        <f>E2430/D2430</f>
        <v>2.8571428571428571E-5</v>
      </c>
      <c r="O2430" s="6">
        <f>IF(L2430&gt;0,E2430/L2430,0)</f>
        <v>1</v>
      </c>
      <c r="P2430" s="11">
        <f>(((I2430/60)/60)/24)+DATE(1970,1,1)+(-5/24)</f>
        <v>42075.534155092588</v>
      </c>
      <c r="Q2430" s="11">
        <f>(((J2430/60)/60)/24)+DATE(1970,1,1)+(-5/24)</f>
        <v>42045.575821759259</v>
      </c>
      <c r="R2430" t="s">
        <v>8284</v>
      </c>
      <c r="S2430" s="13" t="str">
        <f>LEFT(R2430,SEARCH("/",R2430)-1)</f>
        <v>food</v>
      </c>
      <c r="T2430" t="str">
        <f>RIGHT(R2430,LEN(R2430)-SEARCH("/",R2430))</f>
        <v>food trucks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>
        <f>E2431/D2431</f>
        <v>1.4321428571428572E-2</v>
      </c>
      <c r="O2431" s="6">
        <f>IF(L2431&gt;0,E2431/L2431,0)</f>
        <v>501.25</v>
      </c>
      <c r="P2431" s="11">
        <f>(((I2431/60)/60)/24)+DATE(1970,1,1)+(-5/24)</f>
        <v>42771.488888888889</v>
      </c>
      <c r="Q2431" s="11">
        <f>(((J2431/60)/60)/24)+DATE(1970,1,1)+(-5/24)</f>
        <v>42734.670902777776</v>
      </c>
      <c r="R2431" t="s">
        <v>8284</v>
      </c>
      <c r="S2431" s="13" t="str">
        <f>LEFT(R2431,SEARCH("/",R2431)-1)</f>
        <v>food</v>
      </c>
      <c r="T2431" t="str">
        <f>RIGHT(R2431,LEN(R2431)-SEARCH("/",R2431))</f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>
        <f>E2432/D2432</f>
        <v>7.0000000000000001E-3</v>
      </c>
      <c r="O2432" s="6">
        <f>IF(L2432&gt;0,E2432/L2432,0)</f>
        <v>10.5</v>
      </c>
      <c r="P2432" s="11">
        <f>(((I2432/60)/60)/24)+DATE(1970,1,1)+(-5/24)</f>
        <v>42411.922499999993</v>
      </c>
      <c r="Q2432" s="11">
        <f>(((J2432/60)/60)/24)+DATE(1970,1,1)+(-5/24)</f>
        <v>42381.922499999993</v>
      </c>
      <c r="R2432" t="s">
        <v>8284</v>
      </c>
      <c r="S2432" s="13" t="str">
        <f>LEFT(R2432,SEARCH("/",R2432)-1)</f>
        <v>food</v>
      </c>
      <c r="T2432" t="str">
        <f>RIGHT(R2432,LEN(R2432)-SEARCH("/",R2432))</f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>
        <f>E2433/D2433</f>
        <v>2.0000000000000002E-5</v>
      </c>
      <c r="O2433" s="6">
        <f>IF(L2433&gt;0,E2433/L2433,0)</f>
        <v>1</v>
      </c>
      <c r="P2433" s="11">
        <f>(((I2433/60)/60)/24)+DATE(1970,1,1)+(-5/24)</f>
        <v>42548.891354166662</v>
      </c>
      <c r="Q2433" s="11">
        <f>(((J2433/60)/60)/24)+DATE(1970,1,1)+(-5/24)</f>
        <v>42488.891354166662</v>
      </c>
      <c r="R2433" t="s">
        <v>8284</v>
      </c>
      <c r="S2433" s="13" t="str">
        <f>LEFT(R2433,SEARCH("/",R2433)-1)</f>
        <v>food</v>
      </c>
      <c r="T2433" t="str">
        <f>RIGHT(R2433,LEN(R2433)-SEARCH("/",R2433))</f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>
        <f>E2434/D2434</f>
        <v>1.4285714285714287E-4</v>
      </c>
      <c r="O2434" s="6">
        <f>IF(L2434&gt;0,E2434/L2434,0)</f>
        <v>1</v>
      </c>
      <c r="P2434" s="11">
        <f>(((I2434/60)/60)/24)+DATE(1970,1,1)+(-5/24)</f>
        <v>42071.010381944441</v>
      </c>
      <c r="Q2434" s="11">
        <f>(((J2434/60)/60)/24)+DATE(1970,1,1)+(-5/24)</f>
        <v>42041.010381944441</v>
      </c>
      <c r="R2434" t="s">
        <v>8284</v>
      </c>
      <c r="S2434" s="13" t="str">
        <f>LEFT(R2434,SEARCH("/",R2434)-1)</f>
        <v>food</v>
      </c>
      <c r="T2434" t="str">
        <f>RIGHT(R2434,LEN(R2434)-SEARCH("/",R2434))</f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>
        <f>E2435/D2435</f>
        <v>0</v>
      </c>
      <c r="O2435" s="6">
        <f>IF(L2435&gt;0,E2435/L2435,0)</f>
        <v>0</v>
      </c>
      <c r="P2435" s="11">
        <f>(((I2435/60)/60)/24)+DATE(1970,1,1)+(-5/24)</f>
        <v>42427.691469907404</v>
      </c>
      <c r="Q2435" s="11">
        <f>(((J2435/60)/60)/24)+DATE(1970,1,1)+(-5/24)</f>
        <v>42397.691469907404</v>
      </c>
      <c r="R2435" t="s">
        <v>8284</v>
      </c>
      <c r="S2435" s="13" t="str">
        <f>LEFT(R2435,SEARCH("/",R2435)-1)</f>
        <v>food</v>
      </c>
      <c r="T2435" t="str">
        <f>RIGHT(R2435,LEN(R2435)-SEARCH("/",R2435))</f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>
        <f>E2436/D2436</f>
        <v>1.2999999999999999E-3</v>
      </c>
      <c r="O2436" s="6">
        <f>IF(L2436&gt;0,E2436/L2436,0)</f>
        <v>13</v>
      </c>
      <c r="P2436" s="11">
        <f>(((I2436/60)/60)/24)+DATE(1970,1,1)+(-5/24)</f>
        <v>42219.977708333325</v>
      </c>
      <c r="Q2436" s="11">
        <f>(((J2436/60)/60)/24)+DATE(1970,1,1)+(-5/24)</f>
        <v>42179.977708333325</v>
      </c>
      <c r="R2436" t="s">
        <v>8284</v>
      </c>
      <c r="S2436" s="13" t="str">
        <f>LEFT(R2436,SEARCH("/",R2436)-1)</f>
        <v>food</v>
      </c>
      <c r="T2436" t="str">
        <f>RIGHT(R2436,LEN(R2436)-SEARCH("/",R2436))</f>
        <v>food trucks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>
        <f>E2437/D2437</f>
        <v>4.8960000000000002E-3</v>
      </c>
      <c r="O2437" s="6">
        <f>IF(L2437&gt;0,E2437/L2437,0)</f>
        <v>306</v>
      </c>
      <c r="P2437" s="11">
        <f>(((I2437/60)/60)/24)+DATE(1970,1,1)+(-5/24)</f>
        <v>42282.069282407399</v>
      </c>
      <c r="Q2437" s="11">
        <f>(((J2437/60)/60)/24)+DATE(1970,1,1)+(-5/24)</f>
        <v>42252.069282407399</v>
      </c>
      <c r="R2437" t="s">
        <v>8284</v>
      </c>
      <c r="S2437" s="13" t="str">
        <f>LEFT(R2437,SEARCH("/",R2437)-1)</f>
        <v>food</v>
      </c>
      <c r="T2437" t="str">
        <f>RIGHT(R2437,LEN(R2437)-SEARCH("/",R2437))</f>
        <v>food trucks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>
        <f>E2438/D2438</f>
        <v>3.8461538461538462E-4</v>
      </c>
      <c r="O2438" s="6">
        <f>IF(L2438&gt;0,E2438/L2438,0)</f>
        <v>22.5</v>
      </c>
      <c r="P2438" s="11">
        <f>(((I2438/60)/60)/24)+DATE(1970,1,1)+(-5/24)</f>
        <v>42398.407060185178</v>
      </c>
      <c r="Q2438" s="11">
        <f>(((J2438/60)/60)/24)+DATE(1970,1,1)+(-5/24)</f>
        <v>42338.407060185178</v>
      </c>
      <c r="R2438" t="s">
        <v>8284</v>
      </c>
      <c r="S2438" s="13" t="str">
        <f>LEFT(R2438,SEARCH("/",R2438)-1)</f>
        <v>food</v>
      </c>
      <c r="T2438" t="str">
        <f>RIGHT(R2438,LEN(R2438)-SEARCH("/",R2438))</f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>
        <f>E2439/D2439</f>
        <v>0</v>
      </c>
      <c r="O2439" s="6">
        <f>IF(L2439&gt;0,E2439/L2439,0)</f>
        <v>0</v>
      </c>
      <c r="P2439" s="11">
        <f>(((I2439/60)/60)/24)+DATE(1970,1,1)+(-5/24)</f>
        <v>42080.541666666664</v>
      </c>
      <c r="Q2439" s="11">
        <f>(((J2439/60)/60)/24)+DATE(1970,1,1)+(-5/24)</f>
        <v>42031.756805555553</v>
      </c>
      <c r="R2439" t="s">
        <v>8284</v>
      </c>
      <c r="S2439" s="13" t="str">
        <f>LEFT(R2439,SEARCH("/",R2439)-1)</f>
        <v>food</v>
      </c>
      <c r="T2439" t="str">
        <f>RIGHT(R2439,LEN(R2439)-SEARCH("/",R2439))</f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>
        <f>E2440/D2440</f>
        <v>3.3333333333333335E-3</v>
      </c>
      <c r="O2440" s="6">
        <f>IF(L2440&gt;0,E2440/L2440,0)</f>
        <v>50</v>
      </c>
      <c r="P2440" s="11">
        <f>(((I2440/60)/60)/24)+DATE(1970,1,1)+(-5/24)</f>
        <v>42345.748402777775</v>
      </c>
      <c r="Q2440" s="11">
        <f>(((J2440/60)/60)/24)+DATE(1970,1,1)+(-5/24)</f>
        <v>42285.706736111104</v>
      </c>
      <c r="R2440" t="s">
        <v>8284</v>
      </c>
      <c r="S2440" s="13" t="str">
        <f>LEFT(R2440,SEARCH("/",R2440)-1)</f>
        <v>food</v>
      </c>
      <c r="T2440" t="str">
        <f>RIGHT(R2440,LEN(R2440)-SEARCH("/",R2440))</f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>
        <f>E2441/D2441</f>
        <v>0</v>
      </c>
      <c r="O2441" s="6">
        <f>IF(L2441&gt;0,E2441/L2441,0)</f>
        <v>0</v>
      </c>
      <c r="P2441" s="11">
        <f>(((I2441/60)/60)/24)+DATE(1970,1,1)+(-5/24)</f>
        <v>42295.610289351847</v>
      </c>
      <c r="Q2441" s="11">
        <f>(((J2441/60)/60)/24)+DATE(1970,1,1)+(-5/24)</f>
        <v>42265.610289351847</v>
      </c>
      <c r="R2441" t="s">
        <v>8284</v>
      </c>
      <c r="S2441" s="13" t="str">
        <f>LEFT(R2441,SEARCH("/",R2441)-1)</f>
        <v>food</v>
      </c>
      <c r="T2441" t="str">
        <f>RIGHT(R2441,LEN(R2441)-SEARCH("/",R2441))</f>
        <v>food trucks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>
        <f>E2442/D2442</f>
        <v>2E-3</v>
      </c>
      <c r="O2442" s="6">
        <f>IF(L2442&gt;0,E2442/L2442,0)</f>
        <v>5</v>
      </c>
      <c r="P2442" s="11">
        <f>(((I2442/60)/60)/24)+DATE(1970,1,1)+(-5/24)</f>
        <v>42413.691122685181</v>
      </c>
      <c r="Q2442" s="11">
        <f>(((J2442/60)/60)/24)+DATE(1970,1,1)+(-5/24)</f>
        <v>42383.691122685181</v>
      </c>
      <c r="R2442" t="s">
        <v>8284</v>
      </c>
      <c r="S2442" s="13" t="str">
        <f>LEFT(R2442,SEARCH("/",R2442)-1)</f>
        <v>food</v>
      </c>
      <c r="T2442" t="str">
        <f>RIGHT(R2442,LEN(R2442)-SEARCH("/",R2442))</f>
        <v>food trucks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>
        <f>E2443/D2443</f>
        <v>1.0788</v>
      </c>
      <c r="O2443" s="6">
        <f>IF(L2443&gt;0,E2443/L2443,0)</f>
        <v>74.22935779816514</v>
      </c>
      <c r="P2443" s="11">
        <f>(((I2443/60)/60)/24)+DATE(1970,1,1)+(-5/24)</f>
        <v>42207.999305555553</v>
      </c>
      <c r="Q2443" s="11">
        <f>(((J2443/60)/60)/24)+DATE(1970,1,1)+(-5/24)</f>
        <v>42186.917291666665</v>
      </c>
      <c r="R2443" t="s">
        <v>8298</v>
      </c>
      <c r="S2443" s="13" t="str">
        <f>LEFT(R2443,SEARCH("/",R2443)-1)</f>
        <v>food</v>
      </c>
      <c r="T2443" t="str">
        <f>RIGHT(R2443,LEN(R2443)-SEARCH("/",R2443))</f>
        <v>small batch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>
        <f>E2444/D2444</f>
        <v>1.2594166666666666</v>
      </c>
      <c r="O2444" s="6">
        <f>IF(L2444&gt;0,E2444/L2444,0)</f>
        <v>81.252688172043008</v>
      </c>
      <c r="P2444" s="11">
        <f>(((I2444/60)/60)/24)+DATE(1970,1,1)+(-5/24)</f>
        <v>42082.416990740741</v>
      </c>
      <c r="Q2444" s="11">
        <f>(((J2444/60)/60)/24)+DATE(1970,1,1)+(-5/24)</f>
        <v>42052.458657407398</v>
      </c>
      <c r="R2444" t="s">
        <v>8298</v>
      </c>
      <c r="S2444" s="13" t="str">
        <f>LEFT(R2444,SEARCH("/",R2444)-1)</f>
        <v>food</v>
      </c>
      <c r="T2444" t="str">
        <f>RIGHT(R2444,LEN(R2444)-SEARCH("/",R2444))</f>
        <v>small batch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>
        <f>E2445/D2445</f>
        <v>2.0251494999999999</v>
      </c>
      <c r="O2445" s="6">
        <f>IF(L2445&gt;0,E2445/L2445,0)</f>
        <v>130.23469453376205</v>
      </c>
      <c r="P2445" s="11">
        <f>(((I2445/60)/60)/24)+DATE(1970,1,1)+(-5/24)</f>
        <v>41866.416921296295</v>
      </c>
      <c r="Q2445" s="11">
        <f>(((J2445/60)/60)/24)+DATE(1970,1,1)+(-5/24)</f>
        <v>41836.416921296295</v>
      </c>
      <c r="R2445" t="s">
        <v>8298</v>
      </c>
      <c r="S2445" s="13" t="str">
        <f>LEFT(R2445,SEARCH("/",R2445)-1)</f>
        <v>food</v>
      </c>
      <c r="T2445" t="str">
        <f>RIGHT(R2445,LEN(R2445)-SEARCH("/",R2445))</f>
        <v>small batch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>
        <f>E2446/D2446</f>
        <v>1.0860000000000001</v>
      </c>
      <c r="O2446" s="6">
        <f>IF(L2446&gt;0,E2446/L2446,0)</f>
        <v>53.409836065573771</v>
      </c>
      <c r="P2446" s="11">
        <f>(((I2446/60)/60)/24)+DATE(1970,1,1)+(-5/24)</f>
        <v>42515.54619212963</v>
      </c>
      <c r="Q2446" s="11">
        <f>(((J2446/60)/60)/24)+DATE(1970,1,1)+(-5/24)</f>
        <v>42485.54619212963</v>
      </c>
      <c r="R2446" t="s">
        <v>8298</v>
      </c>
      <c r="S2446" s="13" t="str">
        <f>LEFT(R2446,SEARCH("/",R2446)-1)</f>
        <v>food</v>
      </c>
      <c r="T2446" t="str">
        <f>RIGHT(R2446,LEN(R2446)-SEARCH("/",R2446))</f>
        <v>small batch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>
        <f>E2447/D2447</f>
        <v>1.728</v>
      </c>
      <c r="O2447" s="6">
        <f>IF(L2447&gt;0,E2447/L2447,0)</f>
        <v>75.130434782608702</v>
      </c>
      <c r="P2447" s="11">
        <f>(((I2447/60)/60)/24)+DATE(1970,1,1)+(-5/24)</f>
        <v>42272.981724537036</v>
      </c>
      <c r="Q2447" s="11">
        <f>(((J2447/60)/60)/24)+DATE(1970,1,1)+(-5/24)</f>
        <v>42242.981724537036</v>
      </c>
      <c r="R2447" t="s">
        <v>8298</v>
      </c>
      <c r="S2447" s="13" t="str">
        <f>LEFT(R2447,SEARCH("/",R2447)-1)</f>
        <v>food</v>
      </c>
      <c r="T2447" t="str">
        <f>RIGHT(R2447,LEN(R2447)-SEARCH("/",R2447))</f>
        <v>small batch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>
        <f>E2448/D2448</f>
        <v>1.6798</v>
      </c>
      <c r="O2448" s="6">
        <f>IF(L2448&gt;0,E2448/L2448,0)</f>
        <v>75.666666666666671</v>
      </c>
      <c r="P2448" s="11">
        <f>(((I2448/60)/60)/24)+DATE(1970,1,1)+(-5/24)</f>
        <v>42700.436006944445</v>
      </c>
      <c r="Q2448" s="11">
        <f>(((J2448/60)/60)/24)+DATE(1970,1,1)+(-5/24)</f>
        <v>42670.394340277773</v>
      </c>
      <c r="R2448" t="s">
        <v>8298</v>
      </c>
      <c r="S2448" s="13" t="str">
        <f>LEFT(R2448,SEARCH("/",R2448)-1)</f>
        <v>food</v>
      </c>
      <c r="T2448" t="str">
        <f>RIGHT(R2448,LEN(R2448)-SEARCH("/",R2448))</f>
        <v>small batch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>
        <f>E2449/D2449</f>
        <v>4.2720000000000002</v>
      </c>
      <c r="O2449" s="6">
        <f>IF(L2449&gt;0,E2449/L2449,0)</f>
        <v>31.691394658753708</v>
      </c>
      <c r="P2449" s="11">
        <f>(((I2449/60)/60)/24)+DATE(1970,1,1)+(-5/24)</f>
        <v>42685.958333333336</v>
      </c>
      <c r="Q2449" s="11">
        <f>(((J2449/60)/60)/24)+DATE(1970,1,1)+(-5/24)</f>
        <v>42654.26149305555</v>
      </c>
      <c r="R2449" t="s">
        <v>8298</v>
      </c>
      <c r="S2449" s="13" t="str">
        <f>LEFT(R2449,SEARCH("/",R2449)-1)</f>
        <v>food</v>
      </c>
      <c r="T2449" t="str">
        <f>RIGHT(R2449,LEN(R2449)-SEARCH("/",R2449))</f>
        <v>small batch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>
        <f>E2450/D2450</f>
        <v>1.075</v>
      </c>
      <c r="O2450" s="6">
        <f>IF(L2450&gt;0,E2450/L2450,0)</f>
        <v>47.777777777777779</v>
      </c>
      <c r="P2450" s="11">
        <f>(((I2450/60)/60)/24)+DATE(1970,1,1)+(-5/24)</f>
        <v>42613.025000000001</v>
      </c>
      <c r="Q2450" s="11">
        <f>(((J2450/60)/60)/24)+DATE(1970,1,1)+(-5/24)</f>
        <v>42607.107789351845</v>
      </c>
      <c r="R2450" t="s">
        <v>8298</v>
      </c>
      <c r="S2450" s="13" t="str">
        <f>LEFT(R2450,SEARCH("/",R2450)-1)</f>
        <v>food</v>
      </c>
      <c r="T2450" t="str">
        <f>RIGHT(R2450,LEN(R2450)-SEARCH("/",R2450))</f>
        <v>small batch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>
        <f>E2451/D2451</f>
        <v>1.08</v>
      </c>
      <c r="O2451" s="6">
        <f>IF(L2451&gt;0,E2451/L2451,0)</f>
        <v>90</v>
      </c>
      <c r="P2451" s="11">
        <f>(((I2451/60)/60)/24)+DATE(1970,1,1)+(-5/24)</f>
        <v>41972.975868055553</v>
      </c>
      <c r="Q2451" s="11">
        <f>(((J2451/60)/60)/24)+DATE(1970,1,1)+(-5/24)</f>
        <v>41942.934201388889</v>
      </c>
      <c r="R2451" t="s">
        <v>8298</v>
      </c>
      <c r="S2451" s="13" t="str">
        <f>LEFT(R2451,SEARCH("/",R2451)-1)</f>
        <v>food</v>
      </c>
      <c r="T2451" t="str">
        <f>RIGHT(R2451,LEN(R2451)-SEARCH("/",R2451))</f>
        <v>small batch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>
        <f>E2452/D2452</f>
        <v>1.0153353333333335</v>
      </c>
      <c r="O2452" s="6">
        <f>IF(L2452&gt;0,E2452/L2452,0)</f>
        <v>149.31401960784314</v>
      </c>
      <c r="P2452" s="11">
        <f>(((I2452/60)/60)/24)+DATE(1970,1,1)+(-5/24)</f>
        <v>41939.924305555556</v>
      </c>
      <c r="Q2452" s="11">
        <f>(((J2452/60)/60)/24)+DATE(1970,1,1)+(-5/24)</f>
        <v>41901.864074074074</v>
      </c>
      <c r="R2452" t="s">
        <v>8298</v>
      </c>
      <c r="S2452" s="13" t="str">
        <f>LEFT(R2452,SEARCH("/",R2452)-1)</f>
        <v>food</v>
      </c>
      <c r="T2452" t="str">
        <f>RIGHT(R2452,LEN(R2452)-SEARCH("/",R2452))</f>
        <v>small batch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>
        <f>E2453/D2453</f>
        <v>1.1545000000000001</v>
      </c>
      <c r="O2453" s="6">
        <f>IF(L2453&gt;0,E2453/L2453,0)</f>
        <v>62.06989247311828</v>
      </c>
      <c r="P2453" s="11">
        <f>(((I2453/60)/60)/24)+DATE(1970,1,1)+(-5/24)</f>
        <v>42799.700115740743</v>
      </c>
      <c r="Q2453" s="11">
        <f>(((J2453/60)/60)/24)+DATE(1970,1,1)+(-5/24)</f>
        <v>42779.700115740743</v>
      </c>
      <c r="R2453" t="s">
        <v>8298</v>
      </c>
      <c r="S2453" s="13" t="str">
        <f>LEFT(R2453,SEARCH("/",R2453)-1)</f>
        <v>food</v>
      </c>
      <c r="T2453" t="str">
        <f>RIGHT(R2453,LEN(R2453)-SEARCH("/",R2453))</f>
        <v>small batch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>
        <f>E2454/D2454</f>
        <v>1.335</v>
      </c>
      <c r="O2454" s="6">
        <f>IF(L2454&gt;0,E2454/L2454,0)</f>
        <v>53.4</v>
      </c>
      <c r="P2454" s="11">
        <f>(((I2454/60)/60)/24)+DATE(1970,1,1)+(-5/24)</f>
        <v>42367.749999999993</v>
      </c>
      <c r="Q2454" s="11">
        <f>(((J2454/60)/60)/24)+DATE(1970,1,1)+(-5/24)</f>
        <v>42338.635416666664</v>
      </c>
      <c r="R2454" t="s">
        <v>8298</v>
      </c>
      <c r="S2454" s="13" t="str">
        <f>LEFT(R2454,SEARCH("/",R2454)-1)</f>
        <v>food</v>
      </c>
      <c r="T2454" t="str">
        <f>RIGHT(R2454,LEN(R2454)-SEARCH("/",R2454))</f>
        <v>small batch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>
        <f>E2455/D2455</f>
        <v>1.5469999999999999</v>
      </c>
      <c r="O2455" s="6">
        <f>IF(L2455&gt;0,E2455/L2455,0)</f>
        <v>69.268656716417908</v>
      </c>
      <c r="P2455" s="11">
        <f>(((I2455/60)/60)/24)+DATE(1970,1,1)+(-5/24)</f>
        <v>42768.483900462961</v>
      </c>
      <c r="Q2455" s="11">
        <f>(((J2455/60)/60)/24)+DATE(1970,1,1)+(-5/24)</f>
        <v>42738.483900462961</v>
      </c>
      <c r="R2455" t="s">
        <v>8298</v>
      </c>
      <c r="S2455" s="13" t="str">
        <f>LEFT(R2455,SEARCH("/",R2455)-1)</f>
        <v>food</v>
      </c>
      <c r="T2455" t="str">
        <f>RIGHT(R2455,LEN(R2455)-SEARCH("/",R2455))</f>
        <v>small batch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>
        <f>E2456/D2456</f>
        <v>1.0084571428571429</v>
      </c>
      <c r="O2456" s="6">
        <f>IF(L2456&gt;0,E2456/L2456,0)</f>
        <v>271.50769230769231</v>
      </c>
      <c r="P2456" s="11">
        <f>(((I2456/60)/60)/24)+DATE(1970,1,1)+(-5/24)</f>
        <v>42804.99314814814</v>
      </c>
      <c r="Q2456" s="11">
        <f>(((J2456/60)/60)/24)+DATE(1970,1,1)+(-5/24)</f>
        <v>42769.99314814814</v>
      </c>
      <c r="R2456" t="s">
        <v>8298</v>
      </c>
      <c r="S2456" s="13" t="str">
        <f>LEFT(R2456,SEARCH("/",R2456)-1)</f>
        <v>food</v>
      </c>
      <c r="T2456" t="str">
        <f>RIGHT(R2456,LEN(R2456)-SEARCH("/",R2456))</f>
        <v>small batch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>
        <f>E2457/D2457</f>
        <v>1.82</v>
      </c>
      <c r="O2457" s="6">
        <f>IF(L2457&gt;0,E2457/L2457,0)</f>
        <v>34.125</v>
      </c>
      <c r="P2457" s="11">
        <f>(((I2457/60)/60)/24)+DATE(1970,1,1)+(-5/24)</f>
        <v>42480.573495370372</v>
      </c>
      <c r="Q2457" s="11">
        <f>(((J2457/60)/60)/24)+DATE(1970,1,1)+(-5/24)</f>
        <v>42452.573495370372</v>
      </c>
      <c r="R2457" t="s">
        <v>8298</v>
      </c>
      <c r="S2457" s="13" t="str">
        <f>LEFT(R2457,SEARCH("/",R2457)-1)</f>
        <v>food</v>
      </c>
      <c r="T2457" t="str">
        <f>RIGHT(R2457,LEN(R2457)-SEARCH("/",R2457))</f>
        <v>small batch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>
        <f>E2458/D2458</f>
        <v>1.8086666666666666</v>
      </c>
      <c r="O2458" s="6">
        <f>IF(L2458&gt;0,E2458/L2458,0)</f>
        <v>40.492537313432834</v>
      </c>
      <c r="P2458" s="11">
        <f>(((I2458/60)/60)/24)+DATE(1970,1,1)+(-5/24)</f>
        <v>42791.752766203703</v>
      </c>
      <c r="Q2458" s="11">
        <f>(((J2458/60)/60)/24)+DATE(1970,1,1)+(-5/24)</f>
        <v>42761.752766203703</v>
      </c>
      <c r="R2458" t="s">
        <v>8298</v>
      </c>
      <c r="S2458" s="13" t="str">
        <f>LEFT(R2458,SEARCH("/",R2458)-1)</f>
        <v>food</v>
      </c>
      <c r="T2458" t="str">
        <f>RIGHT(R2458,LEN(R2458)-SEARCH("/",R2458))</f>
        <v>small batch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>
        <f>E2459/D2459</f>
        <v>1.0230434782608695</v>
      </c>
      <c r="O2459" s="6">
        <f>IF(L2459&gt;0,E2459/L2459,0)</f>
        <v>189.75806451612902</v>
      </c>
      <c r="P2459" s="11">
        <f>(((I2459/60)/60)/24)+DATE(1970,1,1)+(-5/24)</f>
        <v>42453.352500000001</v>
      </c>
      <c r="Q2459" s="11">
        <f>(((J2459/60)/60)/24)+DATE(1970,1,1)+(-5/24)</f>
        <v>42423.394166666665</v>
      </c>
      <c r="R2459" t="s">
        <v>8298</v>
      </c>
      <c r="S2459" s="13" t="str">
        <f>LEFT(R2459,SEARCH("/",R2459)-1)</f>
        <v>food</v>
      </c>
      <c r="T2459" t="str">
        <f>RIGHT(R2459,LEN(R2459)-SEARCH("/",R2459))</f>
        <v>small batch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>
        <f>E2460/D2460</f>
        <v>1.1017999999999999</v>
      </c>
      <c r="O2460" s="6">
        <f>IF(L2460&gt;0,E2460/L2460,0)</f>
        <v>68.862499999999997</v>
      </c>
      <c r="P2460" s="11">
        <f>(((I2460/60)/60)/24)+DATE(1970,1,1)+(-5/24)</f>
        <v>42530.583333333336</v>
      </c>
      <c r="Q2460" s="11">
        <f>(((J2460/60)/60)/24)+DATE(1970,1,1)+(-5/24)</f>
        <v>42495.663402777776</v>
      </c>
      <c r="R2460" t="s">
        <v>8298</v>
      </c>
      <c r="S2460" s="13" t="str">
        <f>LEFT(R2460,SEARCH("/",R2460)-1)</f>
        <v>food</v>
      </c>
      <c r="T2460" t="str">
        <f>RIGHT(R2460,LEN(R2460)-SEARCH("/",R2460))</f>
        <v>small batch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>
        <f>E2461/D2461</f>
        <v>1.0225</v>
      </c>
      <c r="O2461" s="6">
        <f>IF(L2461&gt;0,E2461/L2461,0)</f>
        <v>108.77659574468085</v>
      </c>
      <c r="P2461" s="11">
        <f>(((I2461/60)/60)/24)+DATE(1970,1,1)+(-5/24)</f>
        <v>42452.387557870366</v>
      </c>
      <c r="Q2461" s="11">
        <f>(((J2461/60)/60)/24)+DATE(1970,1,1)+(-5/24)</f>
        <v>42407.429224537038</v>
      </c>
      <c r="R2461" t="s">
        <v>8298</v>
      </c>
      <c r="S2461" s="13" t="str">
        <f>LEFT(R2461,SEARCH("/",R2461)-1)</f>
        <v>food</v>
      </c>
      <c r="T2461" t="str">
        <f>RIGHT(R2461,LEN(R2461)-SEARCH("/",R2461))</f>
        <v>small batch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>
        <f>E2462/D2462</f>
        <v>1.0078823529411765</v>
      </c>
      <c r="O2462" s="6">
        <f>IF(L2462&gt;0,E2462/L2462,0)</f>
        <v>125.98529411764706</v>
      </c>
      <c r="P2462" s="11">
        <f>(((I2462/60)/60)/24)+DATE(1970,1,1)+(-5/24)</f>
        <v>42737.970138888886</v>
      </c>
      <c r="Q2462" s="11">
        <f>(((J2462/60)/60)/24)+DATE(1970,1,1)+(-5/24)</f>
        <v>42703.978784722225</v>
      </c>
      <c r="R2462" t="s">
        <v>8298</v>
      </c>
      <c r="S2462" s="13" t="str">
        <f>LEFT(R2462,SEARCH("/",R2462)-1)</f>
        <v>food</v>
      </c>
      <c r="T2462" t="str">
        <f>RIGHT(R2462,LEN(R2462)-SEARCH("/",R2462))</f>
        <v>small batch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>
        <f>E2463/D2463</f>
        <v>1.038</v>
      </c>
      <c r="O2463" s="6">
        <f>IF(L2463&gt;0,E2463/L2463,0)</f>
        <v>90.523255813953483</v>
      </c>
      <c r="P2463" s="11">
        <f>(((I2463/60)/60)/24)+DATE(1970,1,1)+(-5/24)</f>
        <v>40816.916666666664</v>
      </c>
      <c r="Q2463" s="11">
        <f>(((J2463/60)/60)/24)+DATE(1970,1,1)+(-5/24)</f>
        <v>40783.804363425923</v>
      </c>
      <c r="R2463" t="s">
        <v>8279</v>
      </c>
      <c r="S2463" s="13" t="str">
        <f>LEFT(R2463,SEARCH("/",R2463)-1)</f>
        <v>music</v>
      </c>
      <c r="T2463" t="str">
        <f>RIGHT(R2463,LEN(R2463)-SEARCH("/",R2463))</f>
        <v>indie rock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>
        <f>E2464/D2464</f>
        <v>1.1070833333333334</v>
      </c>
      <c r="O2464" s="6">
        <f>IF(L2464&gt;0,E2464/L2464,0)</f>
        <v>28.880434782608695</v>
      </c>
      <c r="P2464" s="11">
        <f>(((I2464/60)/60)/24)+DATE(1970,1,1)+(-5/24)</f>
        <v>41108.977962962963</v>
      </c>
      <c r="Q2464" s="11">
        <f>(((J2464/60)/60)/24)+DATE(1970,1,1)+(-5/24)</f>
        <v>41088.977962962963</v>
      </c>
      <c r="R2464" t="s">
        <v>8279</v>
      </c>
      <c r="S2464" s="13" t="str">
        <f>LEFT(R2464,SEARCH("/",R2464)-1)</f>
        <v>music</v>
      </c>
      <c r="T2464" t="str">
        <f>RIGHT(R2464,LEN(R2464)-SEARCH("/",R2464))</f>
        <v>indie rock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>
        <f>E2465/D2465</f>
        <v>1.1625000000000001</v>
      </c>
      <c r="O2465" s="6">
        <f>IF(L2465&gt;0,E2465/L2465,0)</f>
        <v>31</v>
      </c>
      <c r="P2465" s="11">
        <f>(((I2465/60)/60)/24)+DATE(1970,1,1)+(-5/24)</f>
        <v>41380.583333333328</v>
      </c>
      <c r="Q2465" s="11">
        <f>(((J2465/60)/60)/24)+DATE(1970,1,1)+(-5/24)</f>
        <v>41340.903067129628</v>
      </c>
      <c r="R2465" t="s">
        <v>8279</v>
      </c>
      <c r="S2465" s="13" t="str">
        <f>LEFT(R2465,SEARCH("/",R2465)-1)</f>
        <v>music</v>
      </c>
      <c r="T2465" t="str">
        <f>RIGHT(R2465,LEN(R2465)-SEARCH("/",R2465))</f>
        <v>indie rock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>
        <f>E2466/D2466</f>
        <v>1.111</v>
      </c>
      <c r="O2466" s="6">
        <f>IF(L2466&gt;0,E2466/L2466,0)</f>
        <v>51.674418604651166</v>
      </c>
      <c r="P2466" s="11">
        <f>(((I2466/60)/60)/24)+DATE(1970,1,1)+(-5/24)</f>
        <v>42277.603472222218</v>
      </c>
      <c r="Q2466" s="11">
        <f>(((J2466/60)/60)/24)+DATE(1970,1,1)+(-5/24)</f>
        <v>42248.692094907405</v>
      </c>
      <c r="R2466" t="s">
        <v>8279</v>
      </c>
      <c r="S2466" s="13" t="str">
        <f>LEFT(R2466,SEARCH("/",R2466)-1)</f>
        <v>music</v>
      </c>
      <c r="T2466" t="str">
        <f>RIGHT(R2466,LEN(R2466)-SEARCH("/",R2466))</f>
        <v>indie rock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>
        <f>E2467/D2467</f>
        <v>1.8014285714285714</v>
      </c>
      <c r="O2467" s="6">
        <f>IF(L2467&gt;0,E2467/L2467,0)</f>
        <v>26.270833333333332</v>
      </c>
      <c r="P2467" s="11">
        <f>(((I2467/60)/60)/24)+DATE(1970,1,1)+(-5/24)</f>
        <v>41175.510972222219</v>
      </c>
      <c r="Q2467" s="11">
        <f>(((J2467/60)/60)/24)+DATE(1970,1,1)+(-5/24)</f>
        <v>41145.510972222219</v>
      </c>
      <c r="R2467" t="s">
        <v>8279</v>
      </c>
      <c r="S2467" s="13" t="str">
        <f>LEFT(R2467,SEARCH("/",R2467)-1)</f>
        <v>music</v>
      </c>
      <c r="T2467" t="str">
        <f>RIGHT(R2467,LEN(R2467)-SEARCH("/",R2467))</f>
        <v>indie rock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>
        <f>E2468/D2468</f>
        <v>1</v>
      </c>
      <c r="O2468" s="6">
        <f>IF(L2468&gt;0,E2468/L2468,0)</f>
        <v>48.07692307692308</v>
      </c>
      <c r="P2468" s="11">
        <f>(((I2468/60)/60)/24)+DATE(1970,1,1)+(-5/24)</f>
        <v>41402.894131944442</v>
      </c>
      <c r="Q2468" s="11">
        <f>(((J2468/60)/60)/24)+DATE(1970,1,1)+(-5/24)</f>
        <v>41372.894131944442</v>
      </c>
      <c r="R2468" t="s">
        <v>8279</v>
      </c>
      <c r="S2468" s="13" t="str">
        <f>LEFT(R2468,SEARCH("/",R2468)-1)</f>
        <v>music</v>
      </c>
      <c r="T2468" t="str">
        <f>RIGHT(R2468,LEN(R2468)-SEARCH("/",R2468))</f>
        <v>indie rock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>
        <f>E2469/D2469</f>
        <v>1.1850000000000001</v>
      </c>
      <c r="O2469" s="6">
        <f>IF(L2469&gt;0,E2469/L2469,0)</f>
        <v>27.558139534883722</v>
      </c>
      <c r="P2469" s="11">
        <f>(((I2469/60)/60)/24)+DATE(1970,1,1)+(-5/24)</f>
        <v>41039.5</v>
      </c>
      <c r="Q2469" s="11">
        <f>(((J2469/60)/60)/24)+DATE(1970,1,1)+(-5/24)</f>
        <v>41025.665868055556</v>
      </c>
      <c r="R2469" t="s">
        <v>8279</v>
      </c>
      <c r="S2469" s="13" t="str">
        <f>LEFT(R2469,SEARCH("/",R2469)-1)</f>
        <v>music</v>
      </c>
      <c r="T2469" t="str">
        <f>RIGHT(R2469,LEN(R2469)-SEARCH("/",R2469))</f>
        <v>indie rock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>
        <f>E2470/D2470</f>
        <v>1.0721700000000001</v>
      </c>
      <c r="O2470" s="6">
        <f>IF(L2470&gt;0,E2470/L2470,0)</f>
        <v>36.97137931034483</v>
      </c>
      <c r="P2470" s="11">
        <f>(((I2470/60)/60)/24)+DATE(1970,1,1)+(-5/24)</f>
        <v>41210</v>
      </c>
      <c r="Q2470" s="11">
        <f>(((J2470/60)/60)/24)+DATE(1970,1,1)+(-5/24)</f>
        <v>41173.945844907401</v>
      </c>
      <c r="R2470" t="s">
        <v>8279</v>
      </c>
      <c r="S2470" s="13" t="str">
        <f>LEFT(R2470,SEARCH("/",R2470)-1)</f>
        <v>music</v>
      </c>
      <c r="T2470" t="str">
        <f>RIGHT(R2470,LEN(R2470)-SEARCH("/",R2470))</f>
        <v>indie rock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>
        <f>E2471/D2471</f>
        <v>1.1366666666666667</v>
      </c>
      <c r="O2471" s="6">
        <f>IF(L2471&gt;0,E2471/L2471,0)</f>
        <v>29.021276595744681</v>
      </c>
      <c r="P2471" s="11">
        <f>(((I2471/60)/60)/24)+DATE(1970,1,1)+(-5/24)</f>
        <v>40582.221400462957</v>
      </c>
      <c r="Q2471" s="11">
        <f>(((J2471/60)/60)/24)+DATE(1970,1,1)+(-5/24)</f>
        <v>40557.221400462957</v>
      </c>
      <c r="R2471" t="s">
        <v>8279</v>
      </c>
      <c r="S2471" s="13" t="str">
        <f>LEFT(R2471,SEARCH("/",R2471)-1)</f>
        <v>music</v>
      </c>
      <c r="T2471" t="str">
        <f>RIGHT(R2471,LEN(R2471)-SEARCH("/",R2471))</f>
        <v>indie rock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>
        <f>E2472/D2472</f>
        <v>1.0316400000000001</v>
      </c>
      <c r="O2472" s="6">
        <f>IF(L2472&gt;0,E2472/L2472,0)</f>
        <v>28.65666666666667</v>
      </c>
      <c r="P2472" s="11">
        <f>(((I2472/60)/60)/24)+DATE(1970,1,1)+(-5/24)</f>
        <v>41052.866377314815</v>
      </c>
      <c r="Q2472" s="11">
        <f>(((J2472/60)/60)/24)+DATE(1970,1,1)+(-5/24)</f>
        <v>41022.866377314815</v>
      </c>
      <c r="R2472" t="s">
        <v>8279</v>
      </c>
      <c r="S2472" s="13" t="str">
        <f>LEFT(R2472,SEARCH("/",R2472)-1)</f>
        <v>music</v>
      </c>
      <c r="T2472" t="str">
        <f>RIGHT(R2472,LEN(R2472)-SEARCH("/",R2472))</f>
        <v>indie rock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>
        <f>E2473/D2473</f>
        <v>1.28</v>
      </c>
      <c r="O2473" s="6">
        <f>IF(L2473&gt;0,E2473/L2473,0)</f>
        <v>37.647058823529413</v>
      </c>
      <c r="P2473" s="11">
        <f>(((I2473/60)/60)/24)+DATE(1970,1,1)+(-5/24)</f>
        <v>40933.784629629627</v>
      </c>
      <c r="Q2473" s="11">
        <f>(((J2473/60)/60)/24)+DATE(1970,1,1)+(-5/24)</f>
        <v>40893.784629629627</v>
      </c>
      <c r="R2473" t="s">
        <v>8279</v>
      </c>
      <c r="S2473" s="13" t="str">
        <f>LEFT(R2473,SEARCH("/",R2473)-1)</f>
        <v>music</v>
      </c>
      <c r="T2473" t="str">
        <f>RIGHT(R2473,LEN(R2473)-SEARCH("/",R2473))</f>
        <v>indie rock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>
        <f>E2474/D2474</f>
        <v>1.3576026666666667</v>
      </c>
      <c r="O2474" s="6">
        <f>IF(L2474&gt;0,E2474/L2474,0)</f>
        <v>97.904038461538462</v>
      </c>
      <c r="P2474" s="11">
        <f>(((I2474/60)/60)/24)+DATE(1970,1,1)+(-5/24)</f>
        <v>40424.835416666661</v>
      </c>
      <c r="Q2474" s="11">
        <f>(((J2474/60)/60)/24)+DATE(1970,1,1)+(-5/24)</f>
        <v>40353.907175925924</v>
      </c>
      <c r="R2474" t="s">
        <v>8279</v>
      </c>
      <c r="S2474" s="13" t="str">
        <f>LEFT(R2474,SEARCH("/",R2474)-1)</f>
        <v>music</v>
      </c>
      <c r="T2474" t="str">
        <f>RIGHT(R2474,LEN(R2474)-SEARCH("/",R2474))</f>
        <v>indie rock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>
        <f>E2475/D2475</f>
        <v>1</v>
      </c>
      <c r="O2475" s="6">
        <f>IF(L2475&gt;0,E2475/L2475,0)</f>
        <v>42.553191489361701</v>
      </c>
      <c r="P2475" s="11">
        <f>(((I2475/60)/60)/24)+DATE(1970,1,1)+(-5/24)</f>
        <v>41223.581817129627</v>
      </c>
      <c r="Q2475" s="11">
        <f>(((J2475/60)/60)/24)+DATE(1970,1,1)+(-5/24)</f>
        <v>41193.540150462963</v>
      </c>
      <c r="R2475" t="s">
        <v>8279</v>
      </c>
      <c r="S2475" s="13" t="str">
        <f>LEFT(R2475,SEARCH("/",R2475)-1)</f>
        <v>music</v>
      </c>
      <c r="T2475" t="str">
        <f>RIGHT(R2475,LEN(R2475)-SEARCH("/",R2475))</f>
        <v>indie rock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>
        <f>E2476/D2476</f>
        <v>1.0000360000000001</v>
      </c>
      <c r="O2476" s="6">
        <f>IF(L2476&gt;0,E2476/L2476,0)</f>
        <v>131.58368421052631</v>
      </c>
      <c r="P2476" s="11">
        <f>(((I2476/60)/60)/24)+DATE(1970,1,1)+(-5/24)</f>
        <v>40461.80296296296</v>
      </c>
      <c r="Q2476" s="11">
        <f>(((J2476/60)/60)/24)+DATE(1970,1,1)+(-5/24)</f>
        <v>40416.80296296296</v>
      </c>
      <c r="R2476" t="s">
        <v>8279</v>
      </c>
      <c r="S2476" s="13" t="str">
        <f>LEFT(R2476,SEARCH("/",R2476)-1)</f>
        <v>music</v>
      </c>
      <c r="T2476" t="str">
        <f>RIGHT(R2476,LEN(R2476)-SEARCH("/",R2476))</f>
        <v>indie rock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>
        <f>E2477/D2477</f>
        <v>1.0471999999999999</v>
      </c>
      <c r="O2477" s="6">
        <f>IF(L2477&gt;0,E2477/L2477,0)</f>
        <v>32.320987654320987</v>
      </c>
      <c r="P2477" s="11">
        <f>(((I2477/60)/60)/24)+DATE(1970,1,1)+(-5/24)</f>
        <v>40369.708333333328</v>
      </c>
      <c r="Q2477" s="11">
        <f>(((J2477/60)/60)/24)+DATE(1970,1,1)+(-5/24)</f>
        <v>40310.079340277778</v>
      </c>
      <c r="R2477" t="s">
        <v>8279</v>
      </c>
      <c r="S2477" s="13" t="str">
        <f>LEFT(R2477,SEARCH("/",R2477)-1)</f>
        <v>music</v>
      </c>
      <c r="T2477" t="str">
        <f>RIGHT(R2477,LEN(R2477)-SEARCH("/",R2477))</f>
        <v>indie rock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>
        <f>E2478/D2478</f>
        <v>1.050225</v>
      </c>
      <c r="O2478" s="6">
        <f>IF(L2478&gt;0,E2478/L2478,0)</f>
        <v>61.103999999999999</v>
      </c>
      <c r="P2478" s="11">
        <f>(((I2478/60)/60)/24)+DATE(1970,1,1)+(-5/24)</f>
        <v>41946.161689814813</v>
      </c>
      <c r="Q2478" s="11">
        <f>(((J2478/60)/60)/24)+DATE(1970,1,1)+(-5/24)</f>
        <v>41913.120023148142</v>
      </c>
      <c r="R2478" t="s">
        <v>8279</v>
      </c>
      <c r="S2478" s="13" t="str">
        <f>LEFT(R2478,SEARCH("/",R2478)-1)</f>
        <v>music</v>
      </c>
      <c r="T2478" t="str">
        <f>RIGHT(R2478,LEN(R2478)-SEARCH("/",R2478))</f>
        <v>indie rock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>
        <f>E2479/D2479</f>
        <v>1.7133333333333334</v>
      </c>
      <c r="O2479" s="6">
        <f>IF(L2479&gt;0,E2479/L2479,0)</f>
        <v>31.341463414634145</v>
      </c>
      <c r="P2479" s="11">
        <f>(((I2479/60)/60)/24)+DATE(1970,1,1)+(-5/24)</f>
        <v>41133.483159722222</v>
      </c>
      <c r="Q2479" s="11">
        <f>(((J2479/60)/60)/24)+DATE(1970,1,1)+(-5/24)</f>
        <v>41088.483159722222</v>
      </c>
      <c r="R2479" t="s">
        <v>8279</v>
      </c>
      <c r="S2479" s="13" t="str">
        <f>LEFT(R2479,SEARCH("/",R2479)-1)</f>
        <v>music</v>
      </c>
      <c r="T2479" t="str">
        <f>RIGHT(R2479,LEN(R2479)-SEARCH("/",R2479))</f>
        <v>indie rock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>
        <f>E2480/D2480</f>
        <v>1.2749999999999999</v>
      </c>
      <c r="O2480" s="6">
        <f>IF(L2480&gt;0,E2480/L2480,0)</f>
        <v>129.1139240506329</v>
      </c>
      <c r="P2480" s="11">
        <f>(((I2480/60)/60)/24)+DATE(1970,1,1)+(-5/24)</f>
        <v>41287.742048611108</v>
      </c>
      <c r="Q2480" s="11">
        <f>(((J2480/60)/60)/24)+DATE(1970,1,1)+(-5/24)</f>
        <v>41257.742048611108</v>
      </c>
      <c r="R2480" t="s">
        <v>8279</v>
      </c>
      <c r="S2480" s="13" t="str">
        <f>LEFT(R2480,SEARCH("/",R2480)-1)</f>
        <v>music</v>
      </c>
      <c r="T2480" t="str">
        <f>RIGHT(R2480,LEN(R2480)-SEARCH("/",R2480))</f>
        <v>indie rock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>
        <f>E2481/D2481</f>
        <v>1.3344333333333334</v>
      </c>
      <c r="O2481" s="6">
        <f>IF(L2481&gt;0,E2481/L2481,0)</f>
        <v>25.020624999999999</v>
      </c>
      <c r="P2481" s="11">
        <f>(((I2481/60)/60)/24)+DATE(1970,1,1)+(-5/24)</f>
        <v>41117.875</v>
      </c>
      <c r="Q2481" s="11">
        <f>(((J2481/60)/60)/24)+DATE(1970,1,1)+(-5/24)</f>
        <v>41107.518449074072</v>
      </c>
      <c r="R2481" t="s">
        <v>8279</v>
      </c>
      <c r="S2481" s="13" t="str">
        <f>LEFT(R2481,SEARCH("/",R2481)-1)</f>
        <v>music</v>
      </c>
      <c r="T2481" t="str">
        <f>RIGHT(R2481,LEN(R2481)-SEARCH("/",R2481))</f>
        <v>indie rock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>
        <f>E2482/D2482</f>
        <v>1</v>
      </c>
      <c r="O2482" s="6">
        <f>IF(L2482&gt;0,E2482/L2482,0)</f>
        <v>250</v>
      </c>
      <c r="P2482" s="11">
        <f>(((I2482/60)/60)/24)+DATE(1970,1,1)+(-5/24)</f>
        <v>42287.727824074071</v>
      </c>
      <c r="Q2482" s="11">
        <f>(((J2482/60)/60)/24)+DATE(1970,1,1)+(-5/24)</f>
        <v>42227.727824074071</v>
      </c>
      <c r="R2482" t="s">
        <v>8279</v>
      </c>
      <c r="S2482" s="13" t="str">
        <f>LEFT(R2482,SEARCH("/",R2482)-1)</f>
        <v>music</v>
      </c>
      <c r="T2482" t="str">
        <f>RIGHT(R2482,LEN(R2482)-SEARCH("/",R2482))</f>
        <v>indie rock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>
        <f>E2483/D2483</f>
        <v>1.1291099999999998</v>
      </c>
      <c r="O2483" s="6">
        <f>IF(L2483&gt;0,E2483/L2483,0)</f>
        <v>47.541473684210523</v>
      </c>
      <c r="P2483" s="11">
        <f>(((I2483/60)/60)/24)+DATE(1970,1,1)+(-5/24)</f>
        <v>41029.437592592592</v>
      </c>
      <c r="Q2483" s="11">
        <f>(((J2483/60)/60)/24)+DATE(1970,1,1)+(-5/24)</f>
        <v>40999.437592592592</v>
      </c>
      <c r="R2483" t="s">
        <v>8279</v>
      </c>
      <c r="S2483" s="13" t="str">
        <f>LEFT(R2483,SEARCH("/",R2483)-1)</f>
        <v>music</v>
      </c>
      <c r="T2483" t="str">
        <f>RIGHT(R2483,LEN(R2483)-SEARCH("/",R2483))</f>
        <v>indie rock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>
        <f>E2484/D2484</f>
        <v>1.0009999999999999</v>
      </c>
      <c r="O2484" s="6">
        <f>IF(L2484&gt;0,E2484/L2484,0)</f>
        <v>40.04</v>
      </c>
      <c r="P2484" s="11">
        <f>(((I2484/60)/60)/24)+DATE(1970,1,1)+(-5/24)</f>
        <v>40756.573877314811</v>
      </c>
      <c r="Q2484" s="11">
        <f>(((J2484/60)/60)/24)+DATE(1970,1,1)+(-5/24)</f>
        <v>40711.573877314811</v>
      </c>
      <c r="R2484" t="s">
        <v>8279</v>
      </c>
      <c r="S2484" s="13" t="str">
        <f>LEFT(R2484,SEARCH("/",R2484)-1)</f>
        <v>music</v>
      </c>
      <c r="T2484" t="str">
        <f>RIGHT(R2484,LEN(R2484)-SEARCH("/",R2484))</f>
        <v>indie rock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>
        <f>E2485/D2485</f>
        <v>1.1372727272727272</v>
      </c>
      <c r="O2485" s="6">
        <f>IF(L2485&gt;0,E2485/L2485,0)</f>
        <v>65.84210526315789</v>
      </c>
      <c r="P2485" s="11">
        <f>(((I2485/60)/60)/24)+DATE(1970,1,1)+(-5/24)</f>
        <v>41030.500034722223</v>
      </c>
      <c r="Q2485" s="11">
        <f>(((J2485/60)/60)/24)+DATE(1970,1,1)+(-5/24)</f>
        <v>40970.541701388887</v>
      </c>
      <c r="R2485" t="s">
        <v>8279</v>
      </c>
      <c r="S2485" s="13" t="str">
        <f>LEFT(R2485,SEARCH("/",R2485)-1)</f>
        <v>music</v>
      </c>
      <c r="T2485" t="str">
        <f>RIGHT(R2485,LEN(R2485)-SEARCH("/",R2485))</f>
        <v>indie rock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>
        <f>E2486/D2486</f>
        <v>1.1931742857142855</v>
      </c>
      <c r="O2486" s="6">
        <f>IF(L2486&gt;0,E2486/L2486,0)</f>
        <v>46.401222222222216</v>
      </c>
      <c r="P2486" s="11">
        <f>(((I2486/60)/60)/24)+DATE(1970,1,1)+(-5/24)</f>
        <v>40801.708368055552</v>
      </c>
      <c r="Q2486" s="11">
        <f>(((J2486/60)/60)/24)+DATE(1970,1,1)+(-5/24)</f>
        <v>40771.708368055552</v>
      </c>
      <c r="R2486" t="s">
        <v>8279</v>
      </c>
      <c r="S2486" s="13" t="str">
        <f>LEFT(R2486,SEARCH("/",R2486)-1)</f>
        <v>music</v>
      </c>
      <c r="T2486" t="str">
        <f>RIGHT(R2486,LEN(R2486)-SEARCH("/",R2486))</f>
        <v>indie rock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>
        <f>E2487/D2487</f>
        <v>1.0325</v>
      </c>
      <c r="O2487" s="6">
        <f>IF(L2487&gt;0,E2487/L2487,0)</f>
        <v>50.365853658536587</v>
      </c>
      <c r="P2487" s="11">
        <f>(((I2487/60)/60)/24)+DATE(1970,1,1)+(-5/24)</f>
        <v>40828.790266203701</v>
      </c>
      <c r="Q2487" s="11">
        <f>(((J2487/60)/60)/24)+DATE(1970,1,1)+(-5/24)</f>
        <v>40793.790266203701</v>
      </c>
      <c r="R2487" t="s">
        <v>8279</v>
      </c>
      <c r="S2487" s="13" t="str">
        <f>LEFT(R2487,SEARCH("/",R2487)-1)</f>
        <v>music</v>
      </c>
      <c r="T2487" t="str">
        <f>RIGHT(R2487,LEN(R2487)-SEARCH("/",R2487))</f>
        <v>indie rock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>
        <f>E2488/D2488</f>
        <v>2.6566666666666667</v>
      </c>
      <c r="O2488" s="6">
        <f>IF(L2488&gt;0,E2488/L2488,0)</f>
        <v>26.566666666666666</v>
      </c>
      <c r="P2488" s="11">
        <f>(((I2488/60)/60)/24)+DATE(1970,1,1)+(-5/24)</f>
        <v>41021.499722222223</v>
      </c>
      <c r="Q2488" s="11">
        <f>(((J2488/60)/60)/24)+DATE(1970,1,1)+(-5/24)</f>
        <v>40991.499722222223</v>
      </c>
      <c r="R2488" t="s">
        <v>8279</v>
      </c>
      <c r="S2488" s="13" t="str">
        <f>LEFT(R2488,SEARCH("/",R2488)-1)</f>
        <v>music</v>
      </c>
      <c r="T2488" t="str">
        <f>RIGHT(R2488,LEN(R2488)-SEARCH("/",R2488))</f>
        <v>indie rock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>
        <f>E2489/D2489</f>
        <v>1.0005066666666667</v>
      </c>
      <c r="O2489" s="6">
        <f>IF(L2489&gt;0,E2489/L2489,0)</f>
        <v>39.493684210526318</v>
      </c>
      <c r="P2489" s="11">
        <f>(((I2489/60)/60)/24)+DATE(1970,1,1)+(-5/24)</f>
        <v>41055.874965277777</v>
      </c>
      <c r="Q2489" s="11">
        <f>(((J2489/60)/60)/24)+DATE(1970,1,1)+(-5/24)</f>
        <v>41025.874965277777</v>
      </c>
      <c r="R2489" t="s">
        <v>8279</v>
      </c>
      <c r="S2489" s="13" t="str">
        <f>LEFT(R2489,SEARCH("/",R2489)-1)</f>
        <v>music</v>
      </c>
      <c r="T2489" t="str">
        <f>RIGHT(R2489,LEN(R2489)-SEARCH("/",R2489))</f>
        <v>indie rock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>
        <f>E2490/D2490</f>
        <v>1.0669999999999999</v>
      </c>
      <c r="O2490" s="6">
        <f>IF(L2490&gt;0,E2490/L2490,0)</f>
        <v>49.246153846153845</v>
      </c>
      <c r="P2490" s="11">
        <f>(((I2490/60)/60)/24)+DATE(1970,1,1)+(-5/24)</f>
        <v>40863.466527777775</v>
      </c>
      <c r="Q2490" s="11">
        <f>(((J2490/60)/60)/24)+DATE(1970,1,1)+(-5/24)</f>
        <v>40833.424861111111</v>
      </c>
      <c r="R2490" t="s">
        <v>8279</v>
      </c>
      <c r="S2490" s="13" t="str">
        <f>LEFT(R2490,SEARCH("/",R2490)-1)</f>
        <v>music</v>
      </c>
      <c r="T2490" t="str">
        <f>RIGHT(R2490,LEN(R2490)-SEARCH("/",R2490))</f>
        <v>indie rock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>
        <f>E2491/D2491</f>
        <v>1.3367142857142857</v>
      </c>
      <c r="O2491" s="6">
        <f>IF(L2491&gt;0,E2491/L2491,0)</f>
        <v>62.38</v>
      </c>
      <c r="P2491" s="11">
        <f>(((I2491/60)/60)/24)+DATE(1970,1,1)+(-5/24)</f>
        <v>41403.481932870367</v>
      </c>
      <c r="Q2491" s="11">
        <f>(((J2491/60)/60)/24)+DATE(1970,1,1)+(-5/24)</f>
        <v>41373.481932870367</v>
      </c>
      <c r="R2491" t="s">
        <v>8279</v>
      </c>
      <c r="S2491" s="13" t="str">
        <f>LEFT(R2491,SEARCH("/",R2491)-1)</f>
        <v>music</v>
      </c>
      <c r="T2491" t="str">
        <f>RIGHT(R2491,LEN(R2491)-SEARCH("/",R2491))</f>
        <v>indie rock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>
        <f>E2492/D2492</f>
        <v>1.214</v>
      </c>
      <c r="O2492" s="6">
        <f>IF(L2492&gt;0,E2492/L2492,0)</f>
        <v>37.9375</v>
      </c>
      <c r="P2492" s="11">
        <f>(((I2492/60)/60)/24)+DATE(1970,1,1)+(-5/24)</f>
        <v>41083.019398148142</v>
      </c>
      <c r="Q2492" s="11">
        <f>(((J2492/60)/60)/24)+DATE(1970,1,1)+(-5/24)</f>
        <v>41023.019398148142</v>
      </c>
      <c r="R2492" t="s">
        <v>8279</v>
      </c>
      <c r="S2492" s="13" t="str">
        <f>LEFT(R2492,SEARCH("/",R2492)-1)</f>
        <v>music</v>
      </c>
      <c r="T2492" t="str">
        <f>RIGHT(R2492,LEN(R2492)-SEARCH("/",R2492))</f>
        <v>indie rock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>
        <f>E2493/D2493</f>
        <v>1.032</v>
      </c>
      <c r="O2493" s="6">
        <f>IF(L2493&gt;0,E2493/L2493,0)</f>
        <v>51.6</v>
      </c>
      <c r="P2493" s="11">
        <f>(((I2493/60)/60)/24)+DATE(1970,1,1)+(-5/24)</f>
        <v>40558.868749999994</v>
      </c>
      <c r="Q2493" s="11">
        <f>(((J2493/60)/60)/24)+DATE(1970,1,1)+(-5/24)</f>
        <v>40542.630949074075</v>
      </c>
      <c r="R2493" t="s">
        <v>8279</v>
      </c>
      <c r="S2493" s="13" t="str">
        <f>LEFT(R2493,SEARCH("/",R2493)-1)</f>
        <v>music</v>
      </c>
      <c r="T2493" t="str">
        <f>RIGHT(R2493,LEN(R2493)-SEARCH("/",R2493))</f>
        <v>indie rock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>
        <f>E2494/D2494</f>
        <v>1.25</v>
      </c>
      <c r="O2494" s="6">
        <f>IF(L2494&gt;0,E2494/L2494,0)</f>
        <v>27.777777777777779</v>
      </c>
      <c r="P2494" s="11">
        <f>(((I2494/60)/60)/24)+DATE(1970,1,1)+(-5/24)</f>
        <v>41076.207638888889</v>
      </c>
      <c r="Q2494" s="11">
        <f>(((J2494/60)/60)/24)+DATE(1970,1,1)+(-5/24)</f>
        <v>41024.777638888889</v>
      </c>
      <c r="R2494" t="s">
        <v>8279</v>
      </c>
      <c r="S2494" s="13" t="str">
        <f>LEFT(R2494,SEARCH("/",R2494)-1)</f>
        <v>music</v>
      </c>
      <c r="T2494" t="str">
        <f>RIGHT(R2494,LEN(R2494)-SEARCH("/",R2494))</f>
        <v>indie rock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>
        <f>E2495/D2495</f>
        <v>1.2869999999999999</v>
      </c>
      <c r="O2495" s="6">
        <f>IF(L2495&gt;0,E2495/L2495,0)</f>
        <v>99.382239382239376</v>
      </c>
      <c r="P2495" s="11">
        <f>(((I2495/60)/60)/24)+DATE(1970,1,1)+(-5/24)</f>
        <v>41392.959953703699</v>
      </c>
      <c r="Q2495" s="11">
        <f>(((J2495/60)/60)/24)+DATE(1970,1,1)+(-5/24)</f>
        <v>41347.959953703699</v>
      </c>
      <c r="R2495" t="s">
        <v>8279</v>
      </c>
      <c r="S2495" s="13" t="str">
        <f>LEFT(R2495,SEARCH("/",R2495)-1)</f>
        <v>music</v>
      </c>
      <c r="T2495" t="str">
        <f>RIGHT(R2495,LEN(R2495)-SEARCH("/",R2495))</f>
        <v>indie rock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>
        <f>E2496/D2496</f>
        <v>1.0100533333333332</v>
      </c>
      <c r="O2496" s="6">
        <f>IF(L2496&gt;0,E2496/L2496,0)</f>
        <v>38.848205128205123</v>
      </c>
      <c r="P2496" s="11">
        <f>(((I2496/60)/60)/24)+DATE(1970,1,1)+(-5/24)</f>
        <v>41052.436851851846</v>
      </c>
      <c r="Q2496" s="11">
        <f>(((J2496/60)/60)/24)+DATE(1970,1,1)+(-5/24)</f>
        <v>41022.436851851846</v>
      </c>
      <c r="R2496" t="s">
        <v>8279</v>
      </c>
      <c r="S2496" s="13" t="str">
        <f>LEFT(R2496,SEARCH("/",R2496)-1)</f>
        <v>music</v>
      </c>
      <c r="T2496" t="str">
        <f>RIGHT(R2496,LEN(R2496)-SEARCH("/",R2496))</f>
        <v>indie rock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>
        <f>E2497/D2497</f>
        <v>1.2753666666666665</v>
      </c>
      <c r="O2497" s="6">
        <f>IF(L2497&gt;0,E2497/L2497,0)</f>
        <v>45.548809523809524</v>
      </c>
      <c r="P2497" s="11">
        <f>(((I2497/60)/60)/24)+DATE(1970,1,1)+(-5/24)</f>
        <v>41066.738136574073</v>
      </c>
      <c r="Q2497" s="11">
        <f>(((J2497/60)/60)/24)+DATE(1970,1,1)+(-5/24)</f>
        <v>41036.738136574073</v>
      </c>
      <c r="R2497" t="s">
        <v>8279</v>
      </c>
      <c r="S2497" s="13" t="str">
        <f>LEFT(R2497,SEARCH("/",R2497)-1)</f>
        <v>music</v>
      </c>
      <c r="T2497" t="str">
        <f>RIGHT(R2497,LEN(R2497)-SEARCH("/",R2497))</f>
        <v>indie rock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>
        <f>E2498/D2498</f>
        <v>1</v>
      </c>
      <c r="O2498" s="6">
        <f>IF(L2498&gt;0,E2498/L2498,0)</f>
        <v>600</v>
      </c>
      <c r="P2498" s="11">
        <f>(((I2498/60)/60)/24)+DATE(1970,1,1)+(-5/24)</f>
        <v>41362.746435185181</v>
      </c>
      <c r="Q2498" s="11">
        <f>(((J2498/60)/60)/24)+DATE(1970,1,1)+(-5/24)</f>
        <v>41327.788101851853</v>
      </c>
      <c r="R2498" t="s">
        <v>8279</v>
      </c>
      <c r="S2498" s="13" t="str">
        <f>LEFT(R2498,SEARCH("/",R2498)-1)</f>
        <v>music</v>
      </c>
      <c r="T2498" t="str">
        <f>RIGHT(R2498,LEN(R2498)-SEARCH("/",R2498))</f>
        <v>indie rock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>
        <f>E2499/D2499</f>
        <v>1.127715</v>
      </c>
      <c r="O2499" s="6">
        <f>IF(L2499&gt;0,E2499/L2499,0)</f>
        <v>80.551071428571419</v>
      </c>
      <c r="P2499" s="11">
        <f>(((I2499/60)/60)/24)+DATE(1970,1,1)+(-5/24)</f>
        <v>40760.670578703699</v>
      </c>
      <c r="Q2499" s="11">
        <f>(((J2499/60)/60)/24)+DATE(1970,1,1)+(-5/24)</f>
        <v>40730.670578703699</v>
      </c>
      <c r="R2499" t="s">
        <v>8279</v>
      </c>
      <c r="S2499" s="13" t="str">
        <f>LEFT(R2499,SEARCH("/",R2499)-1)</f>
        <v>music</v>
      </c>
      <c r="T2499" t="str">
        <f>RIGHT(R2499,LEN(R2499)-SEARCH("/",R2499))</f>
        <v>indie rock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>
        <f>E2500/D2500</f>
        <v>1.056</v>
      </c>
      <c r="O2500" s="6">
        <f>IF(L2500&gt;0,E2500/L2500,0)</f>
        <v>52.8</v>
      </c>
      <c r="P2500" s="11">
        <f>(((I2500/60)/60)/24)+DATE(1970,1,1)+(-5/24)</f>
        <v>42031.759108796294</v>
      </c>
      <c r="Q2500" s="11">
        <f>(((J2500/60)/60)/24)+DATE(1970,1,1)+(-5/24)</f>
        <v>42017.759108796294</v>
      </c>
      <c r="R2500" t="s">
        <v>8279</v>
      </c>
      <c r="S2500" s="13" t="str">
        <f>LEFT(R2500,SEARCH("/",R2500)-1)</f>
        <v>music</v>
      </c>
      <c r="T2500" t="str">
        <f>RIGHT(R2500,LEN(R2500)-SEARCH("/",R2500))</f>
        <v>indie rock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>
        <f>E2501/D2501</f>
        <v>2.0262500000000001</v>
      </c>
      <c r="O2501" s="6">
        <f>IF(L2501&gt;0,E2501/L2501,0)</f>
        <v>47.676470588235297</v>
      </c>
      <c r="P2501" s="11">
        <f>(((I2501/60)/60)/24)+DATE(1970,1,1)+(-5/24)</f>
        <v>41274.541666666664</v>
      </c>
      <c r="Q2501" s="11">
        <f>(((J2501/60)/60)/24)+DATE(1970,1,1)+(-5/24)</f>
        <v>41226.440243055549</v>
      </c>
      <c r="R2501" t="s">
        <v>8279</v>
      </c>
      <c r="S2501" s="13" t="str">
        <f>LEFT(R2501,SEARCH("/",R2501)-1)</f>
        <v>music</v>
      </c>
      <c r="T2501" t="str">
        <f>RIGHT(R2501,LEN(R2501)-SEARCH("/",R2501))</f>
        <v>indie rock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>
        <f>E2502/D2502</f>
        <v>1.1333333333333333</v>
      </c>
      <c r="O2502" s="6">
        <f>IF(L2502&gt;0,E2502/L2502,0)</f>
        <v>23.448275862068964</v>
      </c>
      <c r="P2502" s="11">
        <f>(((I2502/60)/60)/24)+DATE(1970,1,1)+(-5/24)</f>
        <v>41083.564525462964</v>
      </c>
      <c r="Q2502" s="11">
        <f>(((J2502/60)/60)/24)+DATE(1970,1,1)+(-5/24)</f>
        <v>41053.564525462964</v>
      </c>
      <c r="R2502" t="s">
        <v>8279</v>
      </c>
      <c r="S2502" s="13" t="str">
        <f>LEFT(R2502,SEARCH("/",R2502)-1)</f>
        <v>music</v>
      </c>
      <c r="T2502" t="str">
        <f>RIGHT(R2502,LEN(R2502)-SEARCH("/",R2502))</f>
        <v>indie rock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>
        <f>E2503/D2503</f>
        <v>2.5545454545454545E-2</v>
      </c>
      <c r="O2503" s="6">
        <f>IF(L2503&gt;0,E2503/L2503,0)</f>
        <v>40.142857142857146</v>
      </c>
      <c r="P2503" s="11">
        <f>(((I2503/60)/60)/24)+DATE(1970,1,1)+(-5/24)</f>
        <v>42274.568333333329</v>
      </c>
      <c r="Q2503" s="11">
        <f>(((J2503/60)/60)/24)+DATE(1970,1,1)+(-5/24)</f>
        <v>42244.568333333329</v>
      </c>
      <c r="R2503" t="s">
        <v>8299</v>
      </c>
      <c r="S2503" s="13" t="str">
        <f>LEFT(R2503,SEARCH("/",R2503)-1)</f>
        <v>food</v>
      </c>
      <c r="T2503" t="str">
        <f>RIGHT(R2503,LEN(R2503)-SEARCH("/",R2503))</f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>
        <f>E2504/D2504</f>
        <v>7.8181818181818181E-4</v>
      </c>
      <c r="O2504" s="6">
        <f>IF(L2504&gt;0,E2504/L2504,0)</f>
        <v>17.2</v>
      </c>
      <c r="P2504" s="11">
        <f>(((I2504/60)/60)/24)+DATE(1970,1,1)+(-5/24)</f>
        <v>41903.617106481477</v>
      </c>
      <c r="Q2504" s="11">
        <f>(((J2504/60)/60)/24)+DATE(1970,1,1)+(-5/24)</f>
        <v>41858.617106481477</v>
      </c>
      <c r="R2504" t="s">
        <v>8299</v>
      </c>
      <c r="S2504" s="13" t="str">
        <f>LEFT(R2504,SEARCH("/",R2504)-1)</f>
        <v>food</v>
      </c>
      <c r="T2504" t="str">
        <f>RIGHT(R2504,LEN(R2504)-SEARCH("/",R2504))</f>
        <v>restaurants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>
        <f>E2505/D2505</f>
        <v>0</v>
      </c>
      <c r="O2505" s="6">
        <f>IF(L2505&gt;0,E2505/L2505,0)</f>
        <v>0</v>
      </c>
      <c r="P2505" s="11">
        <f>(((I2505/60)/60)/24)+DATE(1970,1,1)+(-5/24)</f>
        <v>42528.67083333333</v>
      </c>
      <c r="Q2505" s="11">
        <f>(((J2505/60)/60)/24)+DATE(1970,1,1)+(-5/24)</f>
        <v>42498.691064814811</v>
      </c>
      <c r="R2505" t="s">
        <v>8299</v>
      </c>
      <c r="S2505" s="13" t="str">
        <f>LEFT(R2505,SEARCH("/",R2505)-1)</f>
        <v>food</v>
      </c>
      <c r="T2505" t="str">
        <f>RIGHT(R2505,LEN(R2505)-SEARCH("/",R2505))</f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>
        <f>E2506/D2506</f>
        <v>0</v>
      </c>
      <c r="O2506" s="6">
        <f>IF(L2506&gt;0,E2506/L2506,0)</f>
        <v>0</v>
      </c>
      <c r="P2506" s="11">
        <f>(((I2506/60)/60)/24)+DATE(1970,1,1)+(-5/24)</f>
        <v>41957.848773148151</v>
      </c>
      <c r="Q2506" s="11">
        <f>(((J2506/60)/60)/24)+DATE(1970,1,1)+(-5/24)</f>
        <v>41927.807106481479</v>
      </c>
      <c r="R2506" t="s">
        <v>8299</v>
      </c>
      <c r="S2506" s="13" t="str">
        <f>LEFT(R2506,SEARCH("/",R2506)-1)</f>
        <v>food</v>
      </c>
      <c r="T2506" t="str">
        <f>RIGHT(R2506,LEN(R2506)-SEARCH("/",R2506))</f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>
        <f>E2507/D2507</f>
        <v>0</v>
      </c>
      <c r="O2507" s="6">
        <f>IF(L2507&gt;0,E2507/L2507,0)</f>
        <v>0</v>
      </c>
      <c r="P2507" s="11">
        <f>(((I2507/60)/60)/24)+DATE(1970,1,1)+(-5/24)</f>
        <v>42076.80574074074</v>
      </c>
      <c r="Q2507" s="11">
        <f>(((J2507/60)/60)/24)+DATE(1970,1,1)+(-5/24)</f>
        <v>42046.847407407404</v>
      </c>
      <c r="R2507" t="s">
        <v>8299</v>
      </c>
      <c r="S2507" s="13" t="str">
        <f>LEFT(R2507,SEARCH("/",R2507)-1)</f>
        <v>food</v>
      </c>
      <c r="T2507" t="str">
        <f>RIGHT(R2507,LEN(R2507)-SEARCH("/",R2507))</f>
        <v>restaurants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>
        <f>E2508/D2508</f>
        <v>6.0000000000000001E-3</v>
      </c>
      <c r="O2508" s="6">
        <f>IF(L2508&gt;0,E2508/L2508,0)</f>
        <v>15</v>
      </c>
      <c r="P2508" s="11">
        <f>(((I2508/60)/60)/24)+DATE(1970,1,1)+(-5/24)</f>
        <v>42280.666666666664</v>
      </c>
      <c r="Q2508" s="11">
        <f>(((J2508/60)/60)/24)+DATE(1970,1,1)+(-5/24)</f>
        <v>42258.088761574072</v>
      </c>
      <c r="R2508" t="s">
        <v>8299</v>
      </c>
      <c r="S2508" s="13" t="str">
        <f>LEFT(R2508,SEARCH("/",R2508)-1)</f>
        <v>food</v>
      </c>
      <c r="T2508" t="str">
        <f>RIGHT(R2508,LEN(R2508)-SEARCH("/",R2508))</f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>
        <f>E2509/D2509</f>
        <v>0</v>
      </c>
      <c r="O2509" s="6">
        <f>IF(L2509&gt;0,E2509/L2509,0)</f>
        <v>0</v>
      </c>
      <c r="P2509" s="11">
        <f>(((I2509/60)/60)/24)+DATE(1970,1,1)+(-5/24)</f>
        <v>42134.864629629628</v>
      </c>
      <c r="Q2509" s="11">
        <f>(((J2509/60)/60)/24)+DATE(1970,1,1)+(-5/24)</f>
        <v>42104.864629629628</v>
      </c>
      <c r="R2509" t="s">
        <v>8299</v>
      </c>
      <c r="S2509" s="13" t="str">
        <f>LEFT(R2509,SEARCH("/",R2509)-1)</f>
        <v>food</v>
      </c>
      <c r="T2509" t="str">
        <f>RIGHT(R2509,LEN(R2509)-SEARCH("/",R2509))</f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>
        <f>E2510/D2510</f>
        <v>0</v>
      </c>
      <c r="O2510" s="6">
        <f>IF(L2510&gt;0,E2510/L2510,0)</f>
        <v>0</v>
      </c>
      <c r="P2510" s="11">
        <f>(((I2510/60)/60)/24)+DATE(1970,1,1)+(-5/24)</f>
        <v>41865.743449074071</v>
      </c>
      <c r="Q2510" s="11">
        <f>(((J2510/60)/60)/24)+DATE(1970,1,1)+(-5/24)</f>
        <v>41835.743449074071</v>
      </c>
      <c r="R2510" t="s">
        <v>8299</v>
      </c>
      <c r="S2510" s="13" t="str">
        <f>LEFT(R2510,SEARCH("/",R2510)-1)</f>
        <v>food</v>
      </c>
      <c r="T2510" t="str">
        <f>RIGHT(R2510,LEN(R2510)-SEARCH("/",R2510))</f>
        <v>restaurants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>
        <f>E2511/D2511</f>
        <v>1.0526315789473684E-2</v>
      </c>
      <c r="O2511" s="6">
        <f>IF(L2511&gt;0,E2511/L2511,0)</f>
        <v>35.714285714285715</v>
      </c>
      <c r="P2511" s="11">
        <f>(((I2511/60)/60)/24)+DATE(1970,1,1)+(-5/24)</f>
        <v>42114.559594907405</v>
      </c>
      <c r="Q2511" s="11">
        <f>(((J2511/60)/60)/24)+DATE(1970,1,1)+(-5/24)</f>
        <v>42058.601261574069</v>
      </c>
      <c r="R2511" t="s">
        <v>8299</v>
      </c>
      <c r="S2511" s="13" t="str">
        <f>LEFT(R2511,SEARCH("/",R2511)-1)</f>
        <v>food</v>
      </c>
      <c r="T2511" t="str">
        <f>RIGHT(R2511,LEN(R2511)-SEARCH("/",R2511))</f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>
        <f>E2512/D2512</f>
        <v>1.5E-3</v>
      </c>
      <c r="O2512" s="6">
        <f>IF(L2512&gt;0,E2512/L2512,0)</f>
        <v>37.5</v>
      </c>
      <c r="P2512" s="11">
        <f>(((I2512/60)/60)/24)+DATE(1970,1,1)+(-5/24)</f>
        <v>42138.78902777777</v>
      </c>
      <c r="Q2512" s="11">
        <f>(((J2512/60)/60)/24)+DATE(1970,1,1)+(-5/24)</f>
        <v>42078.78902777777</v>
      </c>
      <c r="R2512" t="s">
        <v>8299</v>
      </c>
      <c r="S2512" s="13" t="str">
        <f>LEFT(R2512,SEARCH("/",R2512)-1)</f>
        <v>food</v>
      </c>
      <c r="T2512" t="str">
        <f>RIGHT(R2512,LEN(R2512)-SEARCH("/",R2512))</f>
        <v>restaurants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>
        <f>E2513/D2513</f>
        <v>0</v>
      </c>
      <c r="O2513" s="6">
        <f>IF(L2513&gt;0,E2513/L2513,0)</f>
        <v>0</v>
      </c>
      <c r="P2513" s="11">
        <f>(((I2513/60)/60)/24)+DATE(1970,1,1)+(-5/24)</f>
        <v>42401.238576388881</v>
      </c>
      <c r="Q2513" s="11">
        <f>(((J2513/60)/60)/24)+DATE(1970,1,1)+(-5/24)</f>
        <v>42371.238576388881</v>
      </c>
      <c r="R2513" t="s">
        <v>8299</v>
      </c>
      <c r="S2513" s="13" t="str">
        <f>LEFT(R2513,SEARCH("/",R2513)-1)</f>
        <v>food</v>
      </c>
      <c r="T2513" t="str">
        <f>RIGHT(R2513,LEN(R2513)-SEARCH("/",R2513))</f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>
        <f>E2514/D2514</f>
        <v>0</v>
      </c>
      <c r="O2514" s="6">
        <f>IF(L2514&gt;0,E2514/L2514,0)</f>
        <v>0</v>
      </c>
      <c r="P2514" s="11">
        <f>(((I2514/60)/60)/24)+DATE(1970,1,1)+(-5/24)</f>
        <v>41986.668530092589</v>
      </c>
      <c r="Q2514" s="11">
        <f>(((J2514/60)/60)/24)+DATE(1970,1,1)+(-5/24)</f>
        <v>41971.668530092589</v>
      </c>
      <c r="R2514" t="s">
        <v>8299</v>
      </c>
      <c r="S2514" s="13" t="str">
        <f>LEFT(R2514,SEARCH("/",R2514)-1)</f>
        <v>food</v>
      </c>
      <c r="T2514" t="str">
        <f>RIGHT(R2514,LEN(R2514)-SEARCH("/",R2514))</f>
        <v>restaurants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>
        <f>E2515/D2515</f>
        <v>0</v>
      </c>
      <c r="O2515" s="6">
        <f>IF(L2515&gt;0,E2515/L2515,0)</f>
        <v>0</v>
      </c>
      <c r="P2515" s="11">
        <f>(((I2515/60)/60)/24)+DATE(1970,1,1)+(-5/24)</f>
        <v>42791.798483796294</v>
      </c>
      <c r="Q2515" s="11">
        <f>(((J2515/60)/60)/24)+DATE(1970,1,1)+(-5/24)</f>
        <v>42731.798483796294</v>
      </c>
      <c r="R2515" t="s">
        <v>8299</v>
      </c>
      <c r="S2515" s="13" t="str">
        <f>LEFT(R2515,SEARCH("/",R2515)-1)</f>
        <v>food</v>
      </c>
      <c r="T2515" t="str">
        <f>RIGHT(R2515,LEN(R2515)-SEARCH("/",R2515))</f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>
        <f>E2516/D2516</f>
        <v>1.7500000000000002E-2</v>
      </c>
      <c r="O2516" s="6">
        <f>IF(L2516&gt;0,E2516/L2516,0)</f>
        <v>52.5</v>
      </c>
      <c r="P2516" s="11">
        <f>(((I2516/60)/60)/24)+DATE(1970,1,1)+(-5/24)</f>
        <v>41871.181446759256</v>
      </c>
      <c r="Q2516" s="11">
        <f>(((J2516/60)/60)/24)+DATE(1970,1,1)+(-5/24)</f>
        <v>41854.181446759256</v>
      </c>
      <c r="R2516" t="s">
        <v>8299</v>
      </c>
      <c r="S2516" s="13" t="str">
        <f>LEFT(R2516,SEARCH("/",R2516)-1)</f>
        <v>food</v>
      </c>
      <c r="T2516" t="str">
        <f>RIGHT(R2516,LEN(R2516)-SEARCH("/",R2516))</f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>
        <f>E2517/D2517</f>
        <v>0.186</v>
      </c>
      <c r="O2517" s="6">
        <f>IF(L2517&gt;0,E2517/L2517,0)</f>
        <v>77.5</v>
      </c>
      <c r="P2517" s="11">
        <f>(((I2517/60)/60)/24)+DATE(1970,1,1)+(-5/24)</f>
        <v>42057.63140046296</v>
      </c>
      <c r="Q2517" s="11">
        <f>(((J2517/60)/60)/24)+DATE(1970,1,1)+(-5/24)</f>
        <v>42027.63140046296</v>
      </c>
      <c r="R2517" t="s">
        <v>8299</v>
      </c>
      <c r="S2517" s="13" t="str">
        <f>LEFT(R2517,SEARCH("/",R2517)-1)</f>
        <v>food</v>
      </c>
      <c r="T2517" t="str">
        <f>RIGHT(R2517,LEN(R2517)-SEARCH("/",R2517))</f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>
        <f>E2518/D2518</f>
        <v>0</v>
      </c>
      <c r="O2518" s="6">
        <f>IF(L2518&gt;0,E2518/L2518,0)</f>
        <v>0</v>
      </c>
      <c r="P2518" s="11">
        <f>(((I2518/60)/60)/24)+DATE(1970,1,1)+(-5/24)</f>
        <v>41972.486712962964</v>
      </c>
      <c r="Q2518" s="11">
        <f>(((J2518/60)/60)/24)+DATE(1970,1,1)+(-5/24)</f>
        <v>41942.445046296292</v>
      </c>
      <c r="R2518" t="s">
        <v>8299</v>
      </c>
      <c r="S2518" s="13" t="str">
        <f>LEFT(R2518,SEARCH("/",R2518)-1)</f>
        <v>food</v>
      </c>
      <c r="T2518" t="str">
        <f>RIGHT(R2518,LEN(R2518)-SEARCH("/",R2518))</f>
        <v>restaurants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>
        <f>E2519/D2519</f>
        <v>9.8166666666666666E-2</v>
      </c>
      <c r="O2519" s="6">
        <f>IF(L2519&gt;0,E2519/L2519,0)</f>
        <v>53.545454545454547</v>
      </c>
      <c r="P2519" s="11">
        <f>(((I2519/60)/60)/24)+DATE(1970,1,1)+(-5/24)</f>
        <v>42082.552430555552</v>
      </c>
      <c r="Q2519" s="11">
        <f>(((J2519/60)/60)/24)+DATE(1970,1,1)+(-5/24)</f>
        <v>42052.594097222223</v>
      </c>
      <c r="R2519" t="s">
        <v>8299</v>
      </c>
      <c r="S2519" s="13" t="str">
        <f>LEFT(R2519,SEARCH("/",R2519)-1)</f>
        <v>food</v>
      </c>
      <c r="T2519" t="str">
        <f>RIGHT(R2519,LEN(R2519)-SEARCH("/",R2519))</f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>
        <f>E2520/D2520</f>
        <v>0</v>
      </c>
      <c r="O2520" s="6">
        <f>IF(L2520&gt;0,E2520/L2520,0)</f>
        <v>0</v>
      </c>
      <c r="P2520" s="11">
        <f>(((I2520/60)/60)/24)+DATE(1970,1,1)+(-5/24)</f>
        <v>41956.51421296296</v>
      </c>
      <c r="Q2520" s="11">
        <f>(((J2520/60)/60)/24)+DATE(1970,1,1)+(-5/24)</f>
        <v>41926.472546296296</v>
      </c>
      <c r="R2520" t="s">
        <v>8299</v>
      </c>
      <c r="S2520" s="13" t="str">
        <f>LEFT(R2520,SEARCH("/",R2520)-1)</f>
        <v>food</v>
      </c>
      <c r="T2520" t="str">
        <f>RIGHT(R2520,LEN(R2520)-SEARCH("/",R2520))</f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>
        <f>E2521/D2521</f>
        <v>4.3333333333333331E-4</v>
      </c>
      <c r="O2521" s="6">
        <f>IF(L2521&gt;0,E2521/L2521,0)</f>
        <v>16.25</v>
      </c>
      <c r="P2521" s="11">
        <f>(((I2521/60)/60)/24)+DATE(1970,1,1)+(-5/24)</f>
        <v>41838.946805555555</v>
      </c>
      <c r="Q2521" s="11">
        <f>(((J2521/60)/60)/24)+DATE(1970,1,1)+(-5/24)</f>
        <v>41808.946805555555</v>
      </c>
      <c r="R2521" t="s">
        <v>8299</v>
      </c>
      <c r="S2521" s="13" t="str">
        <f>LEFT(R2521,SEARCH("/",R2521)-1)</f>
        <v>food</v>
      </c>
      <c r="T2521" t="str">
        <f>RIGHT(R2521,LEN(R2521)-SEARCH("/",R2521))</f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>
        <f>E2522/D2522</f>
        <v>0</v>
      </c>
      <c r="O2522" s="6">
        <f>IF(L2522&gt;0,E2522/L2522,0)</f>
        <v>0</v>
      </c>
      <c r="P2522" s="11">
        <f>(((I2522/60)/60)/24)+DATE(1970,1,1)+(-5/24)</f>
        <v>42658.597916666658</v>
      </c>
      <c r="Q2522" s="11">
        <f>(((J2522/60)/60)/24)+DATE(1970,1,1)+(-5/24)</f>
        <v>42612.392187500001</v>
      </c>
      <c r="R2522" t="s">
        <v>8299</v>
      </c>
      <c r="S2522" s="13" t="str">
        <f>LEFT(R2522,SEARCH("/",R2522)-1)</f>
        <v>food</v>
      </c>
      <c r="T2522" t="str">
        <f>RIGHT(R2522,LEN(R2522)-SEARCH("/",R2522))</f>
        <v>restaurants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>
        <f>E2523/D2523</f>
        <v>1.0948792000000001</v>
      </c>
      <c r="O2523" s="6">
        <f>IF(L2523&gt;0,E2523/L2523,0)</f>
        <v>103.68174242424243</v>
      </c>
      <c r="P2523" s="11">
        <f>(((I2523/60)/60)/24)+DATE(1970,1,1)+(-5/24)</f>
        <v>42290.75950231481</v>
      </c>
      <c r="Q2523" s="11">
        <f>(((J2523/60)/60)/24)+DATE(1970,1,1)+(-5/24)</f>
        <v>42269.75950231481</v>
      </c>
      <c r="R2523" t="s">
        <v>8300</v>
      </c>
      <c r="S2523" s="13" t="str">
        <f>LEFT(R2523,SEARCH("/",R2523)-1)</f>
        <v>music</v>
      </c>
      <c r="T2523" t="str">
        <f>RIGHT(R2523,LEN(R2523)-SEARCH("/",R2523))</f>
        <v>classical music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>
        <f>E2524/D2524</f>
        <v>1</v>
      </c>
      <c r="O2524" s="6">
        <f>IF(L2524&gt;0,E2524/L2524,0)</f>
        <v>185.18518518518519</v>
      </c>
      <c r="P2524" s="11">
        <f>(((I2524/60)/60)/24)+DATE(1970,1,1)+(-5/24)</f>
        <v>42482.411111111105</v>
      </c>
      <c r="Q2524" s="11">
        <f>(((J2524/60)/60)/24)+DATE(1970,1,1)+(-5/24)</f>
        <v>42460.365277777775</v>
      </c>
      <c r="R2524" t="s">
        <v>8300</v>
      </c>
      <c r="S2524" s="13" t="str">
        <f>LEFT(R2524,SEARCH("/",R2524)-1)</f>
        <v>music</v>
      </c>
      <c r="T2524" t="str">
        <f>RIGHT(R2524,LEN(R2524)-SEARCH("/",R2524))</f>
        <v>classical music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>
        <f>E2525/D2525</f>
        <v>1.5644444444444445</v>
      </c>
      <c r="O2525" s="6">
        <f>IF(L2525&gt;0,E2525/L2525,0)</f>
        <v>54.153846153846153</v>
      </c>
      <c r="P2525" s="11">
        <f>(((I2525/60)/60)/24)+DATE(1970,1,1)+(-5/24)</f>
        <v>41960.808935185189</v>
      </c>
      <c r="Q2525" s="11">
        <f>(((J2525/60)/60)/24)+DATE(1970,1,1)+(-5/24)</f>
        <v>41930.767268518517</v>
      </c>
      <c r="R2525" t="s">
        <v>8300</v>
      </c>
      <c r="S2525" s="13" t="str">
        <f>LEFT(R2525,SEARCH("/",R2525)-1)</f>
        <v>music</v>
      </c>
      <c r="T2525" t="str">
        <f>RIGHT(R2525,LEN(R2525)-SEARCH("/",R2525))</f>
        <v>classical music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>
        <f>E2526/D2526</f>
        <v>1.016</v>
      </c>
      <c r="O2526" s="6">
        <f>IF(L2526&gt;0,E2526/L2526,0)</f>
        <v>177.2093023255814</v>
      </c>
      <c r="P2526" s="11">
        <f>(((I2526/60)/60)/24)+DATE(1970,1,1)+(-5/24)</f>
        <v>41993.979166666664</v>
      </c>
      <c r="Q2526" s="11">
        <f>(((J2526/60)/60)/24)+DATE(1970,1,1)+(-5/24)</f>
        <v>41961.599039351851</v>
      </c>
      <c r="R2526" t="s">
        <v>8300</v>
      </c>
      <c r="S2526" s="13" t="str">
        <f>LEFT(R2526,SEARCH("/",R2526)-1)</f>
        <v>music</v>
      </c>
      <c r="T2526" t="str">
        <f>RIGHT(R2526,LEN(R2526)-SEARCH("/",R2526))</f>
        <v>classical music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>
        <f>E2527/D2527</f>
        <v>1.00325</v>
      </c>
      <c r="O2527" s="6">
        <f>IF(L2527&gt;0,E2527/L2527,0)</f>
        <v>100.325</v>
      </c>
      <c r="P2527" s="11">
        <f>(((I2527/60)/60)/24)+DATE(1970,1,1)+(-5/24)</f>
        <v>41088.636238425926</v>
      </c>
      <c r="Q2527" s="11">
        <f>(((J2527/60)/60)/24)+DATE(1970,1,1)+(-5/24)</f>
        <v>41058.636238425926</v>
      </c>
      <c r="R2527" t="s">
        <v>8300</v>
      </c>
      <c r="S2527" s="13" t="str">
        <f>LEFT(R2527,SEARCH("/",R2527)-1)</f>
        <v>music</v>
      </c>
      <c r="T2527" t="str">
        <f>RIGHT(R2527,LEN(R2527)-SEARCH("/",R2527))</f>
        <v>classical music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>
        <f>E2528/D2528</f>
        <v>1.1294999999999999</v>
      </c>
      <c r="O2528" s="6">
        <f>IF(L2528&gt;0,E2528/L2528,0)</f>
        <v>136.90909090909091</v>
      </c>
      <c r="P2528" s="11">
        <f>(((I2528/60)/60)/24)+DATE(1970,1,1)+(-5/24)</f>
        <v>41980.999305555553</v>
      </c>
      <c r="Q2528" s="11">
        <f>(((J2528/60)/60)/24)+DATE(1970,1,1)+(-5/24)</f>
        <v>41952.882800925923</v>
      </c>
      <c r="R2528" t="s">
        <v>8300</v>
      </c>
      <c r="S2528" s="13" t="str">
        <f>LEFT(R2528,SEARCH("/",R2528)-1)</f>
        <v>music</v>
      </c>
      <c r="T2528" t="str">
        <f>RIGHT(R2528,LEN(R2528)-SEARCH("/",R2528))</f>
        <v>classical music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>
        <f>E2529/D2529</f>
        <v>1.02125</v>
      </c>
      <c r="O2529" s="6">
        <f>IF(L2529&gt;0,E2529/L2529,0)</f>
        <v>57.535211267605632</v>
      </c>
      <c r="P2529" s="11">
        <f>(((I2529/60)/60)/24)+DATE(1970,1,1)+(-5/24)</f>
        <v>41564.957638888889</v>
      </c>
      <c r="Q2529" s="11">
        <f>(((J2529/60)/60)/24)+DATE(1970,1,1)+(-5/24)</f>
        <v>41546.542719907404</v>
      </c>
      <c r="R2529" t="s">
        <v>8300</v>
      </c>
      <c r="S2529" s="13" t="str">
        <f>LEFT(R2529,SEARCH("/",R2529)-1)</f>
        <v>music</v>
      </c>
      <c r="T2529" t="str">
        <f>RIGHT(R2529,LEN(R2529)-SEARCH("/",R2529))</f>
        <v>classical music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>
        <f>E2530/D2530</f>
        <v>1.0724974999999999</v>
      </c>
      <c r="O2530" s="6">
        <f>IF(L2530&gt;0,E2530/L2530,0)</f>
        <v>52.962839506172834</v>
      </c>
      <c r="P2530" s="11">
        <f>(((I2530/60)/60)/24)+DATE(1970,1,1)+(-5/24)</f>
        <v>42236.249999999993</v>
      </c>
      <c r="Q2530" s="11">
        <f>(((J2530/60)/60)/24)+DATE(1970,1,1)+(-5/24)</f>
        <v>42217.626192129632</v>
      </c>
      <c r="R2530" t="s">
        <v>8300</v>
      </c>
      <c r="S2530" s="13" t="str">
        <f>LEFT(R2530,SEARCH("/",R2530)-1)</f>
        <v>music</v>
      </c>
      <c r="T2530" t="str">
        <f>RIGHT(R2530,LEN(R2530)-SEARCH("/",R2530))</f>
        <v>classical music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>
        <f>E2531/D2531</f>
        <v>1.0428333333333333</v>
      </c>
      <c r="O2531" s="6">
        <f>IF(L2531&gt;0,E2531/L2531,0)</f>
        <v>82.328947368421055</v>
      </c>
      <c r="P2531" s="11">
        <f>(((I2531/60)/60)/24)+DATE(1970,1,1)+(-5/24)</f>
        <v>40992.830729166664</v>
      </c>
      <c r="Q2531" s="11">
        <f>(((J2531/60)/60)/24)+DATE(1970,1,1)+(-5/24)</f>
        <v>40947.872395833328</v>
      </c>
      <c r="R2531" t="s">
        <v>8300</v>
      </c>
      <c r="S2531" s="13" t="str">
        <f>LEFT(R2531,SEARCH("/",R2531)-1)</f>
        <v>music</v>
      </c>
      <c r="T2531" t="str">
        <f>RIGHT(R2531,LEN(R2531)-SEARCH("/",R2531))</f>
        <v>classical music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>
        <f>E2532/D2532</f>
        <v>1</v>
      </c>
      <c r="O2532" s="6">
        <f>IF(L2532&gt;0,E2532/L2532,0)</f>
        <v>135.41666666666666</v>
      </c>
      <c r="P2532" s="11">
        <f>(((I2532/60)/60)/24)+DATE(1970,1,1)+(-5/24)</f>
        <v>42113.993055555555</v>
      </c>
      <c r="Q2532" s="11">
        <f>(((J2532/60)/60)/24)+DATE(1970,1,1)+(-5/24)</f>
        <v>42081.656307870369</v>
      </c>
      <c r="R2532" t="s">
        <v>8300</v>
      </c>
      <c r="S2532" s="13" t="str">
        <f>LEFT(R2532,SEARCH("/",R2532)-1)</f>
        <v>music</v>
      </c>
      <c r="T2532" t="str">
        <f>RIGHT(R2532,LEN(R2532)-SEARCH("/",R2532))</f>
        <v>classical music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>
        <f>E2533/D2533</f>
        <v>1.004</v>
      </c>
      <c r="O2533" s="6">
        <f>IF(L2533&gt;0,E2533/L2533,0)</f>
        <v>74.06557377049181</v>
      </c>
      <c r="P2533" s="11">
        <f>(((I2533/60)/60)/24)+DATE(1970,1,1)+(-5/24)</f>
        <v>42230.957638888889</v>
      </c>
      <c r="Q2533" s="11">
        <f>(((J2533/60)/60)/24)+DATE(1970,1,1)+(-5/24)</f>
        <v>42208.471689814811</v>
      </c>
      <c r="R2533" t="s">
        <v>8300</v>
      </c>
      <c r="S2533" s="13" t="str">
        <f>LEFT(R2533,SEARCH("/",R2533)-1)</f>
        <v>music</v>
      </c>
      <c r="T2533" t="str">
        <f>RIGHT(R2533,LEN(R2533)-SEARCH("/",R2533))</f>
        <v>classical music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>
        <f>E2534/D2534</f>
        <v>1.26125</v>
      </c>
      <c r="O2534" s="6">
        <f>IF(L2534&gt;0,E2534/L2534,0)</f>
        <v>84.083333333333329</v>
      </c>
      <c r="P2534" s="11">
        <f>(((I2534/60)/60)/24)+DATE(1970,1,1)+(-5/24)</f>
        <v>41137.640810185185</v>
      </c>
      <c r="Q2534" s="11">
        <f>(((J2534/60)/60)/24)+DATE(1970,1,1)+(-5/24)</f>
        <v>41107.640810185185</v>
      </c>
      <c r="R2534" t="s">
        <v>8300</v>
      </c>
      <c r="S2534" s="13" t="str">
        <f>LEFT(R2534,SEARCH("/",R2534)-1)</f>
        <v>music</v>
      </c>
      <c r="T2534" t="str">
        <f>RIGHT(R2534,LEN(R2534)-SEARCH("/",R2534))</f>
        <v>classical music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>
        <f>E2535/D2535</f>
        <v>1.1066666666666667</v>
      </c>
      <c r="O2535" s="6">
        <f>IF(L2535&gt;0,E2535/L2535,0)</f>
        <v>61.029411764705884</v>
      </c>
      <c r="P2535" s="11">
        <f>(((I2535/60)/60)/24)+DATE(1970,1,1)+(-5/24)</f>
        <v>41334.542453703703</v>
      </c>
      <c r="Q2535" s="11">
        <f>(((J2535/60)/60)/24)+DATE(1970,1,1)+(-5/24)</f>
        <v>41304.542951388888</v>
      </c>
      <c r="R2535" t="s">
        <v>8300</v>
      </c>
      <c r="S2535" s="13" t="str">
        <f>LEFT(R2535,SEARCH("/",R2535)-1)</f>
        <v>music</v>
      </c>
      <c r="T2535" t="str">
        <f>RIGHT(R2535,LEN(R2535)-SEARCH("/",R2535))</f>
        <v>classical music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>
        <f>E2536/D2536</f>
        <v>1.05</v>
      </c>
      <c r="O2536" s="6">
        <f>IF(L2536&gt;0,E2536/L2536,0)</f>
        <v>150</v>
      </c>
      <c r="P2536" s="11">
        <f>(((I2536/60)/60)/24)+DATE(1970,1,1)+(-5/24)</f>
        <v>40179.041666666664</v>
      </c>
      <c r="Q2536" s="11">
        <f>(((J2536/60)/60)/24)+DATE(1970,1,1)+(-5/24)</f>
        <v>40127.492037037038</v>
      </c>
      <c r="R2536" t="s">
        <v>8300</v>
      </c>
      <c r="S2536" s="13" t="str">
        <f>LEFT(R2536,SEARCH("/",R2536)-1)</f>
        <v>music</v>
      </c>
      <c r="T2536" t="str">
        <f>RIGHT(R2536,LEN(R2536)-SEARCH("/",R2536))</f>
        <v>classical music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>
        <f>E2537/D2537</f>
        <v>1.03775</v>
      </c>
      <c r="O2537" s="6">
        <f>IF(L2537&gt;0,E2537/L2537,0)</f>
        <v>266.08974358974359</v>
      </c>
      <c r="P2537" s="11">
        <f>(((I2537/60)/60)/24)+DATE(1970,1,1)+(-5/24)</f>
        <v>41974.624363425923</v>
      </c>
      <c r="Q2537" s="11">
        <f>(((J2537/60)/60)/24)+DATE(1970,1,1)+(-5/24)</f>
        <v>41943.582696759258</v>
      </c>
      <c r="R2537" t="s">
        <v>8300</v>
      </c>
      <c r="S2537" s="13" t="str">
        <f>LEFT(R2537,SEARCH("/",R2537)-1)</f>
        <v>music</v>
      </c>
      <c r="T2537" t="str">
        <f>RIGHT(R2537,LEN(R2537)-SEARCH("/",R2537))</f>
        <v>classical music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>
        <f>E2538/D2538</f>
        <v>1.1599999999999999</v>
      </c>
      <c r="O2538" s="6">
        <f>IF(L2538&gt;0,E2538/L2538,0)</f>
        <v>7.25</v>
      </c>
      <c r="P2538" s="11">
        <f>(((I2538/60)/60)/24)+DATE(1970,1,1)+(-5/24)</f>
        <v>41484.89775462963</v>
      </c>
      <c r="Q2538" s="11">
        <f>(((J2538/60)/60)/24)+DATE(1970,1,1)+(-5/24)</f>
        <v>41463.89775462963</v>
      </c>
      <c r="R2538" t="s">
        <v>8300</v>
      </c>
      <c r="S2538" s="13" t="str">
        <f>LEFT(R2538,SEARCH("/",R2538)-1)</f>
        <v>music</v>
      </c>
      <c r="T2538" t="str">
        <f>RIGHT(R2538,LEN(R2538)-SEARCH("/",R2538))</f>
        <v>classical music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>
        <f>E2539/D2539</f>
        <v>1.1000000000000001</v>
      </c>
      <c r="O2539" s="6">
        <f>IF(L2539&gt;0,E2539/L2539,0)</f>
        <v>100</v>
      </c>
      <c r="P2539" s="11">
        <f>(((I2539/60)/60)/24)+DATE(1970,1,1)+(-5/24)</f>
        <v>40756.440451388888</v>
      </c>
      <c r="Q2539" s="11">
        <f>(((J2539/60)/60)/24)+DATE(1970,1,1)+(-5/24)</f>
        <v>40696.440451388888</v>
      </c>
      <c r="R2539" t="s">
        <v>8300</v>
      </c>
      <c r="S2539" s="13" t="str">
        <f>LEFT(R2539,SEARCH("/",R2539)-1)</f>
        <v>music</v>
      </c>
      <c r="T2539" t="str">
        <f>RIGHT(R2539,LEN(R2539)-SEARCH("/",R2539))</f>
        <v>classical music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>
        <f>E2540/D2540</f>
        <v>1.130176111111111</v>
      </c>
      <c r="O2540" s="6">
        <f>IF(L2540&gt;0,E2540/L2540,0)</f>
        <v>109.96308108108107</v>
      </c>
      <c r="P2540" s="11">
        <f>(((I2540/60)/60)/24)+DATE(1970,1,1)+(-5/24)</f>
        <v>41328.999305555553</v>
      </c>
      <c r="Q2540" s="11">
        <f>(((J2540/60)/60)/24)+DATE(1970,1,1)+(-5/24)</f>
        <v>41298.301631944443</v>
      </c>
      <c r="R2540" t="s">
        <v>8300</v>
      </c>
      <c r="S2540" s="13" t="str">
        <f>LEFT(R2540,SEARCH("/",R2540)-1)</f>
        <v>music</v>
      </c>
      <c r="T2540" t="str">
        <f>RIGHT(R2540,LEN(R2540)-SEARCH("/",R2540))</f>
        <v>classical music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>
        <f>E2541/D2541</f>
        <v>1.0024999999999999</v>
      </c>
      <c r="O2541" s="6">
        <f>IF(L2541&gt;0,E2541/L2541,0)</f>
        <v>169.91525423728814</v>
      </c>
      <c r="P2541" s="11">
        <f>(((I2541/60)/60)/24)+DATE(1970,1,1)+(-5/24)</f>
        <v>42037.693888888891</v>
      </c>
      <c r="Q2541" s="11">
        <f>(((J2541/60)/60)/24)+DATE(1970,1,1)+(-5/24)</f>
        <v>41977.693888888891</v>
      </c>
      <c r="R2541" t="s">
        <v>8300</v>
      </c>
      <c r="S2541" s="13" t="str">
        <f>LEFT(R2541,SEARCH("/",R2541)-1)</f>
        <v>music</v>
      </c>
      <c r="T2541" t="str">
        <f>RIGHT(R2541,LEN(R2541)-SEARCH("/",R2541))</f>
        <v>classical music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>
        <f>E2542/D2542</f>
        <v>1.034</v>
      </c>
      <c r="O2542" s="6">
        <f>IF(L2542&gt;0,E2542/L2542,0)</f>
        <v>95.740740740740748</v>
      </c>
      <c r="P2542" s="11">
        <f>(((I2542/60)/60)/24)+DATE(1970,1,1)+(-5/24)</f>
        <v>40845.466678240737</v>
      </c>
      <c r="Q2542" s="11">
        <f>(((J2542/60)/60)/24)+DATE(1970,1,1)+(-5/24)</f>
        <v>40785.466678240737</v>
      </c>
      <c r="R2542" t="s">
        <v>8300</v>
      </c>
      <c r="S2542" s="13" t="str">
        <f>LEFT(R2542,SEARCH("/",R2542)-1)</f>
        <v>music</v>
      </c>
      <c r="T2542" t="str">
        <f>RIGHT(R2542,LEN(R2542)-SEARCH("/",R2542))</f>
        <v>classical music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>
        <f>E2543/D2543</f>
        <v>1.0702857142857143</v>
      </c>
      <c r="O2543" s="6">
        <f>IF(L2543&gt;0,E2543/L2543,0)</f>
        <v>59.460317460317462</v>
      </c>
      <c r="P2543" s="11">
        <f>(((I2543/60)/60)/24)+DATE(1970,1,1)+(-5/24)</f>
        <v>41543.240949074068</v>
      </c>
      <c r="Q2543" s="11">
        <f>(((J2543/60)/60)/24)+DATE(1970,1,1)+(-5/24)</f>
        <v>41483.240949074068</v>
      </c>
      <c r="R2543" t="s">
        <v>8300</v>
      </c>
      <c r="S2543" s="13" t="str">
        <f>LEFT(R2543,SEARCH("/",R2543)-1)</f>
        <v>music</v>
      </c>
      <c r="T2543" t="str">
        <f>RIGHT(R2543,LEN(R2543)-SEARCH("/",R2543))</f>
        <v>classical music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>
        <f>E2544/D2544</f>
        <v>1.0357142857142858</v>
      </c>
      <c r="O2544" s="6">
        <f>IF(L2544&gt;0,E2544/L2544,0)</f>
        <v>55.769230769230766</v>
      </c>
      <c r="P2544" s="11">
        <f>(((I2544/60)/60)/24)+DATE(1970,1,1)+(-5/24)</f>
        <v>41547.957638888889</v>
      </c>
      <c r="Q2544" s="11">
        <f>(((J2544/60)/60)/24)+DATE(1970,1,1)+(-5/24)</f>
        <v>41509.218252314815</v>
      </c>
      <c r="R2544" t="s">
        <v>8300</v>
      </c>
      <c r="S2544" s="13" t="str">
        <f>LEFT(R2544,SEARCH("/",R2544)-1)</f>
        <v>music</v>
      </c>
      <c r="T2544" t="str">
        <f>RIGHT(R2544,LEN(R2544)-SEARCH("/",R2544))</f>
        <v>classical music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>
        <f>E2545/D2545</f>
        <v>1.5640000000000001</v>
      </c>
      <c r="O2545" s="6">
        <f>IF(L2545&gt;0,E2545/L2545,0)</f>
        <v>30.076923076923077</v>
      </c>
      <c r="P2545" s="11">
        <f>(((I2545/60)/60)/24)+DATE(1970,1,1)+(-5/24)</f>
        <v>40544.916666666664</v>
      </c>
      <c r="Q2545" s="11">
        <f>(((J2545/60)/60)/24)+DATE(1970,1,1)+(-5/24)</f>
        <v>40513.899282407401</v>
      </c>
      <c r="R2545" t="s">
        <v>8300</v>
      </c>
      <c r="S2545" s="13" t="str">
        <f>LEFT(R2545,SEARCH("/",R2545)-1)</f>
        <v>music</v>
      </c>
      <c r="T2545" t="str">
        <f>RIGHT(R2545,LEN(R2545)-SEARCH("/",R2545))</f>
        <v>classical music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>
        <f>E2546/D2546</f>
        <v>1.0082</v>
      </c>
      <c r="O2546" s="6">
        <f>IF(L2546&gt;0,E2546/L2546,0)</f>
        <v>88.438596491228068</v>
      </c>
      <c r="P2546" s="11">
        <f>(((I2546/60)/60)/24)+DATE(1970,1,1)+(-5/24)</f>
        <v>41098.3121412037</v>
      </c>
      <c r="Q2546" s="11">
        <f>(((J2546/60)/60)/24)+DATE(1970,1,1)+(-5/24)</f>
        <v>41068.3121412037</v>
      </c>
      <c r="R2546" t="s">
        <v>8300</v>
      </c>
      <c r="S2546" s="13" t="str">
        <f>LEFT(R2546,SEARCH("/",R2546)-1)</f>
        <v>music</v>
      </c>
      <c r="T2546" t="str">
        <f>RIGHT(R2546,LEN(R2546)-SEARCH("/",R2546))</f>
        <v>classical music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>
        <f>E2547/D2547</f>
        <v>1.9530000000000001</v>
      </c>
      <c r="O2547" s="6">
        <f>IF(L2547&gt;0,E2547/L2547,0)</f>
        <v>64.032786885245898</v>
      </c>
      <c r="P2547" s="11">
        <f>(((I2547/60)/60)/24)+DATE(1970,1,1)+(-5/24)</f>
        <v>42061.812499999993</v>
      </c>
      <c r="Q2547" s="11">
        <f>(((J2547/60)/60)/24)+DATE(1970,1,1)+(-5/24)</f>
        <v>42026.929837962954</v>
      </c>
      <c r="R2547" t="s">
        <v>8300</v>
      </c>
      <c r="S2547" s="13" t="str">
        <f>LEFT(R2547,SEARCH("/",R2547)-1)</f>
        <v>music</v>
      </c>
      <c r="T2547" t="str">
        <f>RIGHT(R2547,LEN(R2547)-SEARCH("/",R2547))</f>
        <v>classical music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>
        <f>E2548/D2548</f>
        <v>1.1171428571428572</v>
      </c>
      <c r="O2548" s="6">
        <f>IF(L2548&gt;0,E2548/L2548,0)</f>
        <v>60.153846153846153</v>
      </c>
      <c r="P2548" s="11">
        <f>(((I2548/60)/60)/24)+DATE(1970,1,1)+(-5/24)</f>
        <v>41552</v>
      </c>
      <c r="Q2548" s="11">
        <f>(((J2548/60)/60)/24)+DATE(1970,1,1)+(-5/24)</f>
        <v>41524.650219907402</v>
      </c>
      <c r="R2548" t="s">
        <v>8300</v>
      </c>
      <c r="S2548" s="13" t="str">
        <f>LEFT(R2548,SEARCH("/",R2548)-1)</f>
        <v>music</v>
      </c>
      <c r="T2548" t="str">
        <f>RIGHT(R2548,LEN(R2548)-SEARCH("/",R2548))</f>
        <v>classical music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>
        <f>E2549/D2549</f>
        <v>1.1985454545454546</v>
      </c>
      <c r="O2549" s="6">
        <f>IF(L2549&gt;0,E2549/L2549,0)</f>
        <v>49.194029850746269</v>
      </c>
      <c r="P2549" s="11">
        <f>(((I2549/60)/60)/24)+DATE(1970,1,1)+(-5/24)</f>
        <v>41003.523182870369</v>
      </c>
      <c r="Q2549" s="11">
        <f>(((J2549/60)/60)/24)+DATE(1970,1,1)+(-5/24)</f>
        <v>40973.564849537033</v>
      </c>
      <c r="R2549" t="s">
        <v>8300</v>
      </c>
      <c r="S2549" s="13" t="str">
        <f>LEFT(R2549,SEARCH("/",R2549)-1)</f>
        <v>music</v>
      </c>
      <c r="T2549" t="str">
        <f>RIGHT(R2549,LEN(R2549)-SEARCH("/",R2549))</f>
        <v>classical music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>
        <f>E2550/D2550</f>
        <v>1.0185</v>
      </c>
      <c r="O2550" s="6">
        <f>IF(L2550&gt;0,E2550/L2550,0)</f>
        <v>165.16216216216216</v>
      </c>
      <c r="P2550" s="11">
        <f>(((I2550/60)/60)/24)+DATE(1970,1,1)+(-5/24)</f>
        <v>42642.977083333331</v>
      </c>
      <c r="Q2550" s="11">
        <f>(((J2550/60)/60)/24)+DATE(1970,1,1)+(-5/24)</f>
        <v>42618.417094907411</v>
      </c>
      <c r="R2550" t="s">
        <v>8300</v>
      </c>
      <c r="S2550" s="13" t="str">
        <f>LEFT(R2550,SEARCH("/",R2550)-1)</f>
        <v>music</v>
      </c>
      <c r="T2550" t="str">
        <f>RIGHT(R2550,LEN(R2550)-SEARCH("/",R2550))</f>
        <v>classical music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>
        <f>E2551/D2551</f>
        <v>1.0280254777070064</v>
      </c>
      <c r="O2551" s="6">
        <f>IF(L2551&gt;0,E2551/L2551,0)</f>
        <v>43.621621621621621</v>
      </c>
      <c r="P2551" s="11">
        <f>(((I2551/60)/60)/24)+DATE(1970,1,1)+(-5/24)</f>
        <v>41425.5</v>
      </c>
      <c r="Q2551" s="11">
        <f>(((J2551/60)/60)/24)+DATE(1970,1,1)+(-5/24)</f>
        <v>41390.549421296295</v>
      </c>
      <c r="R2551" t="s">
        <v>8300</v>
      </c>
      <c r="S2551" s="13" t="str">
        <f>LEFT(R2551,SEARCH("/",R2551)-1)</f>
        <v>music</v>
      </c>
      <c r="T2551" t="str">
        <f>RIGHT(R2551,LEN(R2551)-SEARCH("/",R2551))</f>
        <v>classical music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>
        <f>E2552/D2552</f>
        <v>1.0084615384615385</v>
      </c>
      <c r="O2552" s="6">
        <f>IF(L2552&gt;0,E2552/L2552,0)</f>
        <v>43.7</v>
      </c>
      <c r="P2552" s="11">
        <f>(((I2552/60)/60)/24)+DATE(1970,1,1)+(-5/24)</f>
        <v>42284.957638888889</v>
      </c>
      <c r="Q2552" s="11">
        <f>(((J2552/60)/60)/24)+DATE(1970,1,1)+(-5/24)</f>
        <v>42228.425995370366</v>
      </c>
      <c r="R2552" t="s">
        <v>8300</v>
      </c>
      <c r="S2552" s="13" t="str">
        <f>LEFT(R2552,SEARCH("/",R2552)-1)</f>
        <v>music</v>
      </c>
      <c r="T2552" t="str">
        <f>RIGHT(R2552,LEN(R2552)-SEARCH("/",R2552))</f>
        <v>classical music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>
        <f>E2553/D2553</f>
        <v>1.0273469387755103</v>
      </c>
      <c r="O2553" s="6">
        <f>IF(L2553&gt;0,E2553/L2553,0)</f>
        <v>67.419642857142861</v>
      </c>
      <c r="P2553" s="11">
        <f>(((I2553/60)/60)/24)+DATE(1970,1,1)+(-5/24)</f>
        <v>40989.658333333333</v>
      </c>
      <c r="Q2553" s="11">
        <f>(((J2553/60)/60)/24)+DATE(1970,1,1)+(-5/24)</f>
        <v>40961.043807870366</v>
      </c>
      <c r="R2553" t="s">
        <v>8300</v>
      </c>
      <c r="S2553" s="13" t="str">
        <f>LEFT(R2553,SEARCH("/",R2553)-1)</f>
        <v>music</v>
      </c>
      <c r="T2553" t="str">
        <f>RIGHT(R2553,LEN(R2553)-SEARCH("/",R2553))</f>
        <v>classical music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>
        <f>E2554/D2554</f>
        <v>1.0649999999999999</v>
      </c>
      <c r="O2554" s="6">
        <f>IF(L2554&gt;0,E2554/L2554,0)</f>
        <v>177.5</v>
      </c>
      <c r="P2554" s="11">
        <f>(((I2554/60)/60)/24)+DATE(1970,1,1)+(-5/24)</f>
        <v>42799.601631944439</v>
      </c>
      <c r="Q2554" s="11">
        <f>(((J2554/60)/60)/24)+DATE(1970,1,1)+(-5/24)</f>
        <v>42769.601631944439</v>
      </c>
      <c r="R2554" t="s">
        <v>8300</v>
      </c>
      <c r="S2554" s="13" t="str">
        <f>LEFT(R2554,SEARCH("/",R2554)-1)</f>
        <v>music</v>
      </c>
      <c r="T2554" t="str">
        <f>RIGHT(R2554,LEN(R2554)-SEARCH("/",R2554))</f>
        <v>classical music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>
        <f>E2555/D2555</f>
        <v>1.5553333333333332</v>
      </c>
      <c r="O2555" s="6">
        <f>IF(L2555&gt;0,E2555/L2555,0)</f>
        <v>38.883333333333333</v>
      </c>
      <c r="P2555" s="11">
        <f>(((I2555/60)/60)/24)+DATE(1970,1,1)+(-5/24)</f>
        <v>41172.99082175926</v>
      </c>
      <c r="Q2555" s="11">
        <f>(((J2555/60)/60)/24)+DATE(1970,1,1)+(-5/24)</f>
        <v>41112.99082175926</v>
      </c>
      <c r="R2555" t="s">
        <v>8300</v>
      </c>
      <c r="S2555" s="13" t="str">
        <f>LEFT(R2555,SEARCH("/",R2555)-1)</f>
        <v>music</v>
      </c>
      <c r="T2555" t="str">
        <f>RIGHT(R2555,LEN(R2555)-SEARCH("/",R2555))</f>
        <v>classical music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>
        <f>E2556/D2556</f>
        <v>1.228</v>
      </c>
      <c r="O2556" s="6">
        <f>IF(L2556&gt;0,E2556/L2556,0)</f>
        <v>54.985074626865675</v>
      </c>
      <c r="P2556" s="11">
        <f>(((I2556/60)/60)/24)+DATE(1970,1,1)+(-5/24)</f>
        <v>42155.957638888889</v>
      </c>
      <c r="Q2556" s="11">
        <f>(((J2556/60)/60)/24)+DATE(1970,1,1)+(-5/24)</f>
        <v>42124.869942129626</v>
      </c>
      <c r="R2556" t="s">
        <v>8300</v>
      </c>
      <c r="S2556" s="13" t="str">
        <f>LEFT(R2556,SEARCH("/",R2556)-1)</f>
        <v>music</v>
      </c>
      <c r="T2556" t="str">
        <f>RIGHT(R2556,LEN(R2556)-SEARCH("/",R2556))</f>
        <v>classical music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>
        <f>E2557/D2557</f>
        <v>1.0734999999999999</v>
      </c>
      <c r="O2557" s="6">
        <f>IF(L2557&gt;0,E2557/L2557,0)</f>
        <v>61.342857142857142</v>
      </c>
      <c r="P2557" s="11">
        <f>(((I2557/60)/60)/24)+DATE(1970,1,1)+(-5/24)</f>
        <v>41057.44667824074</v>
      </c>
      <c r="Q2557" s="11">
        <f>(((J2557/60)/60)/24)+DATE(1970,1,1)+(-5/24)</f>
        <v>41026.44667824074</v>
      </c>
      <c r="R2557" t="s">
        <v>8300</v>
      </c>
      <c r="S2557" s="13" t="str">
        <f>LEFT(R2557,SEARCH("/",R2557)-1)</f>
        <v>music</v>
      </c>
      <c r="T2557" t="str">
        <f>RIGHT(R2557,LEN(R2557)-SEARCH("/",R2557))</f>
        <v>classical music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>
        <f>E2558/D2558</f>
        <v>1.0550335570469798</v>
      </c>
      <c r="O2558" s="6">
        <f>IF(L2558&gt;0,E2558/L2558,0)</f>
        <v>23.117647058823529</v>
      </c>
      <c r="P2558" s="11">
        <f>(((I2558/60)/60)/24)+DATE(1970,1,1)+(-5/24)</f>
        <v>41267.783067129625</v>
      </c>
      <c r="Q2558" s="11">
        <f>(((J2558/60)/60)/24)+DATE(1970,1,1)+(-5/24)</f>
        <v>41222.783067129625</v>
      </c>
      <c r="R2558" t="s">
        <v>8300</v>
      </c>
      <c r="S2558" s="13" t="str">
        <f>LEFT(R2558,SEARCH("/",R2558)-1)</f>
        <v>music</v>
      </c>
      <c r="T2558" t="str">
        <f>RIGHT(R2558,LEN(R2558)-SEARCH("/",R2558))</f>
        <v>classical music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>
        <f>E2559/D2559</f>
        <v>1.1844444444444444</v>
      </c>
      <c r="O2559" s="6">
        <f>IF(L2559&gt;0,E2559/L2559,0)</f>
        <v>29.611111111111111</v>
      </c>
      <c r="P2559" s="11">
        <f>(((I2559/60)/60)/24)+DATE(1970,1,1)+(-5/24)</f>
        <v>41774.536874999998</v>
      </c>
      <c r="Q2559" s="11">
        <f>(((J2559/60)/60)/24)+DATE(1970,1,1)+(-5/24)</f>
        <v>41744.536874999998</v>
      </c>
      <c r="R2559" t="s">
        <v>8300</v>
      </c>
      <c r="S2559" s="13" t="str">
        <f>LEFT(R2559,SEARCH("/",R2559)-1)</f>
        <v>music</v>
      </c>
      <c r="T2559" t="str">
        <f>RIGHT(R2559,LEN(R2559)-SEARCH("/",R2559))</f>
        <v>classical music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>
        <f>E2560/D2560</f>
        <v>1.0888</v>
      </c>
      <c r="O2560" s="6">
        <f>IF(L2560&gt;0,E2560/L2560,0)</f>
        <v>75.611111111111114</v>
      </c>
      <c r="P2560" s="11">
        <f>(((I2560/60)/60)/24)+DATE(1970,1,1)+(-5/24)</f>
        <v>42125.374305555553</v>
      </c>
      <c r="Q2560" s="11">
        <f>(((J2560/60)/60)/24)+DATE(1970,1,1)+(-5/24)</f>
        <v>42093.651689814818</v>
      </c>
      <c r="R2560" t="s">
        <v>8300</v>
      </c>
      <c r="S2560" s="13" t="str">
        <f>LEFT(R2560,SEARCH("/",R2560)-1)</f>
        <v>music</v>
      </c>
      <c r="T2560" t="str">
        <f>RIGHT(R2560,LEN(R2560)-SEARCH("/",R2560))</f>
        <v>classical music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>
        <f>E2561/D2561</f>
        <v>1.1125</v>
      </c>
      <c r="O2561" s="6">
        <f>IF(L2561&gt;0,E2561/L2561,0)</f>
        <v>35.6</v>
      </c>
      <c r="P2561" s="11">
        <f>(((I2561/60)/60)/24)+DATE(1970,1,1)+(-5/24)</f>
        <v>40862.609027777777</v>
      </c>
      <c r="Q2561" s="11">
        <f>(((J2561/60)/60)/24)+DATE(1970,1,1)+(-5/24)</f>
        <v>40829.665324074071</v>
      </c>
      <c r="R2561" t="s">
        <v>8300</v>
      </c>
      <c r="S2561" s="13" t="str">
        <f>LEFT(R2561,SEARCH("/",R2561)-1)</f>
        <v>music</v>
      </c>
      <c r="T2561" t="str">
        <f>RIGHT(R2561,LEN(R2561)-SEARCH("/",R2561))</f>
        <v>classical music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>
        <f>E2562/D2562</f>
        <v>1.0009999999999999</v>
      </c>
      <c r="O2562" s="6">
        <f>IF(L2562&gt;0,E2562/L2562,0)</f>
        <v>143</v>
      </c>
      <c r="P2562" s="11">
        <f>(((I2562/60)/60)/24)+DATE(1970,1,1)+(-5/24)</f>
        <v>42069.742754629631</v>
      </c>
      <c r="Q2562" s="11">
        <f>(((J2562/60)/60)/24)+DATE(1970,1,1)+(-5/24)</f>
        <v>42039.742754629631</v>
      </c>
      <c r="R2562" t="s">
        <v>8300</v>
      </c>
      <c r="S2562" s="13" t="str">
        <f>LEFT(R2562,SEARCH("/",R2562)-1)</f>
        <v>music</v>
      </c>
      <c r="T2562" t="str">
        <f>RIGHT(R2562,LEN(R2562)-SEARCH("/",R2562))</f>
        <v>classical music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>
        <f>E2563/D2563</f>
        <v>0</v>
      </c>
      <c r="O2563" s="6">
        <f>IF(L2563&gt;0,E2563/L2563,0)</f>
        <v>0</v>
      </c>
      <c r="P2563" s="11">
        <f>(((I2563/60)/60)/24)+DATE(1970,1,1)+(-5/24)</f>
        <v>42290.320474537039</v>
      </c>
      <c r="Q2563" s="11">
        <f>(((J2563/60)/60)/24)+DATE(1970,1,1)+(-5/24)</f>
        <v>42260.320474537039</v>
      </c>
      <c r="R2563" t="s">
        <v>8284</v>
      </c>
      <c r="S2563" s="13" t="str">
        <f>LEFT(R2563,SEARCH("/",R2563)-1)</f>
        <v>food</v>
      </c>
      <c r="T2563" t="str">
        <f>RIGHT(R2563,LEN(R2563)-SEARCH("/",R2563))</f>
        <v>food trucks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>
        <f>E2564/D2564</f>
        <v>7.4999999999999997E-3</v>
      </c>
      <c r="O2564" s="6">
        <f>IF(L2564&gt;0,E2564/L2564,0)</f>
        <v>25</v>
      </c>
      <c r="P2564" s="11">
        <f>(((I2564/60)/60)/24)+DATE(1970,1,1)+(-5/24)</f>
        <v>42654.316423611112</v>
      </c>
      <c r="Q2564" s="11">
        <f>(((J2564/60)/60)/24)+DATE(1970,1,1)+(-5/24)</f>
        <v>42594.316423611112</v>
      </c>
      <c r="R2564" t="s">
        <v>8284</v>
      </c>
      <c r="S2564" s="13" t="str">
        <f>LEFT(R2564,SEARCH("/",R2564)-1)</f>
        <v>food</v>
      </c>
      <c r="T2564" t="str">
        <f>RIGHT(R2564,LEN(R2564)-SEARCH("/",R2564))</f>
        <v>food trucks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>
        <f>E2565/D2565</f>
        <v>0</v>
      </c>
      <c r="O2565" s="6">
        <f>IF(L2565&gt;0,E2565/L2565,0)</f>
        <v>0</v>
      </c>
      <c r="P2565" s="11">
        <f>(((I2565/60)/60)/24)+DATE(1970,1,1)+(-5/24)</f>
        <v>42214.931145833332</v>
      </c>
      <c r="Q2565" s="11">
        <f>(((J2565/60)/60)/24)+DATE(1970,1,1)+(-5/24)</f>
        <v>42154.931145833332</v>
      </c>
      <c r="R2565" t="s">
        <v>8284</v>
      </c>
      <c r="S2565" s="13" t="str">
        <f>LEFT(R2565,SEARCH("/",R2565)-1)</f>
        <v>food</v>
      </c>
      <c r="T2565" t="str">
        <f>RIGHT(R2565,LEN(R2565)-SEARCH("/",R2565))</f>
        <v>food trucks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>
        <f>E2566/D2566</f>
        <v>0</v>
      </c>
      <c r="O2566" s="6">
        <f>IF(L2566&gt;0,E2566/L2566,0)</f>
        <v>0</v>
      </c>
      <c r="P2566" s="11">
        <f>(((I2566/60)/60)/24)+DATE(1970,1,1)+(-5/24)</f>
        <v>41851.83216435185</v>
      </c>
      <c r="Q2566" s="11">
        <f>(((J2566/60)/60)/24)+DATE(1970,1,1)+(-5/24)</f>
        <v>41821.83216435185</v>
      </c>
      <c r="R2566" t="s">
        <v>8284</v>
      </c>
      <c r="S2566" s="13" t="str">
        <f>LEFT(R2566,SEARCH("/",R2566)-1)</f>
        <v>food</v>
      </c>
      <c r="T2566" t="str">
        <f>RIGHT(R2566,LEN(R2566)-SEARCH("/",R2566))</f>
        <v>food trucks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>
        <f>E2567/D2567</f>
        <v>0.01</v>
      </c>
      <c r="O2567" s="6">
        <f>IF(L2567&gt;0,E2567/L2567,0)</f>
        <v>100</v>
      </c>
      <c r="P2567" s="11">
        <f>(((I2567/60)/60)/24)+DATE(1970,1,1)+(-5/24)</f>
        <v>42499.659722222219</v>
      </c>
      <c r="Q2567" s="11">
        <f>(((J2567/60)/60)/24)+DATE(1970,1,1)+(-5/24)</f>
        <v>42440.442002314812</v>
      </c>
      <c r="R2567" t="s">
        <v>8284</v>
      </c>
      <c r="S2567" s="13" t="str">
        <f>LEFT(R2567,SEARCH("/",R2567)-1)</f>
        <v>food</v>
      </c>
      <c r="T2567" t="str">
        <f>RIGHT(R2567,LEN(R2567)-SEARCH("/",R2567))</f>
        <v>food trucks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>
        <f>E2568/D2568</f>
        <v>0</v>
      </c>
      <c r="O2568" s="6">
        <f>IF(L2568&gt;0,E2568/L2568,0)</f>
        <v>0</v>
      </c>
      <c r="P2568" s="11">
        <f>(((I2568/60)/60)/24)+DATE(1970,1,1)+(-5/24)</f>
        <v>41872.772546296292</v>
      </c>
      <c r="Q2568" s="11">
        <f>(((J2568/60)/60)/24)+DATE(1970,1,1)+(-5/24)</f>
        <v>41842.772546296292</v>
      </c>
      <c r="R2568" t="s">
        <v>8284</v>
      </c>
      <c r="S2568" s="13" t="str">
        <f>LEFT(R2568,SEARCH("/",R2568)-1)</f>
        <v>food</v>
      </c>
      <c r="T2568" t="str">
        <f>RIGHT(R2568,LEN(R2568)-SEARCH("/",R2568))</f>
        <v>food trucks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>
        <f>E2569/D2569</f>
        <v>2.6666666666666666E-3</v>
      </c>
      <c r="O2569" s="6">
        <f>IF(L2569&gt;0,E2569/L2569,0)</f>
        <v>60</v>
      </c>
      <c r="P2569" s="11">
        <f>(((I2569/60)/60)/24)+DATE(1970,1,1)+(-5/24)</f>
        <v>42117.670578703699</v>
      </c>
      <c r="Q2569" s="11">
        <f>(((J2569/60)/60)/24)+DATE(1970,1,1)+(-5/24)</f>
        <v>42087.670578703699</v>
      </c>
      <c r="R2569" t="s">
        <v>8284</v>
      </c>
      <c r="S2569" s="13" t="str">
        <f>LEFT(R2569,SEARCH("/",R2569)-1)</f>
        <v>food</v>
      </c>
      <c r="T2569" t="str">
        <f>RIGHT(R2569,LEN(R2569)-SEARCH("/",R2569))</f>
        <v>food trucks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>
        <f>E2570/D2570</f>
        <v>5.0000000000000001E-3</v>
      </c>
      <c r="O2570" s="6">
        <f>IF(L2570&gt;0,E2570/L2570,0)</f>
        <v>50</v>
      </c>
      <c r="P2570" s="11">
        <f>(((I2570/60)/60)/24)+DATE(1970,1,1)+(-5/24)</f>
        <v>42614.45826388889</v>
      </c>
      <c r="Q2570" s="11">
        <f>(((J2570/60)/60)/24)+DATE(1970,1,1)+(-5/24)</f>
        <v>42584.45826388889</v>
      </c>
      <c r="R2570" t="s">
        <v>8284</v>
      </c>
      <c r="S2570" s="13" t="str">
        <f>LEFT(R2570,SEARCH("/",R2570)-1)</f>
        <v>food</v>
      </c>
      <c r="T2570" t="str">
        <f>RIGHT(R2570,LEN(R2570)-SEARCH("/",R2570))</f>
        <v>food trucks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>
        <f>E2571/D2571</f>
        <v>2.2307692307692306E-2</v>
      </c>
      <c r="O2571" s="6">
        <f>IF(L2571&gt;0,E2571/L2571,0)</f>
        <v>72.5</v>
      </c>
      <c r="P2571" s="11">
        <f>(((I2571/60)/60)/24)+DATE(1970,1,1)+(-5/24)</f>
        <v>42263.897129629629</v>
      </c>
      <c r="Q2571" s="11">
        <f>(((J2571/60)/60)/24)+DATE(1970,1,1)+(-5/24)</f>
        <v>42233.897129629629</v>
      </c>
      <c r="R2571" t="s">
        <v>8284</v>
      </c>
      <c r="S2571" s="13" t="str">
        <f>LEFT(R2571,SEARCH("/",R2571)-1)</f>
        <v>food</v>
      </c>
      <c r="T2571" t="str">
        <f>RIGHT(R2571,LEN(R2571)-SEARCH("/",R2571))</f>
        <v>food trucks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>
        <f>E2572/D2572</f>
        <v>8.4285714285714294E-3</v>
      </c>
      <c r="O2572" s="6">
        <f>IF(L2572&gt;0,E2572/L2572,0)</f>
        <v>29.5</v>
      </c>
      <c r="P2572" s="11">
        <f>(((I2572/60)/60)/24)+DATE(1970,1,1)+(-5/24)</f>
        <v>42774.694849537038</v>
      </c>
      <c r="Q2572" s="11">
        <f>(((J2572/60)/60)/24)+DATE(1970,1,1)+(-5/24)</f>
        <v>42744.694849537038</v>
      </c>
      <c r="R2572" t="s">
        <v>8284</v>
      </c>
      <c r="S2572" s="13" t="str">
        <f>LEFT(R2572,SEARCH("/",R2572)-1)</f>
        <v>food</v>
      </c>
      <c r="T2572" t="str">
        <f>RIGHT(R2572,LEN(R2572)-SEARCH("/",R2572))</f>
        <v>food trucks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>
        <f>E2573/D2573</f>
        <v>2.5000000000000001E-3</v>
      </c>
      <c r="O2573" s="6">
        <f>IF(L2573&gt;0,E2573/L2573,0)</f>
        <v>62.5</v>
      </c>
      <c r="P2573" s="11">
        <f>(((I2573/60)/60)/24)+DATE(1970,1,1)+(-5/24)</f>
        <v>42509.133344907408</v>
      </c>
      <c r="Q2573" s="11">
        <f>(((J2573/60)/60)/24)+DATE(1970,1,1)+(-5/24)</f>
        <v>42449.133344907408</v>
      </c>
      <c r="R2573" t="s">
        <v>8284</v>
      </c>
      <c r="S2573" s="13" t="str">
        <f>LEFT(R2573,SEARCH("/",R2573)-1)</f>
        <v>food</v>
      </c>
      <c r="T2573" t="str">
        <f>RIGHT(R2573,LEN(R2573)-SEARCH("/",R2573))</f>
        <v>food trucks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>
        <f>E2574/D2574</f>
        <v>0</v>
      </c>
      <c r="O2574" s="6">
        <f>IF(L2574&gt;0,E2574/L2574,0)</f>
        <v>0</v>
      </c>
      <c r="P2574" s="11">
        <f>(((I2574/60)/60)/24)+DATE(1970,1,1)+(-5/24)</f>
        <v>42106.911076388882</v>
      </c>
      <c r="Q2574" s="11">
        <f>(((J2574/60)/60)/24)+DATE(1970,1,1)+(-5/24)</f>
        <v>42076.911076388882</v>
      </c>
      <c r="R2574" t="s">
        <v>8284</v>
      </c>
      <c r="S2574" s="13" t="str">
        <f>LEFT(R2574,SEARCH("/",R2574)-1)</f>
        <v>food</v>
      </c>
      <c r="T2574" t="str">
        <f>RIGHT(R2574,LEN(R2574)-SEARCH("/",R2574))</f>
        <v>food trucks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>
        <f>E2575/D2575</f>
        <v>0</v>
      </c>
      <c r="O2575" s="6">
        <f>IF(L2575&gt;0,E2575/L2575,0)</f>
        <v>0</v>
      </c>
      <c r="P2575" s="11">
        <f>(((I2575/60)/60)/24)+DATE(1970,1,1)+(-5/24)</f>
        <v>41874.383668981478</v>
      </c>
      <c r="Q2575" s="11">
        <f>(((J2575/60)/60)/24)+DATE(1970,1,1)+(-5/24)</f>
        <v>41829.383668981478</v>
      </c>
      <c r="R2575" t="s">
        <v>8284</v>
      </c>
      <c r="S2575" s="13" t="str">
        <f>LEFT(R2575,SEARCH("/",R2575)-1)</f>
        <v>food</v>
      </c>
      <c r="T2575" t="str">
        <f>RIGHT(R2575,LEN(R2575)-SEARCH("/",R2575))</f>
        <v>food trucks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>
        <f>E2576/D2576</f>
        <v>0</v>
      </c>
      <c r="O2576" s="6">
        <f>IF(L2576&gt;0,E2576/L2576,0)</f>
        <v>0</v>
      </c>
      <c r="P2576" s="11">
        <f>(((I2576/60)/60)/24)+DATE(1970,1,1)+(-5/24)</f>
        <v>42508.617418981477</v>
      </c>
      <c r="Q2576" s="11">
        <f>(((J2576/60)/60)/24)+DATE(1970,1,1)+(-5/24)</f>
        <v>42487.617418981477</v>
      </c>
      <c r="R2576" t="s">
        <v>8284</v>
      </c>
      <c r="S2576" s="13" t="str">
        <f>LEFT(R2576,SEARCH("/",R2576)-1)</f>
        <v>food</v>
      </c>
      <c r="T2576" t="str">
        <f>RIGHT(R2576,LEN(R2576)-SEARCH("/",R2576))</f>
        <v>food trucks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>
        <f>E2577/D2577</f>
        <v>0</v>
      </c>
      <c r="O2577" s="6">
        <f>IF(L2577&gt;0,E2577/L2577,0)</f>
        <v>0</v>
      </c>
      <c r="P2577" s="11">
        <f>(((I2577/60)/60)/24)+DATE(1970,1,1)+(-5/24)</f>
        <v>42015.90039351851</v>
      </c>
      <c r="Q2577" s="11">
        <f>(((J2577/60)/60)/24)+DATE(1970,1,1)+(-5/24)</f>
        <v>41985.90039351851</v>
      </c>
      <c r="R2577" t="s">
        <v>8284</v>
      </c>
      <c r="S2577" s="13" t="str">
        <f>LEFT(R2577,SEARCH("/",R2577)-1)</f>
        <v>food</v>
      </c>
      <c r="T2577" t="str">
        <f>RIGHT(R2577,LEN(R2577)-SEARCH("/",R2577))</f>
        <v>food trucks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>
        <f>E2578/D2578</f>
        <v>0</v>
      </c>
      <c r="O2578" s="6">
        <f>IF(L2578&gt;0,E2578/L2578,0)</f>
        <v>0</v>
      </c>
      <c r="P2578" s="11">
        <f>(((I2578/60)/60)/24)+DATE(1970,1,1)+(-5/24)</f>
        <v>42104.759803240733</v>
      </c>
      <c r="Q2578" s="11">
        <f>(((J2578/60)/60)/24)+DATE(1970,1,1)+(-5/24)</f>
        <v>42059.801469907405</v>
      </c>
      <c r="R2578" t="s">
        <v>8284</v>
      </c>
      <c r="S2578" s="13" t="str">
        <f>LEFT(R2578,SEARCH("/",R2578)-1)</f>
        <v>food</v>
      </c>
      <c r="T2578" t="str">
        <f>RIGHT(R2578,LEN(R2578)-SEARCH("/",R2578))</f>
        <v>food trucks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>
        <f>E2579/D2579</f>
        <v>0</v>
      </c>
      <c r="O2579" s="6">
        <f>IF(L2579&gt;0,E2579/L2579,0)</f>
        <v>0</v>
      </c>
      <c r="P2579" s="11">
        <f>(((I2579/60)/60)/24)+DATE(1970,1,1)+(-5/24)</f>
        <v>41855.612233796295</v>
      </c>
      <c r="Q2579" s="11">
        <f>(((J2579/60)/60)/24)+DATE(1970,1,1)+(-5/24)</f>
        <v>41830.612233796295</v>
      </c>
      <c r="R2579" t="s">
        <v>8284</v>
      </c>
      <c r="S2579" s="13" t="str">
        <f>LEFT(R2579,SEARCH("/",R2579)-1)</f>
        <v>food</v>
      </c>
      <c r="T2579" t="str">
        <f>RIGHT(R2579,LEN(R2579)-SEARCH("/",R2579))</f>
        <v>food trucks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>
        <f>E2580/D2580</f>
        <v>0</v>
      </c>
      <c r="O2580" s="6">
        <f>IF(L2580&gt;0,E2580/L2580,0)</f>
        <v>0</v>
      </c>
      <c r="P2580" s="11">
        <f>(((I2580/60)/60)/24)+DATE(1970,1,1)+(-5/24)</f>
        <v>42286.499999999993</v>
      </c>
      <c r="Q2580" s="11">
        <f>(((J2580/60)/60)/24)+DATE(1970,1,1)+(-5/24)</f>
        <v>42237.814571759263</v>
      </c>
      <c r="R2580" t="s">
        <v>8284</v>
      </c>
      <c r="S2580" s="13" t="str">
        <f>LEFT(R2580,SEARCH("/",R2580)-1)</f>
        <v>food</v>
      </c>
      <c r="T2580" t="str">
        <f>RIGHT(R2580,LEN(R2580)-SEARCH("/",R2580))</f>
        <v>food trucks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>
        <f>E2581/D2581</f>
        <v>1.3849999999999999E-3</v>
      </c>
      <c r="O2581" s="6">
        <f>IF(L2581&gt;0,E2581/L2581,0)</f>
        <v>23.083333333333332</v>
      </c>
      <c r="P2581" s="11">
        <f>(((I2581/60)/60)/24)+DATE(1970,1,1)+(-5/24)</f>
        <v>41897.621562499997</v>
      </c>
      <c r="Q2581" s="11">
        <f>(((J2581/60)/60)/24)+DATE(1970,1,1)+(-5/24)</f>
        <v>41837.621562499997</v>
      </c>
      <c r="R2581" t="s">
        <v>8284</v>
      </c>
      <c r="S2581" s="13" t="str">
        <f>LEFT(R2581,SEARCH("/",R2581)-1)</f>
        <v>food</v>
      </c>
      <c r="T2581" t="str">
        <f>RIGHT(R2581,LEN(R2581)-SEARCH("/",R2581))</f>
        <v>food trucks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>
        <f>E2582/D2582</f>
        <v>6.0000000000000001E-3</v>
      </c>
      <c r="O2582" s="6">
        <f>IF(L2582&gt;0,E2582/L2582,0)</f>
        <v>25.5</v>
      </c>
      <c r="P2582" s="11">
        <f>(((I2582/60)/60)/24)+DATE(1970,1,1)+(-5/24)</f>
        <v>42139.916666666664</v>
      </c>
      <c r="Q2582" s="11">
        <f>(((J2582/60)/60)/24)+DATE(1970,1,1)+(-5/24)</f>
        <v>42110.118090277778</v>
      </c>
      <c r="R2582" t="s">
        <v>8284</v>
      </c>
      <c r="S2582" s="13" t="str">
        <f>LEFT(R2582,SEARCH("/",R2582)-1)</f>
        <v>food</v>
      </c>
      <c r="T2582" t="str">
        <f>RIGHT(R2582,LEN(R2582)-SEARCH("/",R2582))</f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>
        <f>E2583/D2583</f>
        <v>0.106</v>
      </c>
      <c r="O2583" s="6">
        <f>IF(L2583&gt;0,E2583/L2583,0)</f>
        <v>48.18181818181818</v>
      </c>
      <c r="P2583" s="11">
        <f>(((I2583/60)/60)/24)+DATE(1970,1,1)+(-5/24)</f>
        <v>42324.461782407401</v>
      </c>
      <c r="Q2583" s="11">
        <f>(((J2583/60)/60)/24)+DATE(1970,1,1)+(-5/24)</f>
        <v>42294.420115740737</v>
      </c>
      <c r="R2583" t="s">
        <v>8284</v>
      </c>
      <c r="S2583" s="13" t="str">
        <f>LEFT(R2583,SEARCH("/",R2583)-1)</f>
        <v>food</v>
      </c>
      <c r="T2583" t="str">
        <f>RIGHT(R2583,LEN(R2583)-SEARCH("/",R2583))</f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>
        <f>E2584/D2584</f>
        <v>1.1111111111111112E-5</v>
      </c>
      <c r="O2584" s="6">
        <f>IF(L2584&gt;0,E2584/L2584,0)</f>
        <v>1</v>
      </c>
      <c r="P2584" s="11">
        <f>(((I2584/60)/60)/24)+DATE(1970,1,1)+(-5/24)</f>
        <v>42672.780486111107</v>
      </c>
      <c r="Q2584" s="11">
        <f>(((J2584/60)/60)/24)+DATE(1970,1,1)+(-5/24)</f>
        <v>42642.780486111107</v>
      </c>
      <c r="R2584" t="s">
        <v>8284</v>
      </c>
      <c r="S2584" s="13" t="str">
        <f>LEFT(R2584,SEARCH("/",R2584)-1)</f>
        <v>food</v>
      </c>
      <c r="T2584" t="str">
        <f>RIGHT(R2584,LEN(R2584)-SEARCH("/",R2584))</f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>
        <f>E2585/D2585</f>
        <v>5.0000000000000001E-3</v>
      </c>
      <c r="O2585" s="6">
        <f>IF(L2585&gt;0,E2585/L2585,0)</f>
        <v>1</v>
      </c>
      <c r="P2585" s="11">
        <f>(((I2585/60)/60)/24)+DATE(1970,1,1)+(-5/24)</f>
        <v>42079.519444444442</v>
      </c>
      <c r="Q2585" s="11">
        <f>(((J2585/60)/60)/24)+DATE(1970,1,1)+(-5/24)</f>
        <v>42019.561111111114</v>
      </c>
      <c r="R2585" t="s">
        <v>8284</v>
      </c>
      <c r="S2585" s="13" t="str">
        <f>LEFT(R2585,SEARCH("/",R2585)-1)</f>
        <v>food</v>
      </c>
      <c r="T2585" t="str">
        <f>RIGHT(R2585,LEN(R2585)-SEARCH("/",R2585))</f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>
        <f>E2586/D2586</f>
        <v>0</v>
      </c>
      <c r="O2586" s="6">
        <f>IF(L2586&gt;0,E2586/L2586,0)</f>
        <v>0</v>
      </c>
      <c r="P2586" s="11">
        <f>(((I2586/60)/60)/24)+DATE(1970,1,1)+(-5/24)</f>
        <v>42169.964918981481</v>
      </c>
      <c r="Q2586" s="11">
        <f>(((J2586/60)/60)/24)+DATE(1970,1,1)+(-5/24)</f>
        <v>42139.964918981481</v>
      </c>
      <c r="R2586" t="s">
        <v>8284</v>
      </c>
      <c r="S2586" s="13" t="str">
        <f>LEFT(R2586,SEARCH("/",R2586)-1)</f>
        <v>food</v>
      </c>
      <c r="T2586" t="str">
        <f>RIGHT(R2586,LEN(R2586)-SEARCH("/",R2586))</f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>
        <f>E2587/D2587</f>
        <v>1.6666666666666668E-3</v>
      </c>
      <c r="O2587" s="6">
        <f>IF(L2587&gt;0,E2587/L2587,0)</f>
        <v>50</v>
      </c>
      <c r="P2587" s="11">
        <f>(((I2587/60)/60)/24)+DATE(1970,1,1)+(-5/24)</f>
        <v>41825.754999999997</v>
      </c>
      <c r="Q2587" s="11">
        <f>(((J2587/60)/60)/24)+DATE(1970,1,1)+(-5/24)</f>
        <v>41795.754999999997</v>
      </c>
      <c r="R2587" t="s">
        <v>8284</v>
      </c>
      <c r="S2587" s="13" t="str">
        <f>LEFT(R2587,SEARCH("/",R2587)-1)</f>
        <v>food</v>
      </c>
      <c r="T2587" t="str">
        <f>RIGHT(R2587,LEN(R2587)-SEARCH("/",R2587))</f>
        <v>food trucks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>
        <f>E2588/D2588</f>
        <v>1.6666666666666668E-3</v>
      </c>
      <c r="O2588" s="6">
        <f>IF(L2588&gt;0,E2588/L2588,0)</f>
        <v>5</v>
      </c>
      <c r="P2588" s="11">
        <f>(((I2588/60)/60)/24)+DATE(1970,1,1)+(-5/24)</f>
        <v>42363.121944444443</v>
      </c>
      <c r="Q2588" s="11">
        <f>(((J2588/60)/60)/24)+DATE(1970,1,1)+(-5/24)</f>
        <v>42333.121944444443</v>
      </c>
      <c r="R2588" t="s">
        <v>8284</v>
      </c>
      <c r="S2588" s="13" t="str">
        <f>LEFT(R2588,SEARCH("/",R2588)-1)</f>
        <v>food</v>
      </c>
      <c r="T2588" t="str">
        <f>RIGHT(R2588,LEN(R2588)-SEARCH("/",R2588))</f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>
        <f>E2589/D2589</f>
        <v>2.4340000000000001E-2</v>
      </c>
      <c r="O2589" s="6">
        <f>IF(L2589&gt;0,E2589/L2589,0)</f>
        <v>202.83333333333334</v>
      </c>
      <c r="P2589" s="11">
        <f>(((I2589/60)/60)/24)+DATE(1970,1,1)+(-5/24)</f>
        <v>42368.467048611106</v>
      </c>
      <c r="Q2589" s="11">
        <f>(((J2589/60)/60)/24)+DATE(1970,1,1)+(-5/24)</f>
        <v>42338.467048611106</v>
      </c>
      <c r="R2589" t="s">
        <v>8284</v>
      </c>
      <c r="S2589" s="13" t="str">
        <f>LEFT(R2589,SEARCH("/",R2589)-1)</f>
        <v>food</v>
      </c>
      <c r="T2589" t="str">
        <f>RIGHT(R2589,LEN(R2589)-SEARCH("/",R2589))</f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>
        <f>E2590/D2590</f>
        <v>3.8833333333333331E-2</v>
      </c>
      <c r="O2590" s="6">
        <f>IF(L2590&gt;0,E2590/L2590,0)</f>
        <v>29.125</v>
      </c>
      <c r="P2590" s="11">
        <f>(((I2590/60)/60)/24)+DATE(1970,1,1)+(-5/24)</f>
        <v>42094.343055555553</v>
      </c>
      <c r="Q2590" s="11">
        <f>(((J2590/60)/60)/24)+DATE(1970,1,1)+(-5/24)</f>
        <v>42042.467893518515</v>
      </c>
      <c r="R2590" t="s">
        <v>8284</v>
      </c>
      <c r="S2590" s="13" t="str">
        <f>LEFT(R2590,SEARCH("/",R2590)-1)</f>
        <v>food</v>
      </c>
      <c r="T2590" t="str">
        <f>RIGHT(R2590,LEN(R2590)-SEARCH("/",R2590))</f>
        <v>food trucks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>
        <f>E2591/D2591</f>
        <v>1E-4</v>
      </c>
      <c r="O2591" s="6">
        <f>IF(L2591&gt;0,E2591/L2591,0)</f>
        <v>5</v>
      </c>
      <c r="P2591" s="11">
        <f>(((I2591/60)/60)/24)+DATE(1970,1,1)+(-5/24)</f>
        <v>42452.286192129628</v>
      </c>
      <c r="Q2591" s="11">
        <f>(((J2591/60)/60)/24)+DATE(1970,1,1)+(-5/24)</f>
        <v>42422.327858796292</v>
      </c>
      <c r="R2591" t="s">
        <v>8284</v>
      </c>
      <c r="S2591" s="13" t="str">
        <f>LEFT(R2591,SEARCH("/",R2591)-1)</f>
        <v>food</v>
      </c>
      <c r="T2591" t="str">
        <f>RIGHT(R2591,LEN(R2591)-SEARCH("/",R2591))</f>
        <v>food trucks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>
        <f>E2592/D2592</f>
        <v>0</v>
      </c>
      <c r="O2592" s="6">
        <f>IF(L2592&gt;0,E2592/L2592,0)</f>
        <v>0</v>
      </c>
      <c r="P2592" s="11">
        <f>(((I2592/60)/60)/24)+DATE(1970,1,1)+(-5/24)</f>
        <v>42395.380752314813</v>
      </c>
      <c r="Q2592" s="11">
        <f>(((J2592/60)/60)/24)+DATE(1970,1,1)+(-5/24)</f>
        <v>42388.380752314813</v>
      </c>
      <c r="R2592" t="s">
        <v>8284</v>
      </c>
      <c r="S2592" s="13" t="str">
        <f>LEFT(R2592,SEARCH("/",R2592)-1)</f>
        <v>food</v>
      </c>
      <c r="T2592" t="str">
        <f>RIGHT(R2592,LEN(R2592)-SEARCH("/",R2592))</f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>
        <f>E2593/D2593</f>
        <v>1.7333333333333333E-2</v>
      </c>
      <c r="O2593" s="6">
        <f>IF(L2593&gt;0,E2593/L2593,0)</f>
        <v>13</v>
      </c>
      <c r="P2593" s="11">
        <f>(((I2593/60)/60)/24)+DATE(1970,1,1)+(-5/24)</f>
        <v>42442.656527777777</v>
      </c>
      <c r="Q2593" s="11">
        <f>(((J2593/60)/60)/24)+DATE(1970,1,1)+(-5/24)</f>
        <v>42382.698194444441</v>
      </c>
      <c r="R2593" t="s">
        <v>8284</v>
      </c>
      <c r="S2593" s="13" t="str">
        <f>LEFT(R2593,SEARCH("/",R2593)-1)</f>
        <v>food</v>
      </c>
      <c r="T2593" t="str">
        <f>RIGHT(R2593,LEN(R2593)-SEARCH("/",R2593))</f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>
        <f>E2594/D2594</f>
        <v>1.6666666666666668E-3</v>
      </c>
      <c r="O2594" s="6">
        <f>IF(L2594&gt;0,E2594/L2594,0)</f>
        <v>50</v>
      </c>
      <c r="P2594" s="11">
        <f>(((I2594/60)/60)/24)+DATE(1970,1,1)+(-5/24)</f>
        <v>41917.592835648145</v>
      </c>
      <c r="Q2594" s="11">
        <f>(((J2594/60)/60)/24)+DATE(1970,1,1)+(-5/24)</f>
        <v>41887.592835648145</v>
      </c>
      <c r="R2594" t="s">
        <v>8284</v>
      </c>
      <c r="S2594" s="13" t="str">
        <f>LEFT(R2594,SEARCH("/",R2594)-1)</f>
        <v>food</v>
      </c>
      <c r="T2594" t="str">
        <f>RIGHT(R2594,LEN(R2594)-SEARCH("/",R2594))</f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>
        <f>E2595/D2595</f>
        <v>0</v>
      </c>
      <c r="O2595" s="6">
        <f>IF(L2595&gt;0,E2595/L2595,0)</f>
        <v>0</v>
      </c>
      <c r="P2595" s="11">
        <f>(((I2595/60)/60)/24)+DATE(1970,1,1)+(-5/24)</f>
        <v>42119.636875000004</v>
      </c>
      <c r="Q2595" s="11">
        <f>(((J2595/60)/60)/24)+DATE(1970,1,1)+(-5/24)</f>
        <v>42089.636875000004</v>
      </c>
      <c r="R2595" t="s">
        <v>8284</v>
      </c>
      <c r="S2595" s="13" t="str">
        <f>LEFT(R2595,SEARCH("/",R2595)-1)</f>
        <v>food</v>
      </c>
      <c r="T2595" t="str">
        <f>RIGHT(R2595,LEN(R2595)-SEARCH("/",R2595))</f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>
        <f>E2596/D2596</f>
        <v>1.2500000000000001E-5</v>
      </c>
      <c r="O2596" s="6">
        <f>IF(L2596&gt;0,E2596/L2596,0)</f>
        <v>1</v>
      </c>
      <c r="P2596" s="11">
        <f>(((I2596/60)/60)/24)+DATE(1970,1,1)+(-5/24)</f>
        <v>41858.759583333333</v>
      </c>
      <c r="Q2596" s="11">
        <f>(((J2596/60)/60)/24)+DATE(1970,1,1)+(-5/24)</f>
        <v>41828.759583333333</v>
      </c>
      <c r="R2596" t="s">
        <v>8284</v>
      </c>
      <c r="S2596" s="13" t="str">
        <f>LEFT(R2596,SEARCH("/",R2596)-1)</f>
        <v>food</v>
      </c>
      <c r="T2596" t="str">
        <f>RIGHT(R2596,LEN(R2596)-SEARCH("/",R2596))</f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>
        <f>E2597/D2597</f>
        <v>0.12166666666666667</v>
      </c>
      <c r="O2597" s="6">
        <f>IF(L2597&gt;0,E2597/L2597,0)</f>
        <v>96.05263157894737</v>
      </c>
      <c r="P2597" s="11">
        <f>(((I2597/60)/60)/24)+DATE(1970,1,1)+(-5/24)</f>
        <v>42790.035879629628</v>
      </c>
      <c r="Q2597" s="11">
        <f>(((J2597/60)/60)/24)+DATE(1970,1,1)+(-5/24)</f>
        <v>42760.035879629628</v>
      </c>
      <c r="R2597" t="s">
        <v>8284</v>
      </c>
      <c r="S2597" s="13" t="str">
        <f>LEFT(R2597,SEARCH("/",R2597)-1)</f>
        <v>food</v>
      </c>
      <c r="T2597" t="str">
        <f>RIGHT(R2597,LEN(R2597)-SEARCH("/",R2597))</f>
        <v>food trucks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>
        <f>E2598/D2598</f>
        <v>0.23588571428571428</v>
      </c>
      <c r="O2598" s="6">
        <f>IF(L2598&gt;0,E2598/L2598,0)</f>
        <v>305.77777777777777</v>
      </c>
      <c r="P2598" s="11">
        <f>(((I2598/60)/60)/24)+DATE(1970,1,1)+(-5/24)</f>
        <v>41858.45612268518</v>
      </c>
      <c r="Q2598" s="11">
        <f>(((J2598/60)/60)/24)+DATE(1970,1,1)+(-5/24)</f>
        <v>41828.45612268518</v>
      </c>
      <c r="R2598" t="s">
        <v>8284</v>
      </c>
      <c r="S2598" s="13" t="str">
        <f>LEFT(R2598,SEARCH("/",R2598)-1)</f>
        <v>food</v>
      </c>
      <c r="T2598" t="str">
        <f>RIGHT(R2598,LEN(R2598)-SEARCH("/",R2598))</f>
        <v>food trucks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>
        <f>E2599/D2599</f>
        <v>5.6666666666666664E-2</v>
      </c>
      <c r="O2599" s="6">
        <f>IF(L2599&gt;0,E2599/L2599,0)</f>
        <v>12.142857142857142</v>
      </c>
      <c r="P2599" s="11">
        <f>(((I2599/60)/60)/24)+DATE(1970,1,1)+(-5/24)</f>
        <v>42540.133298611108</v>
      </c>
      <c r="Q2599" s="11">
        <f>(((J2599/60)/60)/24)+DATE(1970,1,1)+(-5/24)</f>
        <v>42510.133298611108</v>
      </c>
      <c r="R2599" t="s">
        <v>8284</v>
      </c>
      <c r="S2599" s="13" t="str">
        <f>LEFT(R2599,SEARCH("/",R2599)-1)</f>
        <v>food</v>
      </c>
      <c r="T2599" t="str">
        <f>RIGHT(R2599,LEN(R2599)-SEARCH("/",R2599))</f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>
        <f>E2600/D2600</f>
        <v>0.39</v>
      </c>
      <c r="O2600" s="6">
        <f>IF(L2600&gt;0,E2600/L2600,0)</f>
        <v>83.571428571428569</v>
      </c>
      <c r="P2600" s="11">
        <f>(((I2600/60)/60)/24)+DATE(1970,1,1)+(-5/24)</f>
        <v>42270.631956018515</v>
      </c>
      <c r="Q2600" s="11">
        <f>(((J2600/60)/60)/24)+DATE(1970,1,1)+(-5/24)</f>
        <v>42240.631956018515</v>
      </c>
      <c r="R2600" t="s">
        <v>8284</v>
      </c>
      <c r="S2600" s="13" t="str">
        <f>LEFT(R2600,SEARCH("/",R2600)-1)</f>
        <v>food</v>
      </c>
      <c r="T2600" t="str">
        <f>RIGHT(R2600,LEN(R2600)-SEARCH("/",R2600))</f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>
        <f>E2601/D2601</f>
        <v>9.9546510341776348E-3</v>
      </c>
      <c r="O2601" s="6">
        <f>IF(L2601&gt;0,E2601/L2601,0)</f>
        <v>18</v>
      </c>
      <c r="P2601" s="11">
        <f>(((I2601/60)/60)/24)+DATE(1970,1,1)+(-5/24)</f>
        <v>41854.545682870368</v>
      </c>
      <c r="Q2601" s="11">
        <f>(((J2601/60)/60)/24)+DATE(1970,1,1)+(-5/24)</f>
        <v>41809.545682870368</v>
      </c>
      <c r="R2601" t="s">
        <v>8284</v>
      </c>
      <c r="S2601" s="13" t="str">
        <f>LEFT(R2601,SEARCH("/",R2601)-1)</f>
        <v>food</v>
      </c>
      <c r="T2601" t="str">
        <f>RIGHT(R2601,LEN(R2601)-SEARCH("/",R2601))</f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>
        <f>E2602/D2602</f>
        <v>6.9320000000000007E-2</v>
      </c>
      <c r="O2602" s="6">
        <f>IF(L2602&gt;0,E2602/L2602,0)</f>
        <v>115.53333333333333</v>
      </c>
      <c r="P2602" s="11">
        <f>(((I2602/60)/60)/24)+DATE(1970,1,1)+(-5/24)</f>
        <v>42454.650462962956</v>
      </c>
      <c r="Q2602" s="11">
        <f>(((J2602/60)/60)/24)+DATE(1970,1,1)+(-5/24)</f>
        <v>42394.692129629628</v>
      </c>
      <c r="R2602" t="s">
        <v>8284</v>
      </c>
      <c r="S2602" s="13" t="str">
        <f>LEFT(R2602,SEARCH("/",R2602)-1)</f>
        <v>food</v>
      </c>
      <c r="T2602" t="str">
        <f>RIGHT(R2602,LEN(R2602)-SEARCH("/",R2602))</f>
        <v>food trucks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>
        <f>E2603/D2603</f>
        <v>6.6139999999999999</v>
      </c>
      <c r="O2603" s="6">
        <f>IF(L2603&gt;0,E2603/L2603,0)</f>
        <v>21.900662251655628</v>
      </c>
      <c r="P2603" s="11">
        <f>(((I2603/60)/60)/24)+DATE(1970,1,1)+(-5/24)</f>
        <v>41164.957638888889</v>
      </c>
      <c r="Q2603" s="11">
        <f>(((J2603/60)/60)/24)+DATE(1970,1,1)+(-5/24)</f>
        <v>41150.69385416666</v>
      </c>
      <c r="R2603" t="s">
        <v>8301</v>
      </c>
      <c r="S2603" s="13" t="str">
        <f>LEFT(R2603,SEARCH("/",R2603)-1)</f>
        <v>technology</v>
      </c>
      <c r="T2603" t="str">
        <f>RIGHT(R2603,LEN(R2603)-SEARCH("/",R2603))</f>
        <v>space exploration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>
        <f>E2604/D2604</f>
        <v>3.2609166666666667</v>
      </c>
      <c r="O2604" s="6">
        <f>IF(L2604&gt;0,E2604/L2604,0)</f>
        <v>80.022494887525568</v>
      </c>
      <c r="P2604" s="11">
        <f>(((I2604/60)/60)/24)+DATE(1970,1,1)+(-5/24)</f>
        <v>41955.680555555555</v>
      </c>
      <c r="Q2604" s="11">
        <f>(((J2604/60)/60)/24)+DATE(1970,1,1)+(-5/24)</f>
        <v>41915.538981481477</v>
      </c>
      <c r="R2604" t="s">
        <v>8301</v>
      </c>
      <c r="S2604" s="13" t="str">
        <f>LEFT(R2604,SEARCH("/",R2604)-1)</f>
        <v>technology</v>
      </c>
      <c r="T2604" t="str">
        <f>RIGHT(R2604,LEN(R2604)-SEARCH("/",R2604))</f>
        <v>space exploration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>
        <f>E2605/D2605</f>
        <v>1.0148571428571429</v>
      </c>
      <c r="O2605" s="6">
        <f>IF(L2605&gt;0,E2605/L2605,0)</f>
        <v>35.520000000000003</v>
      </c>
      <c r="P2605" s="11">
        <f>(((I2605/60)/60)/24)+DATE(1970,1,1)+(-5/24)</f>
        <v>41631.704328703701</v>
      </c>
      <c r="Q2605" s="11">
        <f>(((J2605/60)/60)/24)+DATE(1970,1,1)+(-5/24)</f>
        <v>41617.704328703701</v>
      </c>
      <c r="R2605" t="s">
        <v>8301</v>
      </c>
      <c r="S2605" s="13" t="str">
        <f>LEFT(R2605,SEARCH("/",R2605)-1)</f>
        <v>technology</v>
      </c>
      <c r="T2605" t="str">
        <f>RIGHT(R2605,LEN(R2605)-SEARCH("/",R2605))</f>
        <v>space exploration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>
        <f>E2606/D2606</f>
        <v>1.0421799999999999</v>
      </c>
      <c r="O2606" s="6">
        <f>IF(L2606&gt;0,E2606/L2606,0)</f>
        <v>64.933333333333323</v>
      </c>
      <c r="P2606" s="11">
        <f>(((I2606/60)/60)/24)+DATE(1970,1,1)+(-5/24)</f>
        <v>41027.842858796292</v>
      </c>
      <c r="Q2606" s="11">
        <f>(((J2606/60)/60)/24)+DATE(1970,1,1)+(-5/24)</f>
        <v>40997.842858796292</v>
      </c>
      <c r="R2606" t="s">
        <v>8301</v>
      </c>
      <c r="S2606" s="13" t="str">
        <f>LEFT(R2606,SEARCH("/",R2606)-1)</f>
        <v>technology</v>
      </c>
      <c r="T2606" t="str">
        <f>RIGHT(R2606,LEN(R2606)-SEARCH("/",R2606))</f>
        <v>space exploration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>
        <f>E2607/D2607</f>
        <v>1.0742157000000001</v>
      </c>
      <c r="O2607" s="6">
        <f>IF(L2607&gt;0,E2607/L2607,0)</f>
        <v>60.965703745743475</v>
      </c>
      <c r="P2607" s="11">
        <f>(((I2607/60)/60)/24)+DATE(1970,1,1)+(-5/24)</f>
        <v>42538.33321759259</v>
      </c>
      <c r="Q2607" s="11">
        <f>(((J2607/60)/60)/24)+DATE(1970,1,1)+(-5/24)</f>
        <v>42508.33321759259</v>
      </c>
      <c r="R2607" t="s">
        <v>8301</v>
      </c>
      <c r="S2607" s="13" t="str">
        <f>LEFT(R2607,SEARCH("/",R2607)-1)</f>
        <v>technology</v>
      </c>
      <c r="T2607" t="str">
        <f>RIGHT(R2607,LEN(R2607)-SEARCH("/",R2607))</f>
        <v>space exploration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>
        <f>E2608/D2608</f>
        <v>1.1005454545454545</v>
      </c>
      <c r="O2608" s="6">
        <f>IF(L2608&gt;0,E2608/L2608,0)</f>
        <v>31.444155844155844</v>
      </c>
      <c r="P2608" s="11">
        <f>(((I2608/60)/60)/24)+DATE(1970,1,1)+(-5/24)</f>
        <v>41758.504421296297</v>
      </c>
      <c r="Q2608" s="11">
        <f>(((J2608/60)/60)/24)+DATE(1970,1,1)+(-5/24)</f>
        <v>41726.504421296297</v>
      </c>
      <c r="R2608" t="s">
        <v>8301</v>
      </c>
      <c r="S2608" s="13" t="str">
        <f>LEFT(R2608,SEARCH("/",R2608)-1)</f>
        <v>technology</v>
      </c>
      <c r="T2608" t="str">
        <f>RIGHT(R2608,LEN(R2608)-SEARCH("/",R2608))</f>
        <v>space exploration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>
        <f>E2609/D2609</f>
        <v>4.077</v>
      </c>
      <c r="O2609" s="6">
        <f>IF(L2609&gt;0,E2609/L2609,0)</f>
        <v>81.949748743718587</v>
      </c>
      <c r="P2609" s="11">
        <f>(((I2609/60)/60)/24)+DATE(1970,1,1)+(-5/24)</f>
        <v>42227.874999999993</v>
      </c>
      <c r="Q2609" s="11">
        <f>(((J2609/60)/60)/24)+DATE(1970,1,1)+(-5/24)</f>
        <v>42184.666342592587</v>
      </c>
      <c r="R2609" t="s">
        <v>8301</v>
      </c>
      <c r="S2609" s="13" t="str">
        <f>LEFT(R2609,SEARCH("/",R2609)-1)</f>
        <v>technology</v>
      </c>
      <c r="T2609" t="str">
        <f>RIGHT(R2609,LEN(R2609)-SEARCH("/",R2609))</f>
        <v>space exploration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>
        <f>E2610/D2610</f>
        <v>2.2392500000000002</v>
      </c>
      <c r="O2610" s="6">
        <f>IF(L2610&gt;0,E2610/L2610,0)</f>
        <v>58.92763157894737</v>
      </c>
      <c r="P2610" s="11">
        <f>(((I2610/60)/60)/24)+DATE(1970,1,1)+(-5/24)</f>
        <v>42808.791666666664</v>
      </c>
      <c r="Q2610" s="11">
        <f>(((J2610/60)/60)/24)+DATE(1970,1,1)+(-5/24)</f>
        <v>42767.593379629623</v>
      </c>
      <c r="R2610" t="s">
        <v>8301</v>
      </c>
      <c r="S2610" s="13" t="str">
        <f>LEFT(R2610,SEARCH("/",R2610)-1)</f>
        <v>technology</v>
      </c>
      <c r="T2610" t="str">
        <f>RIGHT(R2610,LEN(R2610)-SEARCH("/",R2610))</f>
        <v>space exploration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>
        <f>E2611/D2611</f>
        <v>3.038011142857143</v>
      </c>
      <c r="O2611" s="6">
        <f>IF(L2611&gt;0,E2611/L2611,0)</f>
        <v>157.29347633136095</v>
      </c>
      <c r="P2611" s="11">
        <f>(((I2611/60)/60)/24)+DATE(1970,1,1)+(-5/24)</f>
        <v>41105.02952546296</v>
      </c>
      <c r="Q2611" s="11">
        <f>(((J2611/60)/60)/24)+DATE(1970,1,1)+(-5/24)</f>
        <v>41075.02952546296</v>
      </c>
      <c r="R2611" t="s">
        <v>8301</v>
      </c>
      <c r="S2611" s="13" t="str">
        <f>LEFT(R2611,SEARCH("/",R2611)-1)</f>
        <v>technology</v>
      </c>
      <c r="T2611" t="str">
        <f>RIGHT(R2611,LEN(R2611)-SEARCH("/",R2611))</f>
        <v>space exploration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>
        <f>E2612/D2612</f>
        <v>1.4132510432681749</v>
      </c>
      <c r="O2612" s="6">
        <f>IF(L2612&gt;0,E2612/L2612,0)</f>
        <v>55.758509532062391</v>
      </c>
      <c r="P2612" s="11">
        <f>(((I2612/60)/60)/24)+DATE(1970,1,1)+(-5/24)</f>
        <v>42604.082638888889</v>
      </c>
      <c r="Q2612" s="11">
        <f>(((J2612/60)/60)/24)+DATE(1970,1,1)+(-5/24)</f>
        <v>42564.672743055555</v>
      </c>
      <c r="R2612" t="s">
        <v>8301</v>
      </c>
      <c r="S2612" s="13" t="str">
        <f>LEFT(R2612,SEARCH("/",R2612)-1)</f>
        <v>technology</v>
      </c>
      <c r="T2612" t="str">
        <f>RIGHT(R2612,LEN(R2612)-SEARCH("/",R2612))</f>
        <v>space exploration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>
        <f>E2613/D2613</f>
        <v>27.906363636363636</v>
      </c>
      <c r="O2613" s="6">
        <f>IF(L2613&gt;0,E2613/L2613,0)</f>
        <v>83.802893802893806</v>
      </c>
      <c r="P2613" s="11">
        <f>(((I2613/60)/60)/24)+DATE(1970,1,1)+(-5/24)</f>
        <v>42737.749305555553</v>
      </c>
      <c r="Q2613" s="11">
        <f>(((J2613/60)/60)/24)+DATE(1970,1,1)+(-5/24)</f>
        <v>42704.127476851849</v>
      </c>
      <c r="R2613" t="s">
        <v>8301</v>
      </c>
      <c r="S2613" s="13" t="str">
        <f>LEFT(R2613,SEARCH("/",R2613)-1)</f>
        <v>technology</v>
      </c>
      <c r="T2613" t="str">
        <f>RIGHT(R2613,LEN(R2613)-SEARCH("/",R2613))</f>
        <v>space exploration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>
        <f>E2614/D2614</f>
        <v>1.7176130000000001</v>
      </c>
      <c r="O2614" s="6">
        <f>IF(L2614&gt;0,E2614/L2614,0)</f>
        <v>58.422210884353746</v>
      </c>
      <c r="P2614" s="11">
        <f>(((I2614/60)/60)/24)+DATE(1970,1,1)+(-5/24)</f>
        <v>42012.934837962959</v>
      </c>
      <c r="Q2614" s="11">
        <f>(((J2614/60)/60)/24)+DATE(1970,1,1)+(-5/24)</f>
        <v>41981.934837962959</v>
      </c>
      <c r="R2614" t="s">
        <v>8301</v>
      </c>
      <c r="S2614" s="13" t="str">
        <f>LEFT(R2614,SEARCH("/",R2614)-1)</f>
        <v>technology</v>
      </c>
      <c r="T2614" t="str">
        <f>RIGHT(R2614,LEN(R2614)-SEARCH("/",R2614))</f>
        <v>space exploration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>
        <f>E2615/D2615</f>
        <v>1.0101333333333333</v>
      </c>
      <c r="O2615" s="6">
        <f>IF(L2615&gt;0,E2615/L2615,0)</f>
        <v>270.57142857142856</v>
      </c>
      <c r="P2615" s="11">
        <f>(((I2615/60)/60)/24)+DATE(1970,1,1)+(-5/24)</f>
        <v>41173.609884259255</v>
      </c>
      <c r="Q2615" s="11">
        <f>(((J2615/60)/60)/24)+DATE(1970,1,1)+(-5/24)</f>
        <v>41143.609884259255</v>
      </c>
      <c r="R2615" t="s">
        <v>8301</v>
      </c>
      <c r="S2615" s="13" t="str">
        <f>LEFT(R2615,SEARCH("/",R2615)-1)</f>
        <v>technology</v>
      </c>
      <c r="T2615" t="str">
        <f>RIGHT(R2615,LEN(R2615)-SEARCH("/",R2615))</f>
        <v>space exploration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>
        <f>E2616/D2616</f>
        <v>1.02</v>
      </c>
      <c r="O2616" s="6">
        <f>IF(L2616&gt;0,E2616/L2616,0)</f>
        <v>107.1</v>
      </c>
      <c r="P2616" s="11">
        <f>(((I2616/60)/60)/24)+DATE(1970,1,1)+(-5/24)</f>
        <v>41759</v>
      </c>
      <c r="Q2616" s="11">
        <f>(((J2616/60)/60)/24)+DATE(1970,1,1)+(-5/24)</f>
        <v>41730.500138888885</v>
      </c>
      <c r="R2616" t="s">
        <v>8301</v>
      </c>
      <c r="S2616" s="13" t="str">
        <f>LEFT(R2616,SEARCH("/",R2616)-1)</f>
        <v>technology</v>
      </c>
      <c r="T2616" t="str">
        <f>RIGHT(R2616,LEN(R2616)-SEARCH("/",R2616))</f>
        <v>space exploration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>
        <f>E2617/D2617</f>
        <v>1.6976511744127936</v>
      </c>
      <c r="O2617" s="6">
        <f>IF(L2617&gt;0,E2617/L2617,0)</f>
        <v>47.180555555555557</v>
      </c>
      <c r="P2617" s="11">
        <f>(((I2617/60)/60)/24)+DATE(1970,1,1)+(-5/24)</f>
        <v>42490.291666666664</v>
      </c>
      <c r="Q2617" s="11">
        <f>(((J2617/60)/60)/24)+DATE(1970,1,1)+(-5/24)</f>
        <v>42453.288935185185</v>
      </c>
      <c r="R2617" t="s">
        <v>8301</v>
      </c>
      <c r="S2617" s="13" t="str">
        <f>LEFT(R2617,SEARCH("/",R2617)-1)</f>
        <v>technology</v>
      </c>
      <c r="T2617" t="str">
        <f>RIGHT(R2617,LEN(R2617)-SEARCH("/",R2617))</f>
        <v>space exploration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>
        <f>E2618/D2618</f>
        <v>1.14534</v>
      </c>
      <c r="O2618" s="6">
        <f>IF(L2618&gt;0,E2618/L2618,0)</f>
        <v>120.30882352941177</v>
      </c>
      <c r="P2618" s="11">
        <f>(((I2618/60)/60)/24)+DATE(1970,1,1)+(-5/24)</f>
        <v>42241.786215277774</v>
      </c>
      <c r="Q2618" s="11">
        <f>(((J2618/60)/60)/24)+DATE(1970,1,1)+(-5/24)</f>
        <v>42211.786215277774</v>
      </c>
      <c r="R2618" t="s">
        <v>8301</v>
      </c>
      <c r="S2618" s="13" t="str">
        <f>LEFT(R2618,SEARCH("/",R2618)-1)</f>
        <v>technology</v>
      </c>
      <c r="T2618" t="str">
        <f>RIGHT(R2618,LEN(R2618)-SEARCH("/",R2618))</f>
        <v>space exploration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>
        <f>E2619/D2619</f>
        <v>8.7759999999999998</v>
      </c>
      <c r="O2619" s="6">
        <f>IF(L2619&gt;0,E2619/L2619,0)</f>
        <v>27.59748427672956</v>
      </c>
      <c r="P2619" s="11">
        <f>(((I2619/60)/60)/24)+DATE(1970,1,1)+(-5/24)</f>
        <v>41932.666099537033</v>
      </c>
      <c r="Q2619" s="11">
        <f>(((J2619/60)/60)/24)+DATE(1970,1,1)+(-5/24)</f>
        <v>41902.666099537033</v>
      </c>
      <c r="R2619" t="s">
        <v>8301</v>
      </c>
      <c r="S2619" s="13" t="str">
        <f>LEFT(R2619,SEARCH("/",R2619)-1)</f>
        <v>technology</v>
      </c>
      <c r="T2619" t="str">
        <f>RIGHT(R2619,LEN(R2619)-SEARCH("/",R2619))</f>
        <v>space exploration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>
        <f>E2620/D2620</f>
        <v>1.0538666666666667</v>
      </c>
      <c r="O2620" s="6">
        <f>IF(L2620&gt;0,E2620/L2620,0)</f>
        <v>205.2987012987013</v>
      </c>
      <c r="P2620" s="11">
        <f>(((I2620/60)/60)/24)+DATE(1970,1,1)+(-5/24)</f>
        <v>42339.625706018516</v>
      </c>
      <c r="Q2620" s="11">
        <f>(((J2620/60)/60)/24)+DATE(1970,1,1)+(-5/24)</f>
        <v>42279.584039351852</v>
      </c>
      <c r="R2620" t="s">
        <v>8301</v>
      </c>
      <c r="S2620" s="13" t="str">
        <f>LEFT(R2620,SEARCH("/",R2620)-1)</f>
        <v>technology</v>
      </c>
      <c r="T2620" t="str">
        <f>RIGHT(R2620,LEN(R2620)-SEARCH("/",R2620))</f>
        <v>space exploration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>
        <f>E2621/D2621</f>
        <v>1.8839999999999999</v>
      </c>
      <c r="O2621" s="6">
        <f>IF(L2621&gt;0,E2621/L2621,0)</f>
        <v>35.547169811320757</v>
      </c>
      <c r="P2621" s="11">
        <f>(((I2621/60)/60)/24)+DATE(1970,1,1)+(-5/24)</f>
        <v>42300.249999999993</v>
      </c>
      <c r="Q2621" s="11">
        <f>(((J2621/60)/60)/24)+DATE(1970,1,1)+(-5/24)</f>
        <v>42273.67597222222</v>
      </c>
      <c r="R2621" t="s">
        <v>8301</v>
      </c>
      <c r="S2621" s="13" t="str">
        <f>LEFT(R2621,SEARCH("/",R2621)-1)</f>
        <v>technology</v>
      </c>
      <c r="T2621" t="str">
        <f>RIGHT(R2621,LEN(R2621)-SEARCH("/",R2621))</f>
        <v>space exploration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>
        <f>E2622/D2622</f>
        <v>1.436523076923077</v>
      </c>
      <c r="O2622" s="6">
        <f>IF(L2622&gt;0,E2622/L2622,0)</f>
        <v>74.639488409272587</v>
      </c>
      <c r="P2622" s="11">
        <f>(((I2622/60)/60)/24)+DATE(1970,1,1)+(-5/24)</f>
        <v>42287.833333333336</v>
      </c>
      <c r="Q2622" s="11">
        <f>(((J2622/60)/60)/24)+DATE(1970,1,1)+(-5/24)</f>
        <v>42250.958819444444</v>
      </c>
      <c r="R2622" t="s">
        <v>8301</v>
      </c>
      <c r="S2622" s="13" t="str">
        <f>LEFT(R2622,SEARCH("/",R2622)-1)</f>
        <v>technology</v>
      </c>
      <c r="T2622" t="str">
        <f>RIGHT(R2622,LEN(R2622)-SEARCH("/",R2622))</f>
        <v>space exploration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>
        <f>E2623/D2623</f>
        <v>1.4588000000000001</v>
      </c>
      <c r="O2623" s="6">
        <f>IF(L2623&gt;0,E2623/L2623,0)</f>
        <v>47.058064516129029</v>
      </c>
      <c r="P2623" s="11">
        <f>(((I2623/60)/60)/24)+DATE(1970,1,1)+(-5/24)</f>
        <v>42145.539212962954</v>
      </c>
      <c r="Q2623" s="11">
        <f>(((J2623/60)/60)/24)+DATE(1970,1,1)+(-5/24)</f>
        <v>42115.539212962954</v>
      </c>
      <c r="R2623" t="s">
        <v>8301</v>
      </c>
      <c r="S2623" s="13" t="str">
        <f>LEFT(R2623,SEARCH("/",R2623)-1)</f>
        <v>technology</v>
      </c>
      <c r="T2623" t="str">
        <f>RIGHT(R2623,LEN(R2623)-SEARCH("/",R2623))</f>
        <v>space exploration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>
        <f>E2624/D2624</f>
        <v>1.3118399999999999</v>
      </c>
      <c r="O2624" s="6">
        <f>IF(L2624&gt;0,E2624/L2624,0)</f>
        <v>26.591351351351353</v>
      </c>
      <c r="P2624" s="11">
        <f>(((I2624/60)/60)/24)+DATE(1970,1,1)+(-5/24)</f>
        <v>42734.534907407404</v>
      </c>
      <c r="Q2624" s="11">
        <f>(((J2624/60)/60)/24)+DATE(1970,1,1)+(-5/24)</f>
        <v>42689.534907407404</v>
      </c>
      <c r="R2624" t="s">
        <v>8301</v>
      </c>
      <c r="S2624" s="13" t="str">
        <f>LEFT(R2624,SEARCH("/",R2624)-1)</f>
        <v>technology</v>
      </c>
      <c r="T2624" t="str">
        <f>RIGHT(R2624,LEN(R2624)-SEARCH("/",R2624))</f>
        <v>space exploration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>
        <f>E2625/D2625</f>
        <v>1.1399999999999999</v>
      </c>
      <c r="O2625" s="6">
        <f>IF(L2625&gt;0,E2625/L2625,0)</f>
        <v>36.774193548387096</v>
      </c>
      <c r="P2625" s="11">
        <f>(((I2625/60)/60)/24)+DATE(1970,1,1)+(-5/24)</f>
        <v>42706.048217592594</v>
      </c>
      <c r="Q2625" s="11">
        <f>(((J2625/60)/60)/24)+DATE(1970,1,1)+(-5/24)</f>
        <v>42692.048217592594</v>
      </c>
      <c r="R2625" t="s">
        <v>8301</v>
      </c>
      <c r="S2625" s="13" t="str">
        <f>LEFT(R2625,SEARCH("/",R2625)-1)</f>
        <v>technology</v>
      </c>
      <c r="T2625" t="str">
        <f>RIGHT(R2625,LEN(R2625)-SEARCH("/",R2625))</f>
        <v>space exploration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>
        <f>E2626/D2626</f>
        <v>13.794206249999998</v>
      </c>
      <c r="O2626" s="6">
        <f>IF(L2626&gt;0,E2626/L2626,0)</f>
        <v>31.820544982698959</v>
      </c>
      <c r="P2626" s="11">
        <f>(((I2626/60)/60)/24)+DATE(1970,1,1)+(-5/24)</f>
        <v>41165.213217592594</v>
      </c>
      <c r="Q2626" s="11">
        <f>(((J2626/60)/60)/24)+DATE(1970,1,1)+(-5/24)</f>
        <v>41144.213217592594</v>
      </c>
      <c r="R2626" t="s">
        <v>8301</v>
      </c>
      <c r="S2626" s="13" t="str">
        <f>LEFT(R2626,SEARCH("/",R2626)-1)</f>
        <v>technology</v>
      </c>
      <c r="T2626" t="str">
        <f>RIGHT(R2626,LEN(R2626)-SEARCH("/",R2626))</f>
        <v>space exploration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>
        <f>E2627/D2627</f>
        <v>9.56</v>
      </c>
      <c r="O2627" s="6">
        <f>IF(L2627&gt;0,E2627/L2627,0)</f>
        <v>27.576923076923077</v>
      </c>
      <c r="P2627" s="11">
        <f>(((I2627/60)/60)/24)+DATE(1970,1,1)+(-5/24)</f>
        <v>42683.643611111103</v>
      </c>
      <c r="Q2627" s="11">
        <f>(((J2627/60)/60)/24)+DATE(1970,1,1)+(-5/24)</f>
        <v>42658.601944444446</v>
      </c>
      <c r="R2627" t="s">
        <v>8301</v>
      </c>
      <c r="S2627" s="13" t="str">
        <f>LEFT(R2627,SEARCH("/",R2627)-1)</f>
        <v>technology</v>
      </c>
      <c r="T2627" t="str">
        <f>RIGHT(R2627,LEN(R2627)-SEARCH("/",R2627))</f>
        <v>space exploration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>
        <f>E2628/D2628</f>
        <v>1.1200000000000001</v>
      </c>
      <c r="O2628" s="6">
        <f>IF(L2628&gt;0,E2628/L2628,0)</f>
        <v>56</v>
      </c>
      <c r="P2628" s="11">
        <f>(((I2628/60)/60)/24)+DATE(1970,1,1)+(-5/24)</f>
        <v>42158.41978009259</v>
      </c>
      <c r="Q2628" s="11">
        <f>(((J2628/60)/60)/24)+DATE(1970,1,1)+(-5/24)</f>
        <v>42128.41978009259</v>
      </c>
      <c r="R2628" t="s">
        <v>8301</v>
      </c>
      <c r="S2628" s="13" t="str">
        <f>LEFT(R2628,SEARCH("/",R2628)-1)</f>
        <v>technology</v>
      </c>
      <c r="T2628" t="str">
        <f>RIGHT(R2628,LEN(R2628)-SEARCH("/",R2628))</f>
        <v>space exploration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>
        <f>E2629/D2629</f>
        <v>6.4666666666666668</v>
      </c>
      <c r="O2629" s="6">
        <f>IF(L2629&gt;0,E2629/L2629,0)</f>
        <v>21.555555555555557</v>
      </c>
      <c r="P2629" s="11">
        <f>(((I2629/60)/60)/24)+DATE(1970,1,1)+(-5/24)</f>
        <v>42334.66274305556</v>
      </c>
      <c r="Q2629" s="11">
        <f>(((J2629/60)/60)/24)+DATE(1970,1,1)+(-5/24)</f>
        <v>42304.621076388888</v>
      </c>
      <c r="R2629" t="s">
        <v>8301</v>
      </c>
      <c r="S2629" s="13" t="str">
        <f>LEFT(R2629,SEARCH("/",R2629)-1)</f>
        <v>technology</v>
      </c>
      <c r="T2629" t="str">
        <f>RIGHT(R2629,LEN(R2629)-SEARCH("/",R2629))</f>
        <v>space exploration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>
        <f>E2630/D2630</f>
        <v>1.1036948748510131</v>
      </c>
      <c r="O2630" s="6">
        <f>IF(L2630&gt;0,E2630/L2630,0)</f>
        <v>44.095238095238095</v>
      </c>
      <c r="P2630" s="11">
        <f>(((I2630/60)/60)/24)+DATE(1970,1,1)+(-5/24)</f>
        <v>41973.757719907408</v>
      </c>
      <c r="Q2630" s="11">
        <f>(((J2630/60)/60)/24)+DATE(1970,1,1)+(-5/24)</f>
        <v>41953.757719907408</v>
      </c>
      <c r="R2630" t="s">
        <v>8301</v>
      </c>
      <c r="S2630" s="13" t="str">
        <f>LEFT(R2630,SEARCH("/",R2630)-1)</f>
        <v>technology</v>
      </c>
      <c r="T2630" t="str">
        <f>RIGHT(R2630,LEN(R2630)-SEARCH("/",R2630))</f>
        <v>space exploration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>
        <f>E2631/D2631</f>
        <v>1.2774000000000001</v>
      </c>
      <c r="O2631" s="6">
        <f>IF(L2631&gt;0,E2631/L2631,0)</f>
        <v>63.87</v>
      </c>
      <c r="P2631" s="11">
        <f>(((I2631/60)/60)/24)+DATE(1970,1,1)+(-5/24)</f>
        <v>42138.330115740733</v>
      </c>
      <c r="Q2631" s="11">
        <f>(((J2631/60)/60)/24)+DATE(1970,1,1)+(-5/24)</f>
        <v>42108.330115740733</v>
      </c>
      <c r="R2631" t="s">
        <v>8301</v>
      </c>
      <c r="S2631" s="13" t="str">
        <f>LEFT(R2631,SEARCH("/",R2631)-1)</f>
        <v>technology</v>
      </c>
      <c r="T2631" t="str">
        <f>RIGHT(R2631,LEN(R2631)-SEARCH("/",R2631))</f>
        <v>space exploration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>
        <f>E2632/D2632</f>
        <v>1.579</v>
      </c>
      <c r="O2632" s="6">
        <f>IF(L2632&gt;0,E2632/L2632,0)</f>
        <v>38.987654320987652</v>
      </c>
      <c r="P2632" s="11">
        <f>(((I2632/60)/60)/24)+DATE(1970,1,1)+(-5/24)</f>
        <v>42551.208333333336</v>
      </c>
      <c r="Q2632" s="11">
        <f>(((J2632/60)/60)/24)+DATE(1970,1,1)+(-5/24)</f>
        <v>42523.897129629629</v>
      </c>
      <c r="R2632" t="s">
        <v>8301</v>
      </c>
      <c r="S2632" s="13" t="str">
        <f>LEFT(R2632,SEARCH("/",R2632)-1)</f>
        <v>technology</v>
      </c>
      <c r="T2632" t="str">
        <f>RIGHT(R2632,LEN(R2632)-SEARCH("/",R2632))</f>
        <v>space exploration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>
        <f>E2633/D2633</f>
        <v>1.1466525000000001</v>
      </c>
      <c r="O2633" s="6">
        <f>IF(L2633&gt;0,E2633/L2633,0)</f>
        <v>80.185489510489504</v>
      </c>
      <c r="P2633" s="11">
        <f>(((I2633/60)/60)/24)+DATE(1970,1,1)+(-5/24)</f>
        <v>42245.960960648146</v>
      </c>
      <c r="Q2633" s="11">
        <f>(((J2633/60)/60)/24)+DATE(1970,1,1)+(-5/24)</f>
        <v>42217.960960648146</v>
      </c>
      <c r="R2633" t="s">
        <v>8301</v>
      </c>
      <c r="S2633" s="13" t="str">
        <f>LEFT(R2633,SEARCH("/",R2633)-1)</f>
        <v>technology</v>
      </c>
      <c r="T2633" t="str">
        <f>RIGHT(R2633,LEN(R2633)-SEARCH("/",R2633))</f>
        <v>space exploration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>
        <f>E2634/D2634</f>
        <v>1.3700934579439252</v>
      </c>
      <c r="O2634" s="6">
        <f>IF(L2634&gt;0,E2634/L2634,0)</f>
        <v>34.904761904761905</v>
      </c>
      <c r="P2634" s="11">
        <f>(((I2634/60)/60)/24)+DATE(1970,1,1)+(-5/24)</f>
        <v>42518.853460648148</v>
      </c>
      <c r="Q2634" s="11">
        <f>(((J2634/60)/60)/24)+DATE(1970,1,1)+(-5/24)</f>
        <v>42493.853460648148</v>
      </c>
      <c r="R2634" t="s">
        <v>8301</v>
      </c>
      <c r="S2634" s="13" t="str">
        <f>LEFT(R2634,SEARCH("/",R2634)-1)</f>
        <v>technology</v>
      </c>
      <c r="T2634" t="str">
        <f>RIGHT(R2634,LEN(R2634)-SEARCH("/",R2634))</f>
        <v>space exploration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>
        <f>E2635/D2635</f>
        <v>3.5461999999999998</v>
      </c>
      <c r="O2635" s="6">
        <f>IF(L2635&gt;0,E2635/L2635,0)</f>
        <v>89.100502512562812</v>
      </c>
      <c r="P2635" s="11">
        <f>(((I2635/60)/60)/24)+DATE(1970,1,1)+(-5/24)</f>
        <v>41697.75</v>
      </c>
      <c r="Q2635" s="11">
        <f>(((J2635/60)/60)/24)+DATE(1970,1,1)+(-5/24)</f>
        <v>41667.614953703705</v>
      </c>
      <c r="R2635" t="s">
        <v>8301</v>
      </c>
      <c r="S2635" s="13" t="str">
        <f>LEFT(R2635,SEARCH("/",R2635)-1)</f>
        <v>technology</v>
      </c>
      <c r="T2635" t="str">
        <f>RIGHT(R2635,LEN(R2635)-SEARCH("/",R2635))</f>
        <v>space exploration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>
        <f>E2636/D2636</f>
        <v>1.0602150537634409</v>
      </c>
      <c r="O2636" s="6">
        <f>IF(L2636&gt;0,E2636/L2636,0)</f>
        <v>39.44</v>
      </c>
      <c r="P2636" s="11">
        <f>(((I2636/60)/60)/24)+DATE(1970,1,1)+(-5/24)</f>
        <v>42642.448159722226</v>
      </c>
      <c r="Q2636" s="11">
        <f>(((J2636/60)/60)/24)+DATE(1970,1,1)+(-5/24)</f>
        <v>42612.448159722226</v>
      </c>
      <c r="R2636" t="s">
        <v>8301</v>
      </c>
      <c r="S2636" s="13" t="str">
        <f>LEFT(R2636,SEARCH("/",R2636)-1)</f>
        <v>technology</v>
      </c>
      <c r="T2636" t="str">
        <f>RIGHT(R2636,LEN(R2636)-SEARCH("/",R2636))</f>
        <v>space exploration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>
        <f>E2637/D2637</f>
        <v>1</v>
      </c>
      <c r="O2637" s="6">
        <f>IF(L2637&gt;0,E2637/L2637,0)</f>
        <v>136.9047619047619</v>
      </c>
      <c r="P2637" s="11">
        <f>(((I2637/60)/60)/24)+DATE(1970,1,1)+(-5/24)</f>
        <v>42072.700937499998</v>
      </c>
      <c r="Q2637" s="11">
        <f>(((J2637/60)/60)/24)+DATE(1970,1,1)+(-5/24)</f>
        <v>42037.742604166669</v>
      </c>
      <c r="R2637" t="s">
        <v>8301</v>
      </c>
      <c r="S2637" s="13" t="str">
        <f>LEFT(R2637,SEARCH("/",R2637)-1)</f>
        <v>technology</v>
      </c>
      <c r="T2637" t="str">
        <f>RIGHT(R2637,LEN(R2637)-SEARCH("/",R2637))</f>
        <v>space exploration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>
        <f>E2638/D2638</f>
        <v>1.873</v>
      </c>
      <c r="O2638" s="6">
        <f>IF(L2638&gt;0,E2638/L2638,0)</f>
        <v>37.46</v>
      </c>
      <c r="P2638" s="11">
        <f>(((I2638/60)/60)/24)+DATE(1970,1,1)+(-5/24)</f>
        <v>42658.833333333336</v>
      </c>
      <c r="Q2638" s="11">
        <f>(((J2638/60)/60)/24)+DATE(1970,1,1)+(-5/24)</f>
        <v>42636.406412037039</v>
      </c>
      <c r="R2638" t="s">
        <v>8301</v>
      </c>
      <c r="S2638" s="13" t="str">
        <f>LEFT(R2638,SEARCH("/",R2638)-1)</f>
        <v>technology</v>
      </c>
      <c r="T2638" t="str">
        <f>RIGHT(R2638,LEN(R2638)-SEARCH("/",R2638))</f>
        <v>space exploration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>
        <f>E2639/D2639</f>
        <v>1.6619999999999999</v>
      </c>
      <c r="O2639" s="6">
        <f>IF(L2639&gt;0,E2639/L2639,0)</f>
        <v>31.96153846153846</v>
      </c>
      <c r="P2639" s="11">
        <f>(((I2639/60)/60)/24)+DATE(1970,1,1)+(-5/24)</f>
        <v>42655.341145833336</v>
      </c>
      <c r="Q2639" s="11">
        <f>(((J2639/60)/60)/24)+DATE(1970,1,1)+(-5/24)</f>
        <v>42639.341145833336</v>
      </c>
      <c r="R2639" t="s">
        <v>8301</v>
      </c>
      <c r="S2639" s="13" t="str">
        <f>LEFT(R2639,SEARCH("/",R2639)-1)</f>
        <v>technology</v>
      </c>
      <c r="T2639" t="str">
        <f>RIGHT(R2639,LEN(R2639)-SEARCH("/",R2639))</f>
        <v>space exploration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>
        <f>E2640/D2640</f>
        <v>1.0172910662824208</v>
      </c>
      <c r="O2640" s="6">
        <f>IF(L2640&gt;0,E2640/L2640,0)</f>
        <v>25.214285714285715</v>
      </c>
      <c r="P2640" s="11">
        <f>(((I2640/60)/60)/24)+DATE(1970,1,1)+(-5/24)</f>
        <v>42019.70480324074</v>
      </c>
      <c r="Q2640" s="11">
        <f>(((J2640/60)/60)/24)+DATE(1970,1,1)+(-5/24)</f>
        <v>41989.70480324074</v>
      </c>
      <c r="R2640" t="s">
        <v>8301</v>
      </c>
      <c r="S2640" s="13" t="str">
        <f>LEFT(R2640,SEARCH("/",R2640)-1)</f>
        <v>technology</v>
      </c>
      <c r="T2640" t="str">
        <f>RIGHT(R2640,LEN(R2640)-SEARCH("/",R2640))</f>
        <v>space exploration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>
        <f>E2641/D2641</f>
        <v>1.64</v>
      </c>
      <c r="O2641" s="6">
        <f>IF(L2641&gt;0,E2641/L2641,0)</f>
        <v>10.040816326530612</v>
      </c>
      <c r="P2641" s="11">
        <f>(((I2641/60)/60)/24)+DATE(1970,1,1)+(-5/24)</f>
        <v>42054.656805555554</v>
      </c>
      <c r="Q2641" s="11">
        <f>(((J2641/60)/60)/24)+DATE(1970,1,1)+(-5/24)</f>
        <v>42024.656805555554</v>
      </c>
      <c r="R2641" t="s">
        <v>8301</v>
      </c>
      <c r="S2641" s="13" t="str">
        <f>LEFT(R2641,SEARCH("/",R2641)-1)</f>
        <v>technology</v>
      </c>
      <c r="T2641" t="str">
        <f>RIGHT(R2641,LEN(R2641)-SEARCH("/",R2641))</f>
        <v>space exploration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>
        <f>E2642/D2642</f>
        <v>1.0566666666666666</v>
      </c>
      <c r="O2642" s="6">
        <f>IF(L2642&gt;0,E2642/L2642,0)</f>
        <v>45.94202898550725</v>
      </c>
      <c r="P2642" s="11">
        <f>(((I2642/60)/60)/24)+DATE(1970,1,1)+(-5/24)</f>
        <v>42162.952245370368</v>
      </c>
      <c r="Q2642" s="11">
        <f>(((J2642/60)/60)/24)+DATE(1970,1,1)+(-5/24)</f>
        <v>42102.952245370368</v>
      </c>
      <c r="R2642" t="s">
        <v>8301</v>
      </c>
      <c r="S2642" s="13" t="str">
        <f>LEFT(R2642,SEARCH("/",R2642)-1)</f>
        <v>technology</v>
      </c>
      <c r="T2642" t="str">
        <f>RIGHT(R2642,LEN(R2642)-SEARCH("/",R2642))</f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>
        <f>E2643/D2643</f>
        <v>0.01</v>
      </c>
      <c r="O2643" s="6">
        <f>IF(L2643&gt;0,E2643/L2643,0)</f>
        <v>15</v>
      </c>
      <c r="P2643" s="11">
        <f>(((I2643/60)/60)/24)+DATE(1970,1,1)+(-5/24)</f>
        <v>41897.631249999999</v>
      </c>
      <c r="Q2643" s="11">
        <f>(((J2643/60)/60)/24)+DATE(1970,1,1)+(-5/24)</f>
        <v>41880.618784722217</v>
      </c>
      <c r="R2643" t="s">
        <v>8301</v>
      </c>
      <c r="S2643" s="13" t="str">
        <f>LEFT(R2643,SEARCH("/",R2643)-1)</f>
        <v>technology</v>
      </c>
      <c r="T2643" t="str">
        <f>RIGHT(R2643,LEN(R2643)-SEARCH("/",R2643))</f>
        <v>space exploration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>
        <f>E2644/D2644</f>
        <v>0</v>
      </c>
      <c r="O2644" s="6">
        <f>IF(L2644&gt;0,E2644/L2644,0)</f>
        <v>0</v>
      </c>
      <c r="P2644" s="11">
        <f>(((I2644/60)/60)/24)+DATE(1970,1,1)+(-5/24)</f>
        <v>42566.081249999996</v>
      </c>
      <c r="Q2644" s="11">
        <f>(((J2644/60)/60)/24)+DATE(1970,1,1)+(-5/24)</f>
        <v>42536.03828703703</v>
      </c>
      <c r="R2644" t="s">
        <v>8301</v>
      </c>
      <c r="S2644" s="13" t="str">
        <f>LEFT(R2644,SEARCH("/",R2644)-1)</f>
        <v>technology</v>
      </c>
      <c r="T2644" t="str">
        <f>RIGHT(R2644,LEN(R2644)-SEARCH("/",R2644))</f>
        <v>space exploration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>
        <f>E2645/D2645</f>
        <v>0.33559730999999998</v>
      </c>
      <c r="O2645" s="6">
        <f>IF(L2645&gt;0,E2645/L2645,0)</f>
        <v>223.58248500999335</v>
      </c>
      <c r="P2645" s="11">
        <f>(((I2645/60)/60)/24)+DATE(1970,1,1)+(-5/24)</f>
        <v>42725.124305555553</v>
      </c>
      <c r="Q2645" s="11">
        <f>(((J2645/60)/60)/24)+DATE(1970,1,1)+(-5/24)</f>
        <v>42689.374016203699</v>
      </c>
      <c r="R2645" t="s">
        <v>8301</v>
      </c>
      <c r="S2645" s="13" t="str">
        <f>LEFT(R2645,SEARCH("/",R2645)-1)</f>
        <v>technology</v>
      </c>
      <c r="T2645" t="str">
        <f>RIGHT(R2645,LEN(R2645)-SEARCH("/",R2645))</f>
        <v>space exploration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>
        <f>E2646/D2646</f>
        <v>2.053E-2</v>
      </c>
      <c r="O2646" s="6">
        <f>IF(L2646&gt;0,E2646/L2646,0)</f>
        <v>39.480769230769234</v>
      </c>
      <c r="P2646" s="11">
        <f>(((I2646/60)/60)/24)+DATE(1970,1,1)+(-5/24)</f>
        <v>42804.583738425928</v>
      </c>
      <c r="Q2646" s="11">
        <f>(((J2646/60)/60)/24)+DATE(1970,1,1)+(-5/24)</f>
        <v>42774.583738425928</v>
      </c>
      <c r="R2646" t="s">
        <v>8301</v>
      </c>
      <c r="S2646" s="13" t="str">
        <f>LEFT(R2646,SEARCH("/",R2646)-1)</f>
        <v>technology</v>
      </c>
      <c r="T2646" t="str">
        <f>RIGHT(R2646,LEN(R2646)-SEARCH("/",R2646))</f>
        <v>space exploration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>
        <f>E2647/D2647</f>
        <v>0.105</v>
      </c>
      <c r="O2647" s="6">
        <f>IF(L2647&gt;0,E2647/L2647,0)</f>
        <v>91.304347826086953</v>
      </c>
      <c r="P2647" s="11">
        <f>(((I2647/60)/60)/24)+DATE(1970,1,1)+(-5/24)</f>
        <v>41951.675960648143</v>
      </c>
      <c r="Q2647" s="11">
        <f>(((J2647/60)/60)/24)+DATE(1970,1,1)+(-5/24)</f>
        <v>41921.634293981479</v>
      </c>
      <c r="R2647" t="s">
        <v>8301</v>
      </c>
      <c r="S2647" s="13" t="str">
        <f>LEFT(R2647,SEARCH("/",R2647)-1)</f>
        <v>technology</v>
      </c>
      <c r="T2647" t="str">
        <f>RIGHT(R2647,LEN(R2647)-SEARCH("/",R2647))</f>
        <v>space exploration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>
        <f>E2648/D2648</f>
        <v>8.4172839999999999E-2</v>
      </c>
      <c r="O2648" s="6">
        <f>IF(L2648&gt;0,E2648/L2648,0)</f>
        <v>78.666205607476627</v>
      </c>
      <c r="P2648" s="11">
        <f>(((I2648/60)/60)/24)+DATE(1970,1,1)+(-5/24)</f>
        <v>42256.10496527778</v>
      </c>
      <c r="Q2648" s="11">
        <f>(((J2648/60)/60)/24)+DATE(1970,1,1)+(-5/24)</f>
        <v>42226.10496527778</v>
      </c>
      <c r="R2648" t="s">
        <v>8301</v>
      </c>
      <c r="S2648" s="13" t="str">
        <f>LEFT(R2648,SEARCH("/",R2648)-1)</f>
        <v>technology</v>
      </c>
      <c r="T2648" t="str">
        <f>RIGHT(R2648,LEN(R2648)-SEARCH("/",R2648))</f>
        <v>space exploration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>
        <f>E2649/D2649</f>
        <v>1.44E-2</v>
      </c>
      <c r="O2649" s="6">
        <f>IF(L2649&gt;0,E2649/L2649,0)</f>
        <v>12</v>
      </c>
      <c r="P2649" s="11">
        <f>(((I2649/60)/60)/24)+DATE(1970,1,1)+(-5/24)</f>
        <v>42230.053460648145</v>
      </c>
      <c r="Q2649" s="11">
        <f>(((J2649/60)/60)/24)+DATE(1970,1,1)+(-5/24)</f>
        <v>42200.053460648145</v>
      </c>
      <c r="R2649" t="s">
        <v>8301</v>
      </c>
      <c r="S2649" s="13" t="str">
        <f>LEFT(R2649,SEARCH("/",R2649)-1)</f>
        <v>technology</v>
      </c>
      <c r="T2649" t="str">
        <f>RIGHT(R2649,LEN(R2649)-SEARCH("/",R2649))</f>
        <v>space exploration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>
        <f>E2650/D2650</f>
        <v>8.8333333333333337E-3</v>
      </c>
      <c r="O2650" s="6">
        <f>IF(L2650&gt;0,E2650/L2650,0)</f>
        <v>17.666666666666668</v>
      </c>
      <c r="P2650" s="11">
        <f>(((I2650/60)/60)/24)+DATE(1970,1,1)+(-5/24)</f>
        <v>42438.506481481476</v>
      </c>
      <c r="Q2650" s="11">
        <f>(((J2650/60)/60)/24)+DATE(1970,1,1)+(-5/24)</f>
        <v>42408.506481481476</v>
      </c>
      <c r="R2650" t="s">
        <v>8301</v>
      </c>
      <c r="S2650" s="13" t="str">
        <f>LEFT(R2650,SEARCH("/",R2650)-1)</f>
        <v>technology</v>
      </c>
      <c r="T2650" t="str">
        <f>RIGHT(R2650,LEN(R2650)-SEARCH("/",R2650))</f>
        <v>space exploration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>
        <f>E2651/D2651</f>
        <v>9.9200000000000004E-4</v>
      </c>
      <c r="O2651" s="6">
        <f>IF(L2651&gt;0,E2651/L2651,0)</f>
        <v>41.333333333333336</v>
      </c>
      <c r="P2651" s="11">
        <f>(((I2651/60)/60)/24)+DATE(1970,1,1)+(-5/24)</f>
        <v>42401.788668981484</v>
      </c>
      <c r="Q2651" s="11">
        <f>(((J2651/60)/60)/24)+DATE(1970,1,1)+(-5/24)</f>
        <v>42341.788668981484</v>
      </c>
      <c r="R2651" t="s">
        <v>8301</v>
      </c>
      <c r="S2651" s="13" t="str">
        <f>LEFT(R2651,SEARCH("/",R2651)-1)</f>
        <v>technology</v>
      </c>
      <c r="T2651" t="str">
        <f>RIGHT(R2651,LEN(R2651)-SEARCH("/",R2651))</f>
        <v>space exploration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>
        <f>E2652/D2652</f>
        <v>5.966666666666667E-3</v>
      </c>
      <c r="O2652" s="6">
        <f>IF(L2652&gt;0,E2652/L2652,0)</f>
        <v>71.599999999999994</v>
      </c>
      <c r="P2652" s="11">
        <f>(((I2652/60)/60)/24)+DATE(1970,1,1)+(-5/24)</f>
        <v>42725.416006944441</v>
      </c>
      <c r="Q2652" s="11">
        <f>(((J2652/60)/60)/24)+DATE(1970,1,1)+(-5/24)</f>
        <v>42695.416006944441</v>
      </c>
      <c r="R2652" t="s">
        <v>8301</v>
      </c>
      <c r="S2652" s="13" t="str">
        <f>LEFT(R2652,SEARCH("/",R2652)-1)</f>
        <v>technology</v>
      </c>
      <c r="T2652" t="str">
        <f>RIGHT(R2652,LEN(R2652)-SEARCH("/",R2652))</f>
        <v>space exploration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>
        <f>E2653/D2653</f>
        <v>1.8689285714285714E-2</v>
      </c>
      <c r="O2653" s="6">
        <f>IF(L2653&gt;0,E2653/L2653,0)</f>
        <v>307.8235294117647</v>
      </c>
      <c r="P2653" s="11">
        <f>(((I2653/60)/60)/24)+DATE(1970,1,1)+(-5/24)</f>
        <v>42355.597326388881</v>
      </c>
      <c r="Q2653" s="11">
        <f>(((J2653/60)/60)/24)+DATE(1970,1,1)+(-5/24)</f>
        <v>42327.597326388881</v>
      </c>
      <c r="R2653" t="s">
        <v>8301</v>
      </c>
      <c r="S2653" s="13" t="str">
        <f>LEFT(R2653,SEARCH("/",R2653)-1)</f>
        <v>technology</v>
      </c>
      <c r="T2653" t="str">
        <f>RIGHT(R2653,LEN(R2653)-SEARCH("/",R2653))</f>
        <v>space exploration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>
        <f>E2654/D2654</f>
        <v>8.8500000000000002E-3</v>
      </c>
      <c r="O2654" s="6">
        <f>IF(L2654&gt;0,E2654/L2654,0)</f>
        <v>80.454545454545453</v>
      </c>
      <c r="P2654" s="11">
        <f>(((I2654/60)/60)/24)+DATE(1970,1,1)+(-5/24)</f>
        <v>41982.950520833336</v>
      </c>
      <c r="Q2654" s="11">
        <f>(((J2654/60)/60)/24)+DATE(1970,1,1)+(-5/24)</f>
        <v>41952.950520833336</v>
      </c>
      <c r="R2654" t="s">
        <v>8301</v>
      </c>
      <c r="S2654" s="13" t="str">
        <f>LEFT(R2654,SEARCH("/",R2654)-1)</f>
        <v>technology</v>
      </c>
      <c r="T2654" t="str">
        <f>RIGHT(R2654,LEN(R2654)-SEARCH("/",R2654))</f>
        <v>space exploration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>
        <f>E2655/D2655</f>
        <v>0.1152156862745098</v>
      </c>
      <c r="O2655" s="6">
        <f>IF(L2655&gt;0,E2655/L2655,0)</f>
        <v>83.942857142857136</v>
      </c>
      <c r="P2655" s="11">
        <f>(((I2655/60)/60)/24)+DATE(1970,1,1)+(-5/24)</f>
        <v>41802.958333333328</v>
      </c>
      <c r="Q2655" s="11">
        <f>(((J2655/60)/60)/24)+DATE(1970,1,1)+(-5/24)</f>
        <v>41771.443599537037</v>
      </c>
      <c r="R2655" t="s">
        <v>8301</v>
      </c>
      <c r="S2655" s="13" t="str">
        <f>LEFT(R2655,SEARCH("/",R2655)-1)</f>
        <v>technology</v>
      </c>
      <c r="T2655" t="str">
        <f>RIGHT(R2655,LEN(R2655)-SEARCH("/",R2655))</f>
        <v>space exploration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>
        <f>E2656/D2656</f>
        <v>5.1000000000000004E-4</v>
      </c>
      <c r="O2656" s="6">
        <f>IF(L2656&gt;0,E2656/L2656,0)</f>
        <v>8.5</v>
      </c>
      <c r="P2656" s="11">
        <f>(((I2656/60)/60)/24)+DATE(1970,1,1)+(-5/24)</f>
        <v>42115.350995370369</v>
      </c>
      <c r="Q2656" s="11">
        <f>(((J2656/60)/60)/24)+DATE(1970,1,1)+(-5/24)</f>
        <v>42055.39266203704</v>
      </c>
      <c r="R2656" t="s">
        <v>8301</v>
      </c>
      <c r="S2656" s="13" t="str">
        <f>LEFT(R2656,SEARCH("/",R2656)-1)</f>
        <v>technology</v>
      </c>
      <c r="T2656" t="str">
        <f>RIGHT(R2656,LEN(R2656)-SEARCH("/",R2656))</f>
        <v>space exploration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>
        <f>E2657/D2657</f>
        <v>0.21033333333333334</v>
      </c>
      <c r="O2657" s="6">
        <f>IF(L2657&gt;0,E2657/L2657,0)</f>
        <v>73.372093023255815</v>
      </c>
      <c r="P2657" s="11">
        <f>(((I2657/60)/60)/24)+DATE(1970,1,1)+(-5/24)</f>
        <v>42409.624999999993</v>
      </c>
      <c r="Q2657" s="11">
        <f>(((J2657/60)/60)/24)+DATE(1970,1,1)+(-5/24)</f>
        <v>42381.657951388886</v>
      </c>
      <c r="R2657" t="s">
        <v>8301</v>
      </c>
      <c r="S2657" s="13" t="str">
        <f>LEFT(R2657,SEARCH("/",R2657)-1)</f>
        <v>technology</v>
      </c>
      <c r="T2657" t="str">
        <f>RIGHT(R2657,LEN(R2657)-SEARCH("/",R2657))</f>
        <v>space exploration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>
        <f>E2658/D2658</f>
        <v>0.11436666666666667</v>
      </c>
      <c r="O2658" s="6">
        <f>IF(L2658&gt;0,E2658/L2658,0)</f>
        <v>112.86184210526316</v>
      </c>
      <c r="P2658" s="11">
        <f>(((I2658/60)/60)/24)+DATE(1970,1,1)+(-5/24)</f>
        <v>42806.583333333336</v>
      </c>
      <c r="Q2658" s="11">
        <f>(((J2658/60)/60)/24)+DATE(1970,1,1)+(-5/24)</f>
        <v>42767.480185185181</v>
      </c>
      <c r="R2658" t="s">
        <v>8301</v>
      </c>
      <c r="S2658" s="13" t="str">
        <f>LEFT(R2658,SEARCH("/",R2658)-1)</f>
        <v>technology</v>
      </c>
      <c r="T2658" t="str">
        <f>RIGHT(R2658,LEN(R2658)-SEARCH("/",R2658))</f>
        <v>space exploration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>
        <f>E2659/D2659</f>
        <v>0.18737933333333334</v>
      </c>
      <c r="O2659" s="6">
        <f>IF(L2659&gt;0,E2659/L2659,0)</f>
        <v>95.277627118644077</v>
      </c>
      <c r="P2659" s="11">
        <f>(((I2659/60)/60)/24)+DATE(1970,1,1)+(-5/24)</f>
        <v>42584.854166666664</v>
      </c>
      <c r="Q2659" s="11">
        <f>(((J2659/60)/60)/24)+DATE(1970,1,1)+(-5/24)</f>
        <v>42551.720520833333</v>
      </c>
      <c r="R2659" t="s">
        <v>8301</v>
      </c>
      <c r="S2659" s="13" t="str">
        <f>LEFT(R2659,SEARCH("/",R2659)-1)</f>
        <v>technology</v>
      </c>
      <c r="T2659" t="str">
        <f>RIGHT(R2659,LEN(R2659)-SEARCH("/",R2659))</f>
        <v>space exploration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>
        <f>E2660/D2660</f>
        <v>9.2857142857142856E-4</v>
      </c>
      <c r="O2660" s="6">
        <f>IF(L2660&gt;0,E2660/L2660,0)</f>
        <v>22.75</v>
      </c>
      <c r="P2660" s="11">
        <f>(((I2660/60)/60)/24)+DATE(1970,1,1)+(-5/24)</f>
        <v>42581.675856481481</v>
      </c>
      <c r="Q2660" s="11">
        <f>(((J2660/60)/60)/24)+DATE(1970,1,1)+(-5/24)</f>
        <v>42551.675856481481</v>
      </c>
      <c r="R2660" t="s">
        <v>8301</v>
      </c>
      <c r="S2660" s="13" t="str">
        <f>LEFT(R2660,SEARCH("/",R2660)-1)</f>
        <v>technology</v>
      </c>
      <c r="T2660" t="str">
        <f>RIGHT(R2660,LEN(R2660)-SEARCH("/",R2660))</f>
        <v>space exploration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>
        <f>E2661/D2661</f>
        <v>2.720408163265306E-2</v>
      </c>
      <c r="O2661" s="6">
        <f>IF(L2661&gt;0,E2661/L2661,0)</f>
        <v>133.30000000000001</v>
      </c>
      <c r="P2661" s="11">
        <f>(((I2661/60)/60)/24)+DATE(1970,1,1)+(-5/24)</f>
        <v>42111.861226851855</v>
      </c>
      <c r="Q2661" s="11">
        <f>(((J2661/60)/60)/24)+DATE(1970,1,1)+(-5/24)</f>
        <v>42081.861226851855</v>
      </c>
      <c r="R2661" t="s">
        <v>8301</v>
      </c>
      <c r="S2661" s="13" t="str">
        <f>LEFT(R2661,SEARCH("/",R2661)-1)</f>
        <v>technology</v>
      </c>
      <c r="T2661" t="str">
        <f>RIGHT(R2661,LEN(R2661)-SEARCH("/",R2661))</f>
        <v>space exploration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>
        <f>E2662/D2662</f>
        <v>9.5E-4</v>
      </c>
      <c r="O2662" s="6">
        <f>IF(L2662&gt;0,E2662/L2662,0)</f>
        <v>3.8</v>
      </c>
      <c r="P2662" s="11">
        <f>(((I2662/60)/60)/24)+DATE(1970,1,1)+(-5/24)</f>
        <v>42332.546504629623</v>
      </c>
      <c r="Q2662" s="11">
        <f>(((J2662/60)/60)/24)+DATE(1970,1,1)+(-5/24)</f>
        <v>42272.504837962959</v>
      </c>
      <c r="R2662" t="s">
        <v>8301</v>
      </c>
      <c r="S2662" s="13" t="str">
        <f>LEFT(R2662,SEARCH("/",R2662)-1)</f>
        <v>technology</v>
      </c>
      <c r="T2662" t="str">
        <f>RIGHT(R2662,LEN(R2662)-SEARCH("/",R2662))</f>
        <v>space exploration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>
        <f>E2663/D2663</f>
        <v>1.0289999999999999</v>
      </c>
      <c r="O2663" s="6">
        <f>IF(L2663&gt;0,E2663/L2663,0)</f>
        <v>85.75</v>
      </c>
      <c r="P2663" s="11">
        <f>(((I2663/60)/60)/24)+DATE(1970,1,1)+(-5/24)</f>
        <v>41572.750115740739</v>
      </c>
      <c r="Q2663" s="11">
        <f>(((J2663/60)/60)/24)+DATE(1970,1,1)+(-5/24)</f>
        <v>41542.750115740739</v>
      </c>
      <c r="R2663" t="s">
        <v>8302</v>
      </c>
      <c r="S2663" s="13" t="str">
        <f>LEFT(R2663,SEARCH("/",R2663)-1)</f>
        <v>technology</v>
      </c>
      <c r="T2663" t="str">
        <f>RIGHT(R2663,LEN(R2663)-SEARCH("/",R2663))</f>
        <v>makerspaces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>
        <f>E2664/D2664</f>
        <v>1.0680000000000001</v>
      </c>
      <c r="O2664" s="6">
        <f>IF(L2664&gt;0,E2664/L2664,0)</f>
        <v>267</v>
      </c>
      <c r="P2664" s="11">
        <f>(((I2664/60)/60)/24)+DATE(1970,1,1)+(-5/24)</f>
        <v>42237.538344907407</v>
      </c>
      <c r="Q2664" s="11">
        <f>(((J2664/60)/60)/24)+DATE(1970,1,1)+(-5/24)</f>
        <v>42207.538344907407</v>
      </c>
      <c r="R2664" t="s">
        <v>8302</v>
      </c>
      <c r="S2664" s="13" t="str">
        <f>LEFT(R2664,SEARCH("/",R2664)-1)</f>
        <v>technology</v>
      </c>
      <c r="T2664" t="str">
        <f>RIGHT(R2664,LEN(R2664)-SEARCH("/",R2664))</f>
        <v>makerspaces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>
        <f>E2665/D2665</f>
        <v>1.0459624999999999</v>
      </c>
      <c r="O2665" s="6">
        <f>IF(L2665&gt;0,E2665/L2665,0)</f>
        <v>373.55803571428572</v>
      </c>
      <c r="P2665" s="11">
        <f>(((I2665/60)/60)/24)+DATE(1970,1,1)+(-5/24)</f>
        <v>42251.416666666664</v>
      </c>
      <c r="Q2665" s="11">
        <f>(((J2665/60)/60)/24)+DATE(1970,1,1)+(-5/24)</f>
        <v>42222.41443287037</v>
      </c>
      <c r="R2665" t="s">
        <v>8302</v>
      </c>
      <c r="S2665" s="13" t="str">
        <f>LEFT(R2665,SEARCH("/",R2665)-1)</f>
        <v>technology</v>
      </c>
      <c r="T2665" t="str">
        <f>RIGHT(R2665,LEN(R2665)-SEARCH("/",R2665))</f>
        <v>makerspaces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>
        <f>E2666/D2666</f>
        <v>1.0342857142857143</v>
      </c>
      <c r="O2666" s="6">
        <f>IF(L2666&gt;0,E2666/L2666,0)</f>
        <v>174.03846153846155</v>
      </c>
      <c r="P2666" s="11">
        <f>(((I2666/60)/60)/24)+DATE(1970,1,1)+(-5/24)</f>
        <v>42347.082638888889</v>
      </c>
      <c r="Q2666" s="11">
        <f>(((J2666/60)/60)/24)+DATE(1970,1,1)+(-5/24)</f>
        <v>42312.817094907405</v>
      </c>
      <c r="R2666" t="s">
        <v>8302</v>
      </c>
      <c r="S2666" s="13" t="str">
        <f>LEFT(R2666,SEARCH("/",R2666)-1)</f>
        <v>technology</v>
      </c>
      <c r="T2666" t="str">
        <f>RIGHT(R2666,LEN(R2666)-SEARCH("/",R2666))</f>
        <v>makerspaces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>
        <f>E2667/D2667</f>
        <v>1.2314285714285715</v>
      </c>
      <c r="O2667" s="6">
        <f>IF(L2667&gt;0,E2667/L2667,0)</f>
        <v>93.695652173913047</v>
      </c>
      <c r="P2667" s="11">
        <f>(((I2667/60)/60)/24)+DATE(1970,1,1)+(-5/24)</f>
        <v>42128.687199074069</v>
      </c>
      <c r="Q2667" s="11">
        <f>(((J2667/60)/60)/24)+DATE(1970,1,1)+(-5/24)</f>
        <v>42083.687199074069</v>
      </c>
      <c r="R2667" t="s">
        <v>8302</v>
      </c>
      <c r="S2667" s="13" t="str">
        <f>LEFT(R2667,SEARCH("/",R2667)-1)</f>
        <v>technology</v>
      </c>
      <c r="T2667" t="str">
        <f>RIGHT(R2667,LEN(R2667)-SEARCH("/",R2667))</f>
        <v>makerspaces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>
        <f>E2668/D2668</f>
        <v>1.592951</v>
      </c>
      <c r="O2668" s="6">
        <f>IF(L2668&gt;0,E2668/L2668,0)</f>
        <v>77.327718446601949</v>
      </c>
      <c r="P2668" s="11">
        <f>(((I2668/60)/60)/24)+DATE(1970,1,1)+(-5/24)</f>
        <v>42272.666666666664</v>
      </c>
      <c r="Q2668" s="11">
        <f>(((J2668/60)/60)/24)+DATE(1970,1,1)+(-5/24)</f>
        <v>42235.55600694444</v>
      </c>
      <c r="R2668" t="s">
        <v>8302</v>
      </c>
      <c r="S2668" s="13" t="str">
        <f>LEFT(R2668,SEARCH("/",R2668)-1)</f>
        <v>technology</v>
      </c>
      <c r="T2668" t="str">
        <f>RIGHT(R2668,LEN(R2668)-SEARCH("/",R2668))</f>
        <v>makerspaces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>
        <f>E2669/D2669</f>
        <v>1.1066666666666667</v>
      </c>
      <c r="O2669" s="6">
        <f>IF(L2669&gt;0,E2669/L2669,0)</f>
        <v>92.222222222222229</v>
      </c>
      <c r="P2669" s="11">
        <f>(((I2669/60)/60)/24)+DATE(1970,1,1)+(-5/24)</f>
        <v>42410.717777777776</v>
      </c>
      <c r="Q2669" s="11">
        <f>(((J2669/60)/60)/24)+DATE(1970,1,1)+(-5/24)</f>
        <v>42380.717777777776</v>
      </c>
      <c r="R2669" t="s">
        <v>8302</v>
      </c>
      <c r="S2669" s="13" t="str">
        <f>LEFT(R2669,SEARCH("/",R2669)-1)</f>
        <v>technology</v>
      </c>
      <c r="T2669" t="str">
        <f>RIGHT(R2669,LEN(R2669)-SEARCH("/",R2669))</f>
        <v>makerspaces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>
        <f>E2670/D2670</f>
        <v>1.7070000000000001</v>
      </c>
      <c r="O2670" s="6">
        <f>IF(L2670&gt;0,E2670/L2670,0)</f>
        <v>60.964285714285715</v>
      </c>
      <c r="P2670" s="11">
        <f>(((I2670/60)/60)/24)+DATE(1970,1,1)+(-5/24)</f>
        <v>42317.397222222215</v>
      </c>
      <c r="Q2670" s="11">
        <f>(((J2670/60)/60)/24)+DATE(1970,1,1)+(-5/24)</f>
        <v>42275.380381944437</v>
      </c>
      <c r="R2670" t="s">
        <v>8302</v>
      </c>
      <c r="S2670" s="13" t="str">
        <f>LEFT(R2670,SEARCH("/",R2670)-1)</f>
        <v>technology</v>
      </c>
      <c r="T2670" t="str">
        <f>RIGHT(R2670,LEN(R2670)-SEARCH("/",R2670))</f>
        <v>makerspaces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>
        <f>E2671/D2671</f>
        <v>1.25125</v>
      </c>
      <c r="O2671" s="6">
        <f>IF(L2671&gt;0,E2671/L2671,0)</f>
        <v>91</v>
      </c>
      <c r="P2671" s="11">
        <f>(((I2671/60)/60)/24)+DATE(1970,1,1)+(-5/24)</f>
        <v>42378.827499999999</v>
      </c>
      <c r="Q2671" s="11">
        <f>(((J2671/60)/60)/24)+DATE(1970,1,1)+(-5/24)</f>
        <v>42318.827499999999</v>
      </c>
      <c r="R2671" t="s">
        <v>8302</v>
      </c>
      <c r="S2671" s="13" t="str">
        <f>LEFT(R2671,SEARCH("/",R2671)-1)</f>
        <v>technology</v>
      </c>
      <c r="T2671" t="str">
        <f>RIGHT(R2671,LEN(R2671)-SEARCH("/",R2671))</f>
        <v>makerspaces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>
        <f>E2672/D2672</f>
        <v>6.4158609339642042E-2</v>
      </c>
      <c r="O2672" s="6">
        <f>IF(L2672&gt;0,E2672/L2672,0)</f>
        <v>41.583333333333336</v>
      </c>
      <c r="P2672" s="11">
        <f>(((I2672/60)/60)/24)+DATE(1970,1,1)+(-5/24)</f>
        <v>41848.812268518515</v>
      </c>
      <c r="Q2672" s="11">
        <f>(((J2672/60)/60)/24)+DATE(1970,1,1)+(-5/24)</f>
        <v>41820.812268518515</v>
      </c>
      <c r="R2672" t="s">
        <v>8302</v>
      </c>
      <c r="S2672" s="13" t="str">
        <f>LEFT(R2672,SEARCH("/",R2672)-1)</f>
        <v>technology</v>
      </c>
      <c r="T2672" t="str">
        <f>RIGHT(R2672,LEN(R2672)-SEARCH("/",R2672))</f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>
        <f>E2673/D2673</f>
        <v>0.11344</v>
      </c>
      <c r="O2673" s="6">
        <f>IF(L2673&gt;0,E2673/L2673,0)</f>
        <v>33.761904761904759</v>
      </c>
      <c r="P2673" s="11">
        <f>(((I2673/60)/60)/24)+DATE(1970,1,1)+(-5/24)</f>
        <v>41992.609722222223</v>
      </c>
      <c r="Q2673" s="11">
        <f>(((J2673/60)/60)/24)+DATE(1970,1,1)+(-5/24)</f>
        <v>41962.540694444448</v>
      </c>
      <c r="R2673" t="s">
        <v>8302</v>
      </c>
      <c r="S2673" s="13" t="str">
        <f>LEFT(R2673,SEARCH("/",R2673)-1)</f>
        <v>technology</v>
      </c>
      <c r="T2673" t="str">
        <f>RIGHT(R2673,LEN(R2673)-SEARCH("/",R2673))</f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>
        <f>E2674/D2674</f>
        <v>0.33189999999999997</v>
      </c>
      <c r="O2674" s="6">
        <f>IF(L2674&gt;0,E2674/L2674,0)</f>
        <v>70.61702127659575</v>
      </c>
      <c r="P2674" s="11">
        <f>(((I2674/60)/60)/24)+DATE(1970,1,1)+(-5/24)</f>
        <v>42366.041666666664</v>
      </c>
      <c r="Q2674" s="11">
        <f>(((J2674/60)/60)/24)+DATE(1970,1,1)+(-5/24)</f>
        <v>42344.675810185181</v>
      </c>
      <c r="R2674" t="s">
        <v>8302</v>
      </c>
      <c r="S2674" s="13" t="str">
        <f>LEFT(R2674,SEARCH("/",R2674)-1)</f>
        <v>technology</v>
      </c>
      <c r="T2674" t="str">
        <f>RIGHT(R2674,LEN(R2674)-SEARCH("/",R2674))</f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>
        <f>E2675/D2675</f>
        <v>0.27579999999999999</v>
      </c>
      <c r="O2675" s="6">
        <f>IF(L2675&gt;0,E2675/L2675,0)</f>
        <v>167.15151515151516</v>
      </c>
      <c r="P2675" s="11">
        <f>(((I2675/60)/60)/24)+DATE(1970,1,1)+(-5/24)</f>
        <v>41941.739583333328</v>
      </c>
      <c r="Q2675" s="11">
        <f>(((J2675/60)/60)/24)+DATE(1970,1,1)+(-5/24)</f>
        <v>41912.333321759259</v>
      </c>
      <c r="R2675" t="s">
        <v>8302</v>
      </c>
      <c r="S2675" s="13" t="str">
        <f>LEFT(R2675,SEARCH("/",R2675)-1)</f>
        <v>technology</v>
      </c>
      <c r="T2675" t="str">
        <f>RIGHT(R2675,LEN(R2675)-SEARCH("/",R2675))</f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>
        <f>E2676/D2676</f>
        <v>0.62839999999999996</v>
      </c>
      <c r="O2676" s="6">
        <f>IF(L2676&gt;0,E2676/L2676,0)</f>
        <v>128.61988304093566</v>
      </c>
      <c r="P2676" s="11">
        <f>(((I2676/60)/60)/24)+DATE(1970,1,1)+(-5/24)</f>
        <v>42555.999305555553</v>
      </c>
      <c r="Q2676" s="11">
        <f>(((J2676/60)/60)/24)+DATE(1970,1,1)+(-5/24)</f>
        <v>42529.424421296295</v>
      </c>
      <c r="R2676" t="s">
        <v>8302</v>
      </c>
      <c r="S2676" s="13" t="str">
        <f>LEFT(R2676,SEARCH("/",R2676)-1)</f>
        <v>technology</v>
      </c>
      <c r="T2676" t="str">
        <f>RIGHT(R2676,LEN(R2676)-SEARCH("/",R2676))</f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>
        <f>E2677/D2677</f>
        <v>7.5880000000000003E-2</v>
      </c>
      <c r="O2677" s="6">
        <f>IF(L2677&gt;0,E2677/L2677,0)</f>
        <v>65.41379310344827</v>
      </c>
      <c r="P2677" s="11">
        <f>(((I2677/60)/60)/24)+DATE(1970,1,1)+(-5/24)</f>
        <v>41953.690844907404</v>
      </c>
      <c r="Q2677" s="11">
        <f>(((J2677/60)/60)/24)+DATE(1970,1,1)+(-5/24)</f>
        <v>41923.649178240739</v>
      </c>
      <c r="R2677" t="s">
        <v>8302</v>
      </c>
      <c r="S2677" s="13" t="str">
        <f>LEFT(R2677,SEARCH("/",R2677)-1)</f>
        <v>technology</v>
      </c>
      <c r="T2677" t="str">
        <f>RIGHT(R2677,LEN(R2677)-SEARCH("/",R2677))</f>
        <v>makerspaces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>
        <f>E2678/D2678</f>
        <v>0.50380952380952382</v>
      </c>
      <c r="O2678" s="6">
        <f>IF(L2678&gt;0,E2678/L2678,0)</f>
        <v>117.55555555555556</v>
      </c>
      <c r="P2678" s="11">
        <f>(((I2678/60)/60)/24)+DATE(1970,1,1)+(-5/24)</f>
        <v>42512.416365740741</v>
      </c>
      <c r="Q2678" s="11">
        <f>(((J2678/60)/60)/24)+DATE(1970,1,1)+(-5/24)</f>
        <v>42482.416365740741</v>
      </c>
      <c r="R2678" t="s">
        <v>8302</v>
      </c>
      <c r="S2678" s="13" t="str">
        <f>LEFT(R2678,SEARCH("/",R2678)-1)</f>
        <v>technology</v>
      </c>
      <c r="T2678" t="str">
        <f>RIGHT(R2678,LEN(R2678)-SEARCH("/",R2678))</f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>
        <f>E2679/D2679</f>
        <v>0.17512820512820512</v>
      </c>
      <c r="O2679" s="6">
        <f>IF(L2679&gt;0,E2679/L2679,0)</f>
        <v>126.48148148148148</v>
      </c>
      <c r="P2679" s="11">
        <f>(((I2679/60)/60)/24)+DATE(1970,1,1)+(-5/24)</f>
        <v>41822.821099537032</v>
      </c>
      <c r="Q2679" s="11">
        <f>(((J2679/60)/60)/24)+DATE(1970,1,1)+(-5/24)</f>
        <v>41792.821099537032</v>
      </c>
      <c r="R2679" t="s">
        <v>8302</v>
      </c>
      <c r="S2679" s="13" t="str">
        <f>LEFT(R2679,SEARCH("/",R2679)-1)</f>
        <v>technology</v>
      </c>
      <c r="T2679" t="str">
        <f>RIGHT(R2679,LEN(R2679)-SEARCH("/",R2679))</f>
        <v>makerspaces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>
        <f>E2680/D2680</f>
        <v>1.3750000000000001E-4</v>
      </c>
      <c r="O2680" s="6">
        <f>IF(L2680&gt;0,E2680/L2680,0)</f>
        <v>550</v>
      </c>
      <c r="P2680" s="11">
        <f>(((I2680/60)/60)/24)+DATE(1970,1,1)+(-5/24)</f>
        <v>42271.589872685181</v>
      </c>
      <c r="Q2680" s="11">
        <f>(((J2680/60)/60)/24)+DATE(1970,1,1)+(-5/24)</f>
        <v>42241.589872685181</v>
      </c>
      <c r="R2680" t="s">
        <v>8302</v>
      </c>
      <c r="S2680" s="13" t="str">
        <f>LEFT(R2680,SEARCH("/",R2680)-1)</f>
        <v>technology</v>
      </c>
      <c r="T2680" t="str">
        <f>RIGHT(R2680,LEN(R2680)-SEARCH("/",R2680))</f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>
        <f>E2681/D2681</f>
        <v>3.3E-3</v>
      </c>
      <c r="O2681" s="6">
        <f>IF(L2681&gt;0,E2681/L2681,0)</f>
        <v>44</v>
      </c>
      <c r="P2681" s="11">
        <f>(((I2681/60)/60)/24)+DATE(1970,1,1)+(-5/24)</f>
        <v>42062.792754629627</v>
      </c>
      <c r="Q2681" s="11">
        <f>(((J2681/60)/60)/24)+DATE(1970,1,1)+(-5/24)</f>
        <v>42032.792754629627</v>
      </c>
      <c r="R2681" t="s">
        <v>8302</v>
      </c>
      <c r="S2681" s="13" t="str">
        <f>LEFT(R2681,SEARCH("/",R2681)-1)</f>
        <v>technology</v>
      </c>
      <c r="T2681" t="str">
        <f>RIGHT(R2681,LEN(R2681)-SEARCH("/",R2681))</f>
        <v>makerspaces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>
        <f>E2682/D2682</f>
        <v>8.6250000000000007E-3</v>
      </c>
      <c r="O2682" s="6">
        <f>IF(L2682&gt;0,E2682/L2682,0)</f>
        <v>69</v>
      </c>
      <c r="P2682" s="11">
        <f>(((I2682/60)/60)/24)+DATE(1970,1,1)+(-5/24)</f>
        <v>42465.961701388886</v>
      </c>
      <c r="Q2682" s="11">
        <f>(((J2682/60)/60)/24)+DATE(1970,1,1)+(-5/24)</f>
        <v>42436.003368055557</v>
      </c>
      <c r="R2682" t="s">
        <v>8302</v>
      </c>
      <c r="S2682" s="13" t="str">
        <f>LEFT(R2682,SEARCH("/",R2682)-1)</f>
        <v>technology</v>
      </c>
      <c r="T2682" t="str">
        <f>RIGHT(R2682,LEN(R2682)-SEARCH("/",R2682))</f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>
        <f>E2683/D2683</f>
        <v>6.875E-3</v>
      </c>
      <c r="O2683" s="6">
        <f>IF(L2683&gt;0,E2683/L2683,0)</f>
        <v>27.5</v>
      </c>
      <c r="P2683" s="11">
        <f>(((I2683/60)/60)/24)+DATE(1970,1,1)+(-5/24)</f>
        <v>41830.686921296292</v>
      </c>
      <c r="Q2683" s="11">
        <f>(((J2683/60)/60)/24)+DATE(1970,1,1)+(-5/24)</f>
        <v>41805.686921296292</v>
      </c>
      <c r="R2683" t="s">
        <v>8284</v>
      </c>
      <c r="S2683" s="13" t="str">
        <f>LEFT(R2683,SEARCH("/",R2683)-1)</f>
        <v>food</v>
      </c>
      <c r="T2683" t="str">
        <f>RIGHT(R2683,LEN(R2683)-SEARCH("/",R2683))</f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>
        <f>E2684/D2684</f>
        <v>0.28299999999999997</v>
      </c>
      <c r="O2684" s="6">
        <f>IF(L2684&gt;0,E2684/L2684,0)</f>
        <v>84.9</v>
      </c>
      <c r="P2684" s="11">
        <f>(((I2684/60)/60)/24)+DATE(1970,1,1)+(-5/24)</f>
        <v>41965.040972222218</v>
      </c>
      <c r="Q2684" s="11">
        <f>(((J2684/60)/60)/24)+DATE(1970,1,1)+(-5/24)</f>
        <v>41932.663657407407</v>
      </c>
      <c r="R2684" t="s">
        <v>8284</v>
      </c>
      <c r="S2684" s="13" t="str">
        <f>LEFT(R2684,SEARCH("/",R2684)-1)</f>
        <v>food</v>
      </c>
      <c r="T2684" t="str">
        <f>RIGHT(R2684,LEN(R2684)-SEARCH("/",R2684))</f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>
        <f>E2685/D2685</f>
        <v>2.3999999999999998E-3</v>
      </c>
      <c r="O2685" s="6">
        <f>IF(L2685&gt;0,E2685/L2685,0)</f>
        <v>12</v>
      </c>
      <c r="P2685" s="11">
        <f>(((I2685/60)/60)/24)+DATE(1970,1,1)+(-5/24)</f>
        <v>42064.546759259254</v>
      </c>
      <c r="Q2685" s="11">
        <f>(((J2685/60)/60)/24)+DATE(1970,1,1)+(-5/24)</f>
        <v>42034.546759259254</v>
      </c>
      <c r="R2685" t="s">
        <v>8284</v>
      </c>
      <c r="S2685" s="13" t="str">
        <f>LEFT(R2685,SEARCH("/",R2685)-1)</f>
        <v>food</v>
      </c>
      <c r="T2685" t="str">
        <f>RIGHT(R2685,LEN(R2685)-SEARCH("/",R2685))</f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>
        <f>E2686/D2686</f>
        <v>1.1428571428571429E-2</v>
      </c>
      <c r="O2686" s="6">
        <f>IF(L2686&gt;0,E2686/L2686,0)</f>
        <v>200</v>
      </c>
      <c r="P2686" s="11">
        <f>(((I2686/60)/60)/24)+DATE(1970,1,1)+(-5/24)</f>
        <v>41860.706307870365</v>
      </c>
      <c r="Q2686" s="11">
        <f>(((J2686/60)/60)/24)+DATE(1970,1,1)+(-5/24)</f>
        <v>41820.706307870365</v>
      </c>
      <c r="R2686" t="s">
        <v>8284</v>
      </c>
      <c r="S2686" s="13" t="str">
        <f>LEFT(R2686,SEARCH("/",R2686)-1)</f>
        <v>food</v>
      </c>
      <c r="T2686" t="str">
        <f>RIGHT(R2686,LEN(R2686)-SEARCH("/",R2686))</f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>
        <f>E2687/D2687</f>
        <v>2.0000000000000001E-4</v>
      </c>
      <c r="O2687" s="6">
        <f>IF(L2687&gt;0,E2687/L2687,0)</f>
        <v>10</v>
      </c>
      <c r="P2687" s="11">
        <f>(((I2687/60)/60)/24)+DATE(1970,1,1)+(-5/24)</f>
        <v>42121.445949074077</v>
      </c>
      <c r="Q2687" s="11">
        <f>(((J2687/60)/60)/24)+DATE(1970,1,1)+(-5/24)</f>
        <v>42061.487615740734</v>
      </c>
      <c r="R2687" t="s">
        <v>8284</v>
      </c>
      <c r="S2687" s="13" t="str">
        <f>LEFT(R2687,SEARCH("/",R2687)-1)</f>
        <v>food</v>
      </c>
      <c r="T2687" t="str">
        <f>RIGHT(R2687,LEN(R2687)-SEARCH("/",R2687))</f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>
        <f>E2688/D2688</f>
        <v>0</v>
      </c>
      <c r="O2688" s="6">
        <f>IF(L2688&gt;0,E2688/L2688,0)</f>
        <v>0</v>
      </c>
      <c r="P2688" s="11">
        <f>(((I2688/60)/60)/24)+DATE(1970,1,1)+(-5/24)</f>
        <v>41912.766469907401</v>
      </c>
      <c r="Q2688" s="11">
        <f>(((J2688/60)/60)/24)+DATE(1970,1,1)+(-5/24)</f>
        <v>41892.766469907401</v>
      </c>
      <c r="R2688" t="s">
        <v>8284</v>
      </c>
      <c r="S2688" s="13" t="str">
        <f>LEFT(R2688,SEARCH("/",R2688)-1)</f>
        <v>food</v>
      </c>
      <c r="T2688" t="str">
        <f>RIGHT(R2688,LEN(R2688)-SEARCH("/",R2688))</f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>
        <f>E2689/D2689</f>
        <v>0</v>
      </c>
      <c r="O2689" s="6">
        <f>IF(L2689&gt;0,E2689/L2689,0)</f>
        <v>0</v>
      </c>
      <c r="P2689" s="11">
        <f>(((I2689/60)/60)/24)+DATE(1970,1,1)+(-5/24)</f>
        <v>42184.431921296295</v>
      </c>
      <c r="Q2689" s="11">
        <f>(((J2689/60)/60)/24)+DATE(1970,1,1)+(-5/24)</f>
        <v>42154.431921296295</v>
      </c>
      <c r="R2689" t="s">
        <v>8284</v>
      </c>
      <c r="S2689" s="13" t="str">
        <f>LEFT(R2689,SEARCH("/",R2689)-1)</f>
        <v>food</v>
      </c>
      <c r="T2689" t="str">
        <f>RIGHT(R2689,LEN(R2689)-SEARCH("/",R2689))</f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>
        <f>E2690/D2690</f>
        <v>1.48E-3</v>
      </c>
      <c r="O2690" s="6">
        <f>IF(L2690&gt;0,E2690/L2690,0)</f>
        <v>5.2857142857142856</v>
      </c>
      <c r="P2690" s="11">
        <f>(((I2690/60)/60)/24)+DATE(1970,1,1)+(-5/24)</f>
        <v>42058.916666666664</v>
      </c>
      <c r="Q2690" s="11">
        <f>(((J2690/60)/60)/24)+DATE(1970,1,1)+(-5/24)</f>
        <v>42027.910532407412</v>
      </c>
      <c r="R2690" t="s">
        <v>8284</v>
      </c>
      <c r="S2690" s="13" t="str">
        <f>LEFT(R2690,SEARCH("/",R2690)-1)</f>
        <v>food</v>
      </c>
      <c r="T2690" t="str">
        <f>RIGHT(R2690,LEN(R2690)-SEARCH("/",R2690))</f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>
        <f>E2691/D2691</f>
        <v>2.8571428571428571E-5</v>
      </c>
      <c r="O2691" s="6">
        <f>IF(L2691&gt;0,E2691/L2691,0)</f>
        <v>1</v>
      </c>
      <c r="P2691" s="11">
        <f>(((I2691/60)/60)/24)+DATE(1970,1,1)+(-5/24)</f>
        <v>42581.753356481473</v>
      </c>
      <c r="Q2691" s="11">
        <f>(((J2691/60)/60)/24)+DATE(1970,1,1)+(-5/24)</f>
        <v>42551.753356481473</v>
      </c>
      <c r="R2691" t="s">
        <v>8284</v>
      </c>
      <c r="S2691" s="13" t="str">
        <f>LEFT(R2691,SEARCH("/",R2691)-1)</f>
        <v>food</v>
      </c>
      <c r="T2691" t="str">
        <f>RIGHT(R2691,LEN(R2691)-SEARCH("/",R2691))</f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>
        <f>E2692/D2692</f>
        <v>0.107325</v>
      </c>
      <c r="O2692" s="6">
        <f>IF(L2692&gt;0,E2692/L2692,0)</f>
        <v>72.762711864406782</v>
      </c>
      <c r="P2692" s="11">
        <f>(((I2692/60)/60)/24)+DATE(1970,1,1)+(-5/24)</f>
        <v>42157.89671296296</v>
      </c>
      <c r="Q2692" s="11">
        <f>(((J2692/60)/60)/24)+DATE(1970,1,1)+(-5/24)</f>
        <v>42112.89671296296</v>
      </c>
      <c r="R2692" t="s">
        <v>8284</v>
      </c>
      <c r="S2692" s="13" t="str">
        <f>LEFT(R2692,SEARCH("/",R2692)-1)</f>
        <v>food</v>
      </c>
      <c r="T2692" t="str">
        <f>RIGHT(R2692,LEN(R2692)-SEARCH("/",R2692))</f>
        <v>food trucks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>
        <f>E2693/D2693</f>
        <v>5.3846153846153844E-4</v>
      </c>
      <c r="O2693" s="6">
        <f>IF(L2693&gt;0,E2693/L2693,0)</f>
        <v>17.5</v>
      </c>
      <c r="P2693" s="11">
        <f>(((I2693/60)/60)/24)+DATE(1970,1,1)+(-5/24)</f>
        <v>42134.515706018516</v>
      </c>
      <c r="Q2693" s="11">
        <f>(((J2693/60)/60)/24)+DATE(1970,1,1)+(-5/24)</f>
        <v>42089.515706018516</v>
      </c>
      <c r="R2693" t="s">
        <v>8284</v>
      </c>
      <c r="S2693" s="13" t="str">
        <f>LEFT(R2693,SEARCH("/",R2693)-1)</f>
        <v>food</v>
      </c>
      <c r="T2693" t="str">
        <f>RIGHT(R2693,LEN(R2693)-SEARCH("/",R2693))</f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>
        <f>E2694/D2694</f>
        <v>7.1428571428571426E-3</v>
      </c>
      <c r="O2694" s="6">
        <f>IF(L2694&gt;0,E2694/L2694,0)</f>
        <v>25</v>
      </c>
      <c r="P2694" s="11">
        <f>(((I2694/60)/60)/24)+DATE(1970,1,1)+(-5/24)</f>
        <v>42088.084027777775</v>
      </c>
      <c r="Q2694" s="11">
        <f>(((J2694/60)/60)/24)+DATE(1970,1,1)+(-5/24)</f>
        <v>42058.125694444439</v>
      </c>
      <c r="R2694" t="s">
        <v>8284</v>
      </c>
      <c r="S2694" s="13" t="str">
        <f>LEFT(R2694,SEARCH("/",R2694)-1)</f>
        <v>food</v>
      </c>
      <c r="T2694" t="str">
        <f>RIGHT(R2694,LEN(R2694)-SEARCH("/",R2694))</f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>
        <f>E2695/D2695</f>
        <v>8.0000000000000002E-3</v>
      </c>
      <c r="O2695" s="6">
        <f>IF(L2695&gt;0,E2695/L2695,0)</f>
        <v>13.333333333333334</v>
      </c>
      <c r="P2695" s="11">
        <f>(((I2695/60)/60)/24)+DATE(1970,1,1)+(-5/24)</f>
        <v>41863.930162037032</v>
      </c>
      <c r="Q2695" s="11">
        <f>(((J2695/60)/60)/24)+DATE(1970,1,1)+(-5/24)</f>
        <v>41833.930162037032</v>
      </c>
      <c r="R2695" t="s">
        <v>8284</v>
      </c>
      <c r="S2695" s="13" t="str">
        <f>LEFT(R2695,SEARCH("/",R2695)-1)</f>
        <v>food</v>
      </c>
      <c r="T2695" t="str">
        <f>RIGHT(R2695,LEN(R2695)-SEARCH("/",R2695))</f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>
        <f>E2696/D2696</f>
        <v>3.3333333333333335E-5</v>
      </c>
      <c r="O2696" s="6">
        <f>IF(L2696&gt;0,E2696/L2696,0)</f>
        <v>1</v>
      </c>
      <c r="P2696" s="11">
        <f>(((I2696/60)/60)/24)+DATE(1970,1,1)+(-5/24)</f>
        <v>41907.932164351849</v>
      </c>
      <c r="Q2696" s="11">
        <f>(((J2696/60)/60)/24)+DATE(1970,1,1)+(-5/24)</f>
        <v>41877.932164351849</v>
      </c>
      <c r="R2696" t="s">
        <v>8284</v>
      </c>
      <c r="S2696" s="13" t="str">
        <f>LEFT(R2696,SEARCH("/",R2696)-1)</f>
        <v>food</v>
      </c>
      <c r="T2696" t="str">
        <f>RIGHT(R2696,LEN(R2696)-SEARCH("/",R2696))</f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>
        <f>E2697/D2697</f>
        <v>4.7333333333333333E-3</v>
      </c>
      <c r="O2697" s="6">
        <f>IF(L2697&gt;0,E2697/L2697,0)</f>
        <v>23.666666666666668</v>
      </c>
      <c r="P2697" s="11">
        <f>(((I2697/60)/60)/24)+DATE(1970,1,1)+(-5/24)</f>
        <v>42107.931921296295</v>
      </c>
      <c r="Q2697" s="11">
        <f>(((J2697/60)/60)/24)+DATE(1970,1,1)+(-5/24)</f>
        <v>42047.973587962959</v>
      </c>
      <c r="R2697" t="s">
        <v>8284</v>
      </c>
      <c r="S2697" s="13" t="str">
        <f>LEFT(R2697,SEARCH("/",R2697)-1)</f>
        <v>food</v>
      </c>
      <c r="T2697" t="str">
        <f>RIGHT(R2697,LEN(R2697)-SEARCH("/",R2697))</f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>
        <f>E2698/D2698</f>
        <v>5.6500000000000002E-2</v>
      </c>
      <c r="O2698" s="6">
        <f>IF(L2698&gt;0,E2698/L2698,0)</f>
        <v>89.21052631578948</v>
      </c>
      <c r="P2698" s="11">
        <f>(((I2698/60)/60)/24)+DATE(1970,1,1)+(-5/24)</f>
        <v>41998.636111111111</v>
      </c>
      <c r="Q2698" s="11">
        <f>(((J2698/60)/60)/24)+DATE(1970,1,1)+(-5/24)</f>
        <v>41964.636111111111</v>
      </c>
      <c r="R2698" t="s">
        <v>8284</v>
      </c>
      <c r="S2698" s="13" t="str">
        <f>LEFT(R2698,SEARCH("/",R2698)-1)</f>
        <v>food</v>
      </c>
      <c r="T2698" t="str">
        <f>RIGHT(R2698,LEN(R2698)-SEARCH("/",R2698))</f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>
        <f>E2699/D2699</f>
        <v>0.26352173913043481</v>
      </c>
      <c r="O2699" s="6">
        <f>IF(L2699&gt;0,E2699/L2699,0)</f>
        <v>116.55769230769231</v>
      </c>
      <c r="P2699" s="11">
        <f>(((I2699/60)/60)/24)+DATE(1970,1,1)+(-5/24)</f>
        <v>42218.708333333336</v>
      </c>
      <c r="Q2699" s="11">
        <f>(((J2699/60)/60)/24)+DATE(1970,1,1)+(-5/24)</f>
        <v>42187.731747685182</v>
      </c>
      <c r="R2699" t="s">
        <v>8284</v>
      </c>
      <c r="S2699" s="13" t="str">
        <f>LEFT(R2699,SEARCH("/",R2699)-1)</f>
        <v>food</v>
      </c>
      <c r="T2699" t="str">
        <f>RIGHT(R2699,LEN(R2699)-SEARCH("/",R2699))</f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>
        <f>E2700/D2700</f>
        <v>3.2512500000000002E-3</v>
      </c>
      <c r="O2700" s="6">
        <f>IF(L2700&gt;0,E2700/L2700,0)</f>
        <v>13.005000000000001</v>
      </c>
      <c r="P2700" s="11">
        <f>(((I2700/60)/60)/24)+DATE(1970,1,1)+(-5/24)</f>
        <v>41817.689907407403</v>
      </c>
      <c r="Q2700" s="11">
        <f>(((J2700/60)/60)/24)+DATE(1970,1,1)+(-5/24)</f>
        <v>41787.689907407403</v>
      </c>
      <c r="R2700" t="s">
        <v>8284</v>
      </c>
      <c r="S2700" s="13" t="str">
        <f>LEFT(R2700,SEARCH("/",R2700)-1)</f>
        <v>food</v>
      </c>
      <c r="T2700" t="str">
        <f>RIGHT(R2700,LEN(R2700)-SEARCH("/",R2700))</f>
        <v>food trucks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>
        <f>E2701/D2701</f>
        <v>0</v>
      </c>
      <c r="O2701" s="6">
        <f>IF(L2701&gt;0,E2701/L2701,0)</f>
        <v>0</v>
      </c>
      <c r="P2701" s="11">
        <f>(((I2701/60)/60)/24)+DATE(1970,1,1)+(-5/24)</f>
        <v>41859.688229166662</v>
      </c>
      <c r="Q2701" s="11">
        <f>(((J2701/60)/60)/24)+DATE(1970,1,1)+(-5/24)</f>
        <v>41829.688229166662</v>
      </c>
      <c r="R2701" t="s">
        <v>8284</v>
      </c>
      <c r="S2701" s="13" t="str">
        <f>LEFT(R2701,SEARCH("/",R2701)-1)</f>
        <v>food</v>
      </c>
      <c r="T2701" t="str">
        <f>RIGHT(R2701,LEN(R2701)-SEARCH("/",R2701))</f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>
        <f>E2702/D2702</f>
        <v>7.0007000700070005E-3</v>
      </c>
      <c r="O2702" s="6">
        <f>IF(L2702&gt;0,E2702/L2702,0)</f>
        <v>17.5</v>
      </c>
      <c r="P2702" s="11">
        <f>(((I2702/60)/60)/24)+DATE(1970,1,1)+(-5/24)</f>
        <v>41900.666342592594</v>
      </c>
      <c r="Q2702" s="11">
        <f>(((J2702/60)/60)/24)+DATE(1970,1,1)+(-5/24)</f>
        <v>41870.666342592594</v>
      </c>
      <c r="R2702" t="s">
        <v>8284</v>
      </c>
      <c r="S2702" s="13" t="str">
        <f>LEFT(R2702,SEARCH("/",R2702)-1)</f>
        <v>food</v>
      </c>
      <c r="T2702" t="str">
        <f>RIGHT(R2702,LEN(R2702)-SEARCH("/",R2702))</f>
        <v>food trucks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>
        <f>E2703/D2703</f>
        <v>0.46176470588235297</v>
      </c>
      <c r="O2703" s="6">
        <f>IF(L2703&gt;0,E2703/L2703,0)</f>
        <v>34.130434782608695</v>
      </c>
      <c r="P2703" s="11">
        <f>(((I2703/60)/60)/24)+DATE(1970,1,1)+(-5/24)</f>
        <v>42832.524699074071</v>
      </c>
      <c r="Q2703" s="11">
        <f>(((J2703/60)/60)/24)+DATE(1970,1,1)+(-5/24)</f>
        <v>42801.566365740735</v>
      </c>
      <c r="R2703" t="s">
        <v>8303</v>
      </c>
      <c r="S2703" s="13" t="str">
        <f>LEFT(R2703,SEARCH("/",R2703)-1)</f>
        <v>theater</v>
      </c>
      <c r="T2703" t="str">
        <f>RIGHT(R2703,LEN(R2703)-SEARCH("/",R2703))</f>
        <v>spaces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>
        <f>E2704/D2704</f>
        <v>0.34410000000000002</v>
      </c>
      <c r="O2704" s="6">
        <f>IF(L2704&gt;0,E2704/L2704,0)</f>
        <v>132.34615384615384</v>
      </c>
      <c r="P2704" s="11">
        <f>(((I2704/60)/60)/24)+DATE(1970,1,1)+(-5/24)</f>
        <v>42830.551817129628</v>
      </c>
      <c r="Q2704" s="11">
        <f>(((J2704/60)/60)/24)+DATE(1970,1,1)+(-5/24)</f>
        <v>42800.593483796292</v>
      </c>
      <c r="R2704" t="s">
        <v>8303</v>
      </c>
      <c r="S2704" s="13" t="str">
        <f>LEFT(R2704,SEARCH("/",R2704)-1)</f>
        <v>theater</v>
      </c>
      <c r="T2704" t="str">
        <f>RIGHT(R2704,LEN(R2704)-SEARCH("/",R2704))</f>
        <v>spaces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>
        <f>E2705/D2705</f>
        <v>1.0375000000000001</v>
      </c>
      <c r="O2705" s="6">
        <f>IF(L2705&gt;0,E2705/L2705,0)</f>
        <v>922.22222222222217</v>
      </c>
      <c r="P2705" s="11">
        <f>(((I2705/60)/60)/24)+DATE(1970,1,1)+(-5/24)</f>
        <v>42816.440162037034</v>
      </c>
      <c r="Q2705" s="11">
        <f>(((J2705/60)/60)/24)+DATE(1970,1,1)+(-5/24)</f>
        <v>42756.481828703698</v>
      </c>
      <c r="R2705" t="s">
        <v>8303</v>
      </c>
      <c r="S2705" s="13" t="str">
        <f>LEFT(R2705,SEARCH("/",R2705)-1)</f>
        <v>theater</v>
      </c>
      <c r="T2705" t="str">
        <f>RIGHT(R2705,LEN(R2705)-SEARCH("/",R2705))</f>
        <v>spaces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>
        <f>E2706/D2706</f>
        <v>6.0263157894736845E-2</v>
      </c>
      <c r="O2706" s="6">
        <f>IF(L2706&gt;0,E2706/L2706,0)</f>
        <v>163.57142857142858</v>
      </c>
      <c r="P2706" s="11">
        <f>(((I2706/60)/60)/24)+DATE(1970,1,1)+(-5/24)</f>
        <v>42830.61243055555</v>
      </c>
      <c r="Q2706" s="11">
        <f>(((J2706/60)/60)/24)+DATE(1970,1,1)+(-5/24)</f>
        <v>42787.654097222221</v>
      </c>
      <c r="R2706" t="s">
        <v>8303</v>
      </c>
      <c r="S2706" s="13" t="str">
        <f>LEFT(R2706,SEARCH("/",R2706)-1)</f>
        <v>theater</v>
      </c>
      <c r="T2706" t="str">
        <f>RIGHT(R2706,LEN(R2706)-SEARCH("/",R2706))</f>
        <v>spaces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>
        <f>E2707/D2707</f>
        <v>0.10539393939393939</v>
      </c>
      <c r="O2707" s="6">
        <f>IF(L2707&gt;0,E2707/L2707,0)</f>
        <v>217.375</v>
      </c>
      <c r="P2707" s="11">
        <f>(((I2707/60)/60)/24)+DATE(1970,1,1)+(-5/24)</f>
        <v>42818.666180555556</v>
      </c>
      <c r="Q2707" s="11">
        <f>(((J2707/60)/60)/24)+DATE(1970,1,1)+(-5/24)</f>
        <v>42773.70784722222</v>
      </c>
      <c r="R2707" t="s">
        <v>8303</v>
      </c>
      <c r="S2707" s="13" t="str">
        <f>LEFT(R2707,SEARCH("/",R2707)-1)</f>
        <v>theater</v>
      </c>
      <c r="T2707" t="str">
        <f>RIGHT(R2707,LEN(R2707)-SEARCH("/",R2707))</f>
        <v>spaces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>
        <f>E2708/D2708</f>
        <v>1.1229714285714285</v>
      </c>
      <c r="O2708" s="6">
        <f>IF(L2708&gt;0,E2708/L2708,0)</f>
        <v>149.44486692015209</v>
      </c>
      <c r="P2708" s="11">
        <f>(((I2708/60)/60)/24)+DATE(1970,1,1)+(-5/24)</f>
        <v>41928.082638888889</v>
      </c>
      <c r="Q2708" s="11">
        <f>(((J2708/60)/60)/24)+DATE(1970,1,1)+(-5/24)</f>
        <v>41899.086608796293</v>
      </c>
      <c r="R2708" t="s">
        <v>8303</v>
      </c>
      <c r="S2708" s="13" t="str">
        <f>LEFT(R2708,SEARCH("/",R2708)-1)</f>
        <v>theater</v>
      </c>
      <c r="T2708" t="str">
        <f>RIGHT(R2708,LEN(R2708)-SEARCH("/",R2708))</f>
        <v>spaces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>
        <f>E2709/D2709</f>
        <v>3.50844625</v>
      </c>
      <c r="O2709" s="6">
        <f>IF(L2709&gt;0,E2709/L2709,0)</f>
        <v>71.237487309644663</v>
      </c>
      <c r="P2709" s="11">
        <f>(((I2709/60)/60)/24)+DATE(1970,1,1)+(-5/24)</f>
        <v>41421.082638888889</v>
      </c>
      <c r="Q2709" s="11">
        <f>(((J2709/60)/60)/24)+DATE(1970,1,1)+(-5/24)</f>
        <v>41391.574571759258</v>
      </c>
      <c r="R2709" t="s">
        <v>8303</v>
      </c>
      <c r="S2709" s="13" t="str">
        <f>LEFT(R2709,SEARCH("/",R2709)-1)</f>
        <v>theater</v>
      </c>
      <c r="T2709" t="str">
        <f>RIGHT(R2709,LEN(R2709)-SEARCH("/",R2709))</f>
        <v>spaces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>
        <f>E2710/D2710</f>
        <v>2.3321535</v>
      </c>
      <c r="O2710" s="6">
        <f>IF(L2710&gt;0,E2710/L2710,0)</f>
        <v>44.464318398474738</v>
      </c>
      <c r="P2710" s="11">
        <f>(((I2710/60)/60)/24)+DATE(1970,1,1)+(-5/24)</f>
        <v>42572.489884259259</v>
      </c>
      <c r="Q2710" s="11">
        <f>(((J2710/60)/60)/24)+DATE(1970,1,1)+(-5/24)</f>
        <v>42512.489884259259</v>
      </c>
      <c r="R2710" t="s">
        <v>8303</v>
      </c>
      <c r="S2710" s="13" t="str">
        <f>LEFT(R2710,SEARCH("/",R2710)-1)</f>
        <v>theater</v>
      </c>
      <c r="T2710" t="str">
        <f>RIGHT(R2710,LEN(R2710)-SEARCH("/",R2710))</f>
        <v>spaces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>
        <f>E2711/D2711</f>
        <v>1.01606</v>
      </c>
      <c r="O2711" s="6">
        <f>IF(L2711&gt;0,E2711/L2711,0)</f>
        <v>164.94480519480518</v>
      </c>
      <c r="P2711" s="11">
        <f>(((I2711/60)/60)/24)+DATE(1970,1,1)+(-5/24)</f>
        <v>42646.957638888889</v>
      </c>
      <c r="Q2711" s="11">
        <f>(((J2711/60)/60)/24)+DATE(1970,1,1)+(-5/24)</f>
        <v>42611.941446759258</v>
      </c>
      <c r="R2711" t="s">
        <v>8303</v>
      </c>
      <c r="S2711" s="13" t="str">
        <f>LEFT(R2711,SEARCH("/",R2711)-1)</f>
        <v>theater</v>
      </c>
      <c r="T2711" t="str">
        <f>RIGHT(R2711,LEN(R2711)-SEARCH("/",R2711))</f>
        <v>spaces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>
        <f>E2712/D2712</f>
        <v>1.5390035000000002</v>
      </c>
      <c r="O2712" s="6">
        <f>IF(L2712&gt;0,E2712/L2712,0)</f>
        <v>84.871516544117654</v>
      </c>
      <c r="P2712" s="11">
        <f>(((I2712/60)/60)/24)+DATE(1970,1,1)+(-5/24)</f>
        <v>41859.875</v>
      </c>
      <c r="Q2712" s="11">
        <f>(((J2712/60)/60)/24)+DATE(1970,1,1)+(-5/24)</f>
        <v>41828.021157407406</v>
      </c>
      <c r="R2712" t="s">
        <v>8303</v>
      </c>
      <c r="S2712" s="13" t="str">
        <f>LEFT(R2712,SEARCH("/",R2712)-1)</f>
        <v>theater</v>
      </c>
      <c r="T2712" t="str">
        <f>RIGHT(R2712,LEN(R2712)-SEARCH("/",R2712))</f>
        <v>spaces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>
        <f>E2713/D2713</f>
        <v>1.007161125319693</v>
      </c>
      <c r="O2713" s="6">
        <f>IF(L2713&gt;0,E2713/L2713,0)</f>
        <v>53.945205479452056</v>
      </c>
      <c r="P2713" s="11">
        <f>(((I2713/60)/60)/24)+DATE(1970,1,1)+(-5/24)</f>
        <v>41810.709027777775</v>
      </c>
      <c r="Q2713" s="11">
        <f>(((J2713/60)/60)/24)+DATE(1970,1,1)+(-5/24)</f>
        <v>41780.536921296298</v>
      </c>
      <c r="R2713" t="s">
        <v>8303</v>
      </c>
      <c r="S2713" s="13" t="str">
        <f>LEFT(R2713,SEARCH("/",R2713)-1)</f>
        <v>theater</v>
      </c>
      <c r="T2713" t="str">
        <f>RIGHT(R2713,LEN(R2713)-SEARCH("/",R2713))</f>
        <v>spaces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>
        <f>E2714/D2714</f>
        <v>1.3138181818181818</v>
      </c>
      <c r="O2714" s="6">
        <f>IF(L2714&gt;0,E2714/L2714,0)</f>
        <v>50.531468531468533</v>
      </c>
      <c r="P2714" s="11">
        <f>(((I2714/60)/60)/24)+DATE(1970,1,1)+(-5/24)</f>
        <v>41468.541666666664</v>
      </c>
      <c r="Q2714" s="11">
        <f>(((J2714/60)/60)/24)+DATE(1970,1,1)+(-5/24)</f>
        <v>41431.853703703702</v>
      </c>
      <c r="R2714" t="s">
        <v>8303</v>
      </c>
      <c r="S2714" s="13" t="str">
        <f>LEFT(R2714,SEARCH("/",R2714)-1)</f>
        <v>theater</v>
      </c>
      <c r="T2714" t="str">
        <f>RIGHT(R2714,LEN(R2714)-SEARCH("/",R2714))</f>
        <v>spaces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>
        <f>E2715/D2715</f>
        <v>1.0224133333333334</v>
      </c>
      <c r="O2715" s="6">
        <f>IF(L2715&gt;0,E2715/L2715,0)</f>
        <v>108.00140845070422</v>
      </c>
      <c r="P2715" s="11">
        <f>(((I2715/60)/60)/24)+DATE(1970,1,1)+(-5/24)</f>
        <v>42362.445416666662</v>
      </c>
      <c r="Q2715" s="11">
        <f>(((J2715/60)/60)/24)+DATE(1970,1,1)+(-5/24)</f>
        <v>42322.445416666662</v>
      </c>
      <c r="R2715" t="s">
        <v>8303</v>
      </c>
      <c r="S2715" s="13" t="str">
        <f>LEFT(R2715,SEARCH("/",R2715)-1)</f>
        <v>theater</v>
      </c>
      <c r="T2715" t="str">
        <f>RIGHT(R2715,LEN(R2715)-SEARCH("/",R2715))</f>
        <v>spaces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>
        <f>E2716/D2716</f>
        <v>1.1635599999999999</v>
      </c>
      <c r="O2716" s="6">
        <f>IF(L2716&gt;0,E2716/L2716,0)</f>
        <v>95.373770491803285</v>
      </c>
      <c r="P2716" s="11">
        <f>(((I2716/60)/60)/24)+DATE(1970,1,1)+(-5/24)</f>
        <v>42657.749999999993</v>
      </c>
      <c r="Q2716" s="11">
        <f>(((J2716/60)/60)/24)+DATE(1970,1,1)+(-5/24)</f>
        <v>42629.446712962956</v>
      </c>
      <c r="R2716" t="s">
        <v>8303</v>
      </c>
      <c r="S2716" s="13" t="str">
        <f>LEFT(R2716,SEARCH("/",R2716)-1)</f>
        <v>theater</v>
      </c>
      <c r="T2716" t="str">
        <f>RIGHT(R2716,LEN(R2716)-SEARCH("/",R2716))</f>
        <v>spaces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>
        <f>E2717/D2717</f>
        <v>2.6462241666666664</v>
      </c>
      <c r="O2717" s="6">
        <f>IF(L2717&gt;0,E2717/L2717,0)</f>
        <v>57.631016333938291</v>
      </c>
      <c r="P2717" s="11">
        <f>(((I2717/60)/60)/24)+DATE(1970,1,1)+(-5/24)</f>
        <v>42421.190138888887</v>
      </c>
      <c r="Q2717" s="11">
        <f>(((J2717/60)/60)/24)+DATE(1970,1,1)+(-5/24)</f>
        <v>42387.190138888887</v>
      </c>
      <c r="R2717" t="s">
        <v>8303</v>
      </c>
      <c r="S2717" s="13" t="str">
        <f>LEFT(R2717,SEARCH("/",R2717)-1)</f>
        <v>theater</v>
      </c>
      <c r="T2717" t="str">
        <f>RIGHT(R2717,LEN(R2717)-SEARCH("/",R2717))</f>
        <v>spaces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>
        <f>E2718/D2718</f>
        <v>1.1998010000000001</v>
      </c>
      <c r="O2718" s="6">
        <f>IF(L2718&gt;0,E2718/L2718,0)</f>
        <v>64.160481283422456</v>
      </c>
      <c r="P2718" s="11">
        <f>(((I2718/60)/60)/24)+DATE(1970,1,1)+(-5/24)</f>
        <v>42285.124918981477</v>
      </c>
      <c r="Q2718" s="11">
        <f>(((J2718/60)/60)/24)+DATE(1970,1,1)+(-5/24)</f>
        <v>42255.124918981477</v>
      </c>
      <c r="R2718" t="s">
        <v>8303</v>
      </c>
      <c r="S2718" s="13" t="str">
        <f>LEFT(R2718,SEARCH("/",R2718)-1)</f>
        <v>theater</v>
      </c>
      <c r="T2718" t="str">
        <f>RIGHT(R2718,LEN(R2718)-SEARCH("/",R2718))</f>
        <v>spaces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>
        <f>E2719/D2719</f>
        <v>1.2010400000000001</v>
      </c>
      <c r="O2719" s="6">
        <f>IF(L2719&gt;0,E2719/L2719,0)</f>
        <v>92.387692307692305</v>
      </c>
      <c r="P2719" s="11">
        <f>(((I2719/60)/60)/24)+DATE(1970,1,1)+(-5/24)</f>
        <v>41979.748252314814</v>
      </c>
      <c r="Q2719" s="11">
        <f>(((J2719/60)/60)/24)+DATE(1970,1,1)+(-5/24)</f>
        <v>41934.706585648149</v>
      </c>
      <c r="R2719" t="s">
        <v>8303</v>
      </c>
      <c r="S2719" s="13" t="str">
        <f>LEFT(R2719,SEARCH("/",R2719)-1)</f>
        <v>theater</v>
      </c>
      <c r="T2719" t="str">
        <f>RIGHT(R2719,LEN(R2719)-SEARCH("/",R2719))</f>
        <v>spaces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>
        <f>E2720/D2720</f>
        <v>1.0358333333333334</v>
      </c>
      <c r="O2720" s="6">
        <f>IF(L2720&gt;0,E2720/L2720,0)</f>
        <v>125.97972972972973</v>
      </c>
      <c r="P2720" s="11">
        <f>(((I2720/60)/60)/24)+DATE(1970,1,1)+(-5/24)</f>
        <v>42493.749999999993</v>
      </c>
      <c r="Q2720" s="11">
        <f>(((J2720/60)/60)/24)+DATE(1970,1,1)+(-5/24)</f>
        <v>42465.388252314813</v>
      </c>
      <c r="R2720" t="s">
        <v>8303</v>
      </c>
      <c r="S2720" s="13" t="str">
        <f>LEFT(R2720,SEARCH("/",R2720)-1)</f>
        <v>theater</v>
      </c>
      <c r="T2720" t="str">
        <f>RIGHT(R2720,LEN(R2720)-SEARCH("/",R2720))</f>
        <v>spaces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>
        <f>E2721/D2721</f>
        <v>1.0883333333333334</v>
      </c>
      <c r="O2721" s="6">
        <f>IF(L2721&gt;0,E2721/L2721,0)</f>
        <v>94.637681159420296</v>
      </c>
      <c r="P2721" s="11">
        <f>(((I2721/60)/60)/24)+DATE(1970,1,1)+(-5/24)</f>
        <v>42477.781180555547</v>
      </c>
      <c r="Q2721" s="11">
        <f>(((J2721/60)/60)/24)+DATE(1970,1,1)+(-5/24)</f>
        <v>42417.822847222218</v>
      </c>
      <c r="R2721" t="s">
        <v>8303</v>
      </c>
      <c r="S2721" s="13" t="str">
        <f>LEFT(R2721,SEARCH("/",R2721)-1)</f>
        <v>theater</v>
      </c>
      <c r="T2721" t="str">
        <f>RIGHT(R2721,LEN(R2721)-SEARCH("/",R2721))</f>
        <v>spaces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>
        <f>E2722/D2722</f>
        <v>1.1812400000000001</v>
      </c>
      <c r="O2722" s="6">
        <f>IF(L2722&gt;0,E2722/L2722,0)</f>
        <v>170.69942196531792</v>
      </c>
      <c r="P2722" s="11">
        <f>(((I2722/60)/60)/24)+DATE(1970,1,1)+(-5/24)</f>
        <v>42685.299224537033</v>
      </c>
      <c r="Q2722" s="11">
        <f>(((J2722/60)/60)/24)+DATE(1970,1,1)+(-5/24)</f>
        <v>42655.257557870362</v>
      </c>
      <c r="R2722" t="s">
        <v>8303</v>
      </c>
      <c r="S2722" s="13" t="str">
        <f>LEFT(R2722,SEARCH("/",R2722)-1)</f>
        <v>theater</v>
      </c>
      <c r="T2722" t="str">
        <f>RIGHT(R2722,LEN(R2722)-SEARCH("/",R2722))</f>
        <v>spaces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>
        <f>E2723/D2723</f>
        <v>14.62</v>
      </c>
      <c r="O2723" s="6">
        <f>IF(L2723&gt;0,E2723/L2723,0)</f>
        <v>40.762081784386616</v>
      </c>
      <c r="P2723" s="11">
        <f>(((I2723/60)/60)/24)+DATE(1970,1,1)+(-5/24)</f>
        <v>41523.583333333328</v>
      </c>
      <c r="Q2723" s="11">
        <f>(((J2723/60)/60)/24)+DATE(1970,1,1)+(-5/24)</f>
        <v>41493.335625</v>
      </c>
      <c r="R2723" t="s">
        <v>8295</v>
      </c>
      <c r="S2723" s="13" t="str">
        <f>LEFT(R2723,SEARCH("/",R2723)-1)</f>
        <v>technology</v>
      </c>
      <c r="T2723" t="str">
        <f>RIGHT(R2723,LEN(R2723)-SEARCH("/",R2723))</f>
        <v>hardware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>
        <f>E2724/D2724</f>
        <v>2.5253999999999999</v>
      </c>
      <c r="O2724" s="6">
        <f>IF(L2724&gt;0,E2724/L2724,0)</f>
        <v>68.254054054054052</v>
      </c>
      <c r="P2724" s="11">
        <f>(((I2724/60)/60)/24)+DATE(1970,1,1)+(-5/24)</f>
        <v>42764.64876157407</v>
      </c>
      <c r="Q2724" s="11">
        <f>(((J2724/60)/60)/24)+DATE(1970,1,1)+(-5/24)</f>
        <v>42704.64876157407</v>
      </c>
      <c r="R2724" t="s">
        <v>8295</v>
      </c>
      <c r="S2724" s="13" t="str">
        <f>LEFT(R2724,SEARCH("/",R2724)-1)</f>
        <v>technology</v>
      </c>
      <c r="T2724" t="str">
        <f>RIGHT(R2724,LEN(R2724)-SEARCH("/",R2724))</f>
        <v>hardware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>
        <f>E2725/D2725</f>
        <v>1.4005000000000001</v>
      </c>
      <c r="O2725" s="6">
        <f>IF(L2725&gt;0,E2725/L2725,0)</f>
        <v>95.48863636363636</v>
      </c>
      <c r="P2725" s="11">
        <f>(((I2725/60)/60)/24)+DATE(1970,1,1)+(-5/24)</f>
        <v>42004.672314814808</v>
      </c>
      <c r="Q2725" s="11">
        <f>(((J2725/60)/60)/24)+DATE(1970,1,1)+(-5/24)</f>
        <v>41944.630648148144</v>
      </c>
      <c r="R2725" t="s">
        <v>8295</v>
      </c>
      <c r="S2725" s="13" t="str">
        <f>LEFT(R2725,SEARCH("/",R2725)-1)</f>
        <v>technology</v>
      </c>
      <c r="T2725" t="str">
        <f>RIGHT(R2725,LEN(R2725)-SEARCH("/",R2725))</f>
        <v>hardware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>
        <f>E2726/D2726</f>
        <v>2.9687520259319289</v>
      </c>
      <c r="O2726" s="6">
        <f>IF(L2726&gt;0,E2726/L2726,0)</f>
        <v>7.1902649656526005</v>
      </c>
      <c r="P2726" s="11">
        <f>(((I2726/60)/60)/24)+DATE(1970,1,1)+(-5/24)</f>
        <v>42231.118738425925</v>
      </c>
      <c r="Q2726" s="11">
        <f>(((J2726/60)/60)/24)+DATE(1970,1,1)+(-5/24)</f>
        <v>42199.118738425925</v>
      </c>
      <c r="R2726" t="s">
        <v>8295</v>
      </c>
      <c r="S2726" s="13" t="str">
        <f>LEFT(R2726,SEARCH("/",R2726)-1)</f>
        <v>technology</v>
      </c>
      <c r="T2726" t="str">
        <f>RIGHT(R2726,LEN(R2726)-SEARCH("/",R2726))</f>
        <v>hardware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>
        <f>E2727/D2727</f>
        <v>1.445425</v>
      </c>
      <c r="O2727" s="6">
        <f>IF(L2727&gt;0,E2727/L2727,0)</f>
        <v>511.65486725663715</v>
      </c>
      <c r="P2727" s="11">
        <f>(((I2727/60)/60)/24)+DATE(1970,1,1)+(-5/24)</f>
        <v>42795.53628472222</v>
      </c>
      <c r="Q2727" s="11">
        <f>(((J2727/60)/60)/24)+DATE(1970,1,1)+(-5/24)</f>
        <v>42745.53628472222</v>
      </c>
      <c r="R2727" t="s">
        <v>8295</v>
      </c>
      <c r="S2727" s="13" t="str">
        <f>LEFT(R2727,SEARCH("/",R2727)-1)</f>
        <v>technology</v>
      </c>
      <c r="T2727" t="str">
        <f>RIGHT(R2727,LEN(R2727)-SEARCH("/",R2727))</f>
        <v>hardware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>
        <f>E2728/D2728</f>
        <v>1.05745</v>
      </c>
      <c r="O2728" s="6">
        <f>IF(L2728&gt;0,E2728/L2728,0)</f>
        <v>261.74504950495049</v>
      </c>
      <c r="P2728" s="11">
        <f>(((I2728/60)/60)/24)+DATE(1970,1,1)+(-5/24)</f>
        <v>42482.371655092589</v>
      </c>
      <c r="Q2728" s="11">
        <f>(((J2728/60)/60)/24)+DATE(1970,1,1)+(-5/24)</f>
        <v>42452.371655092589</v>
      </c>
      <c r="R2728" t="s">
        <v>8295</v>
      </c>
      <c r="S2728" s="13" t="str">
        <f>LEFT(R2728,SEARCH("/",R2728)-1)</f>
        <v>technology</v>
      </c>
      <c r="T2728" t="str">
        <f>RIGHT(R2728,LEN(R2728)-SEARCH("/",R2728))</f>
        <v>hardware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>
        <f>E2729/D2729</f>
        <v>4.9321000000000002</v>
      </c>
      <c r="O2729" s="6">
        <f>IF(L2729&gt;0,E2729/L2729,0)</f>
        <v>69.760961810466767</v>
      </c>
      <c r="P2729" s="11">
        <f>(((I2729/60)/60)/24)+DATE(1970,1,1)+(-5/24)</f>
        <v>42223.468321759261</v>
      </c>
      <c r="Q2729" s="11">
        <f>(((J2729/60)/60)/24)+DATE(1970,1,1)+(-5/24)</f>
        <v>42198.468321759261</v>
      </c>
      <c r="R2729" t="s">
        <v>8295</v>
      </c>
      <c r="S2729" s="13" t="str">
        <f>LEFT(R2729,SEARCH("/",R2729)-1)</f>
        <v>technology</v>
      </c>
      <c r="T2729" t="str">
        <f>RIGHT(R2729,LEN(R2729)-SEARCH("/",R2729))</f>
        <v>hardware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>
        <f>E2730/D2730</f>
        <v>2.0182666666666669</v>
      </c>
      <c r="O2730" s="6">
        <f>IF(L2730&gt;0,E2730/L2730,0)</f>
        <v>77.229591836734699</v>
      </c>
      <c r="P2730" s="11">
        <f>(((I2730/60)/60)/24)+DATE(1970,1,1)+(-5/24)</f>
        <v>42368.391597222224</v>
      </c>
      <c r="Q2730" s="11">
        <f>(((J2730/60)/60)/24)+DATE(1970,1,1)+(-5/24)</f>
        <v>42333.391597222224</v>
      </c>
      <c r="R2730" t="s">
        <v>8295</v>
      </c>
      <c r="S2730" s="13" t="str">
        <f>LEFT(R2730,SEARCH("/",R2730)-1)</f>
        <v>technology</v>
      </c>
      <c r="T2730" t="str">
        <f>RIGHT(R2730,LEN(R2730)-SEARCH("/",R2730))</f>
        <v>hardware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>
        <f>E2731/D2731</f>
        <v>1.0444</v>
      </c>
      <c r="O2731" s="6">
        <f>IF(L2731&gt;0,E2731/L2731,0)</f>
        <v>340.56521739130437</v>
      </c>
      <c r="P2731" s="11">
        <f>(((I2731/60)/60)/24)+DATE(1970,1,1)+(-5/24)</f>
        <v>42125.032372685186</v>
      </c>
      <c r="Q2731" s="11">
        <f>(((J2731/60)/60)/24)+DATE(1970,1,1)+(-5/24)</f>
        <v>42095.032372685186</v>
      </c>
      <c r="R2731" t="s">
        <v>8295</v>
      </c>
      <c r="S2731" s="13" t="str">
        <f>LEFT(R2731,SEARCH("/",R2731)-1)</f>
        <v>technology</v>
      </c>
      <c r="T2731" t="str">
        <f>RIGHT(R2731,LEN(R2731)-SEARCH("/",R2731))</f>
        <v>hardware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>
        <f>E2732/D2732</f>
        <v>1.7029262962962963</v>
      </c>
      <c r="O2732" s="6">
        <f>IF(L2732&gt;0,E2732/L2732,0)</f>
        <v>67.417903225806455</v>
      </c>
      <c r="P2732" s="11">
        <f>(((I2732/60)/60)/24)+DATE(1970,1,1)+(-5/24)</f>
        <v>41386.333043981482</v>
      </c>
      <c r="Q2732" s="11">
        <f>(((J2732/60)/60)/24)+DATE(1970,1,1)+(-5/24)</f>
        <v>41351.333043981482</v>
      </c>
      <c r="R2732" t="s">
        <v>8295</v>
      </c>
      <c r="S2732" s="13" t="str">
        <f>LEFT(R2732,SEARCH("/",R2732)-1)</f>
        <v>technology</v>
      </c>
      <c r="T2732" t="str">
        <f>RIGHT(R2732,LEN(R2732)-SEARCH("/",R2732))</f>
        <v>hardware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>
        <f>E2733/D2733</f>
        <v>1.0430333333333333</v>
      </c>
      <c r="O2733" s="6">
        <f>IF(L2733&gt;0,E2733/L2733,0)</f>
        <v>845.70270270270271</v>
      </c>
      <c r="P2733" s="11">
        <f>(((I2733/60)/60)/24)+DATE(1970,1,1)+(-5/24)</f>
        <v>41929.958333333328</v>
      </c>
      <c r="Q2733" s="11">
        <f>(((J2733/60)/60)/24)+DATE(1970,1,1)+(-5/24)</f>
        <v>41872.317384259259</v>
      </c>
      <c r="R2733" t="s">
        <v>8295</v>
      </c>
      <c r="S2733" s="13" t="str">
        <f>LEFT(R2733,SEARCH("/",R2733)-1)</f>
        <v>technology</v>
      </c>
      <c r="T2733" t="str">
        <f>RIGHT(R2733,LEN(R2733)-SEARCH("/",R2733))</f>
        <v>hardware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>
        <f>E2734/D2734</f>
        <v>1.1825000000000001</v>
      </c>
      <c r="O2734" s="6">
        <f>IF(L2734&gt;0,E2734/L2734,0)</f>
        <v>97.191780821917803</v>
      </c>
      <c r="P2734" s="11">
        <f>(((I2734/60)/60)/24)+DATE(1970,1,1)+(-5/24)</f>
        <v>41421.791666666664</v>
      </c>
      <c r="Q2734" s="11">
        <f>(((J2734/60)/60)/24)+DATE(1970,1,1)+(-5/24)</f>
        <v>41389.599861111106</v>
      </c>
      <c r="R2734" t="s">
        <v>8295</v>
      </c>
      <c r="S2734" s="13" t="str">
        <f>LEFT(R2734,SEARCH("/",R2734)-1)</f>
        <v>technology</v>
      </c>
      <c r="T2734" t="str">
        <f>RIGHT(R2734,LEN(R2734)-SEARCH("/",R2734))</f>
        <v>hardware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>
        <f>E2735/D2735</f>
        <v>1.07538</v>
      </c>
      <c r="O2735" s="6">
        <f>IF(L2735&gt;0,E2735/L2735,0)</f>
        <v>451.84033613445376</v>
      </c>
      <c r="P2735" s="11">
        <f>(((I2735/60)/60)/24)+DATE(1970,1,1)+(-5/24)</f>
        <v>42104.022847222215</v>
      </c>
      <c r="Q2735" s="11">
        <f>(((J2735/60)/60)/24)+DATE(1970,1,1)+(-5/24)</f>
        <v>42044.064513888887</v>
      </c>
      <c r="R2735" t="s">
        <v>8295</v>
      </c>
      <c r="S2735" s="13" t="str">
        <f>LEFT(R2735,SEARCH("/",R2735)-1)</f>
        <v>technology</v>
      </c>
      <c r="T2735" t="str">
        <f>RIGHT(R2735,LEN(R2735)-SEARCH("/",R2735))</f>
        <v>hardware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>
        <f>E2736/D2736</f>
        <v>22603</v>
      </c>
      <c r="O2736" s="6">
        <f>IF(L2736&gt;0,E2736/L2736,0)</f>
        <v>138.66871165644173</v>
      </c>
      <c r="P2736" s="11">
        <f>(((I2736/60)/60)/24)+DATE(1970,1,1)+(-5/24)</f>
        <v>42656.707638888889</v>
      </c>
      <c r="Q2736" s="11">
        <f>(((J2736/60)/60)/24)+DATE(1970,1,1)+(-5/24)</f>
        <v>42626.460555555554</v>
      </c>
      <c r="R2736" t="s">
        <v>8295</v>
      </c>
      <c r="S2736" s="13" t="str">
        <f>LEFT(R2736,SEARCH("/",R2736)-1)</f>
        <v>technology</v>
      </c>
      <c r="T2736" t="str">
        <f>RIGHT(R2736,LEN(R2736)-SEARCH("/",R2736))</f>
        <v>hardware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>
        <f>E2737/D2737</f>
        <v>9.7813466666666677</v>
      </c>
      <c r="O2737" s="6">
        <f>IF(L2737&gt;0,E2737/L2737,0)</f>
        <v>21.640147492625371</v>
      </c>
      <c r="P2737" s="11">
        <f>(((I2737/60)/60)/24)+DATE(1970,1,1)+(-5/24)</f>
        <v>41346.625</v>
      </c>
      <c r="Q2737" s="11">
        <f>(((J2737/60)/60)/24)+DATE(1970,1,1)+(-5/24)</f>
        <v>41315.912615740737</v>
      </c>
      <c r="R2737" t="s">
        <v>8295</v>
      </c>
      <c r="S2737" s="13" t="str">
        <f>LEFT(R2737,SEARCH("/",R2737)-1)</f>
        <v>technology</v>
      </c>
      <c r="T2737" t="str">
        <f>RIGHT(R2737,LEN(R2737)-SEARCH("/",R2737))</f>
        <v>hardware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>
        <f>E2738/D2738</f>
        <v>1.2290000000000001</v>
      </c>
      <c r="O2738" s="6">
        <f>IF(L2738&gt;0,E2738/L2738,0)</f>
        <v>169.51724137931035</v>
      </c>
      <c r="P2738" s="11">
        <f>(((I2738/60)/60)/24)+DATE(1970,1,1)+(-5/24)</f>
        <v>41752.458020833328</v>
      </c>
      <c r="Q2738" s="11">
        <f>(((J2738/60)/60)/24)+DATE(1970,1,1)+(-5/24)</f>
        <v>41722.458020833328</v>
      </c>
      <c r="R2738" t="s">
        <v>8295</v>
      </c>
      <c r="S2738" s="13" t="str">
        <f>LEFT(R2738,SEARCH("/",R2738)-1)</f>
        <v>technology</v>
      </c>
      <c r="T2738" t="str">
        <f>RIGHT(R2738,LEN(R2738)-SEARCH("/",R2738))</f>
        <v>hardware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>
        <f>E2739/D2739</f>
        <v>2.4606080000000001</v>
      </c>
      <c r="O2739" s="6">
        <f>IF(L2739&gt;0,E2739/L2739,0)</f>
        <v>161.88210526315791</v>
      </c>
      <c r="P2739" s="11">
        <f>(((I2739/60)/60)/24)+DATE(1970,1,1)+(-5/24)</f>
        <v>41654.583333333328</v>
      </c>
      <c r="Q2739" s="11">
        <f>(((J2739/60)/60)/24)+DATE(1970,1,1)+(-5/24)</f>
        <v>41611.709340277775</v>
      </c>
      <c r="R2739" t="s">
        <v>8295</v>
      </c>
      <c r="S2739" s="13" t="str">
        <f>LEFT(R2739,SEARCH("/",R2739)-1)</f>
        <v>technology</v>
      </c>
      <c r="T2739" t="str">
        <f>RIGHT(R2739,LEN(R2739)-SEARCH("/",R2739))</f>
        <v>hardware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>
        <f>E2740/D2740</f>
        <v>1.4794</v>
      </c>
      <c r="O2740" s="6">
        <f>IF(L2740&gt;0,E2740/L2740,0)</f>
        <v>493.13333333333333</v>
      </c>
      <c r="P2740" s="11">
        <f>(((I2740/60)/60)/24)+DATE(1970,1,1)+(-5/24)</f>
        <v>42679.935231481482</v>
      </c>
      <c r="Q2740" s="11">
        <f>(((J2740/60)/60)/24)+DATE(1970,1,1)+(-5/24)</f>
        <v>42619.935231481482</v>
      </c>
      <c r="R2740" t="s">
        <v>8295</v>
      </c>
      <c r="S2740" s="13" t="str">
        <f>LEFT(R2740,SEARCH("/",R2740)-1)</f>
        <v>technology</v>
      </c>
      <c r="T2740" t="str">
        <f>RIGHT(R2740,LEN(R2740)-SEARCH("/",R2740))</f>
        <v>hardware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>
        <f>E2741/D2741</f>
        <v>3.8409090909090908</v>
      </c>
      <c r="O2741" s="6">
        <f>IF(L2741&gt;0,E2741/L2741,0)</f>
        <v>22.120418848167539</v>
      </c>
      <c r="P2741" s="11">
        <f>(((I2741/60)/60)/24)+DATE(1970,1,1)+(-5/24)</f>
        <v>41764.679594907408</v>
      </c>
      <c r="Q2741" s="11">
        <f>(((J2741/60)/60)/24)+DATE(1970,1,1)+(-5/24)</f>
        <v>41719.679594907408</v>
      </c>
      <c r="R2741" t="s">
        <v>8295</v>
      </c>
      <c r="S2741" s="13" t="str">
        <f>LEFT(R2741,SEARCH("/",R2741)-1)</f>
        <v>technology</v>
      </c>
      <c r="T2741" t="str">
        <f>RIGHT(R2741,LEN(R2741)-SEARCH("/",R2741))</f>
        <v>hardware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>
        <f>E2742/D2742</f>
        <v>1.0333333333333334</v>
      </c>
      <c r="O2742" s="6">
        <f>IF(L2742&gt;0,E2742/L2742,0)</f>
        <v>18.235294117647058</v>
      </c>
      <c r="P2742" s="11">
        <f>(((I2742/60)/60)/24)+DATE(1970,1,1)+(-5/24)</f>
        <v>42074.781851851854</v>
      </c>
      <c r="Q2742" s="11">
        <f>(((J2742/60)/60)/24)+DATE(1970,1,1)+(-5/24)</f>
        <v>42044.823518518511</v>
      </c>
      <c r="R2742" t="s">
        <v>8295</v>
      </c>
      <c r="S2742" s="13" t="str">
        <f>LEFT(R2742,SEARCH("/",R2742)-1)</f>
        <v>technology</v>
      </c>
      <c r="T2742" t="str">
        <f>RIGHT(R2742,LEN(R2742)-SEARCH("/",R2742))</f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>
        <f>E2743/D2743</f>
        <v>4.3750000000000004E-3</v>
      </c>
      <c r="O2743" s="6">
        <f>IF(L2743&gt;0,E2743/L2743,0)</f>
        <v>8.75</v>
      </c>
      <c r="P2743" s="11">
        <f>(((I2743/60)/60)/24)+DATE(1970,1,1)+(-5/24)</f>
        <v>41931.879861111105</v>
      </c>
      <c r="Q2743" s="11">
        <f>(((J2743/60)/60)/24)+DATE(1970,1,1)+(-5/24)</f>
        <v>41911.449097222219</v>
      </c>
      <c r="R2743" t="s">
        <v>8304</v>
      </c>
      <c r="S2743" s="13" t="str">
        <f>LEFT(R2743,SEARCH("/",R2743)-1)</f>
        <v>publishing</v>
      </c>
      <c r="T2743" t="str">
        <f>RIGHT(R2743,LEN(R2743)-SEARCH("/",R2743))</f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>
        <f>E2744/D2744</f>
        <v>0.29239999999999999</v>
      </c>
      <c r="O2744" s="6">
        <f>IF(L2744&gt;0,E2744/L2744,0)</f>
        <v>40.611111111111114</v>
      </c>
      <c r="P2744" s="11">
        <f>(((I2744/60)/60)/24)+DATE(1970,1,1)+(-5/24)</f>
        <v>41044.511423611111</v>
      </c>
      <c r="Q2744" s="11">
        <f>(((J2744/60)/60)/24)+DATE(1970,1,1)+(-5/24)</f>
        <v>41030.511423611111</v>
      </c>
      <c r="R2744" t="s">
        <v>8304</v>
      </c>
      <c r="S2744" s="13" t="str">
        <f>LEFT(R2744,SEARCH("/",R2744)-1)</f>
        <v>publishing</v>
      </c>
      <c r="T2744" t="str">
        <f>RIGHT(R2744,LEN(R2744)-SEARCH("/",R2744))</f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>
        <f>E2745/D2745</f>
        <v>0</v>
      </c>
      <c r="O2745" s="6">
        <f>IF(L2745&gt;0,E2745/L2745,0)</f>
        <v>0</v>
      </c>
      <c r="P2745" s="11">
        <f>(((I2745/60)/60)/24)+DATE(1970,1,1)+(-5/24)</f>
        <v>42662.120451388888</v>
      </c>
      <c r="Q2745" s="11">
        <f>(((J2745/60)/60)/24)+DATE(1970,1,1)+(-5/24)</f>
        <v>42632.120451388888</v>
      </c>
      <c r="R2745" t="s">
        <v>8304</v>
      </c>
      <c r="S2745" s="13" t="str">
        <f>LEFT(R2745,SEARCH("/",R2745)-1)</f>
        <v>publishing</v>
      </c>
      <c r="T2745" t="str">
        <f>RIGHT(R2745,LEN(R2745)-SEARCH("/",R2745))</f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>
        <f>E2746/D2746</f>
        <v>5.2187499999999998E-2</v>
      </c>
      <c r="O2746" s="6">
        <f>IF(L2746&gt;0,E2746/L2746,0)</f>
        <v>37.954545454545453</v>
      </c>
      <c r="P2746" s="11">
        <f>(((I2746/60)/60)/24)+DATE(1970,1,1)+(-5/24)</f>
        <v>40967.854143518518</v>
      </c>
      <c r="Q2746" s="11">
        <f>(((J2746/60)/60)/24)+DATE(1970,1,1)+(-5/24)</f>
        <v>40937.854143518518</v>
      </c>
      <c r="R2746" t="s">
        <v>8304</v>
      </c>
      <c r="S2746" s="13" t="str">
        <f>LEFT(R2746,SEARCH("/",R2746)-1)</f>
        <v>publishing</v>
      </c>
      <c r="T2746" t="str">
        <f>RIGHT(R2746,LEN(R2746)-SEARCH("/",R2746))</f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>
        <f>E2747/D2747</f>
        <v>0.21887499999999999</v>
      </c>
      <c r="O2747" s="6">
        <f>IF(L2747&gt;0,E2747/L2747,0)</f>
        <v>35.734693877551024</v>
      </c>
      <c r="P2747" s="11">
        <f>(((I2747/60)/60)/24)+DATE(1970,1,1)+(-5/24)</f>
        <v>41104.779722222222</v>
      </c>
      <c r="Q2747" s="11">
        <f>(((J2747/60)/60)/24)+DATE(1970,1,1)+(-5/24)</f>
        <v>41044.779722222222</v>
      </c>
      <c r="R2747" t="s">
        <v>8304</v>
      </c>
      <c r="S2747" s="13" t="str">
        <f>LEFT(R2747,SEARCH("/",R2747)-1)</f>
        <v>publishing</v>
      </c>
      <c r="T2747" t="str">
        <f>RIGHT(R2747,LEN(R2747)-SEARCH("/",R2747))</f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>
        <f>E2748/D2748</f>
        <v>0.26700000000000002</v>
      </c>
      <c r="O2748" s="6">
        <f>IF(L2748&gt;0,E2748/L2748,0)</f>
        <v>42.157894736842103</v>
      </c>
      <c r="P2748" s="11">
        <f>(((I2748/60)/60)/24)+DATE(1970,1,1)+(-5/24)</f>
        <v>41880.57304398148</v>
      </c>
      <c r="Q2748" s="11">
        <f>(((J2748/60)/60)/24)+DATE(1970,1,1)+(-5/24)</f>
        <v>41850.57304398148</v>
      </c>
      <c r="R2748" t="s">
        <v>8304</v>
      </c>
      <c r="S2748" s="13" t="str">
        <f>LEFT(R2748,SEARCH("/",R2748)-1)</f>
        <v>publishing</v>
      </c>
      <c r="T2748" t="str">
        <f>RIGHT(R2748,LEN(R2748)-SEARCH("/",R2748))</f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>
        <f>E2749/D2749</f>
        <v>0.28000000000000003</v>
      </c>
      <c r="O2749" s="6">
        <f>IF(L2749&gt;0,E2749/L2749,0)</f>
        <v>35</v>
      </c>
      <c r="P2749" s="11">
        <f>(((I2749/60)/60)/24)+DATE(1970,1,1)+(-5/24)</f>
        <v>41075.923611111109</v>
      </c>
      <c r="Q2749" s="11">
        <f>(((J2749/60)/60)/24)+DATE(1970,1,1)+(-5/24)</f>
        <v>41044.439780092594</v>
      </c>
      <c r="R2749" t="s">
        <v>8304</v>
      </c>
      <c r="S2749" s="13" t="str">
        <f>LEFT(R2749,SEARCH("/",R2749)-1)</f>
        <v>publishing</v>
      </c>
      <c r="T2749" t="str">
        <f>RIGHT(R2749,LEN(R2749)-SEARCH("/",R2749))</f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>
        <f>E2750/D2750</f>
        <v>1.06E-2</v>
      </c>
      <c r="O2750" s="6">
        <f>IF(L2750&gt;0,E2750/L2750,0)</f>
        <v>13.25</v>
      </c>
      <c r="P2750" s="11">
        <f>(((I2750/60)/60)/24)+DATE(1970,1,1)+(-5/24)</f>
        <v>42615.502337962964</v>
      </c>
      <c r="Q2750" s="11">
        <f>(((J2750/60)/60)/24)+DATE(1970,1,1)+(-5/24)</f>
        <v>42585.502337962964</v>
      </c>
      <c r="R2750" t="s">
        <v>8304</v>
      </c>
      <c r="S2750" s="13" t="str">
        <f>LEFT(R2750,SEARCH("/",R2750)-1)</f>
        <v>publishing</v>
      </c>
      <c r="T2750" t="str">
        <f>RIGHT(R2750,LEN(R2750)-SEARCH("/",R2750))</f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>
        <f>E2751/D2751</f>
        <v>1.0999999999999999E-2</v>
      </c>
      <c r="O2751" s="6">
        <f>IF(L2751&gt;0,E2751/L2751,0)</f>
        <v>55</v>
      </c>
      <c r="P2751" s="11">
        <f>(((I2751/60)/60)/24)+DATE(1970,1,1)+(-5/24)</f>
        <v>42098.549039351848</v>
      </c>
      <c r="Q2751" s="11">
        <f>(((J2751/60)/60)/24)+DATE(1970,1,1)+(-5/24)</f>
        <v>42068.59070601852</v>
      </c>
      <c r="R2751" t="s">
        <v>8304</v>
      </c>
      <c r="S2751" s="13" t="str">
        <f>LEFT(R2751,SEARCH("/",R2751)-1)</f>
        <v>publishing</v>
      </c>
      <c r="T2751" t="str">
        <f>RIGHT(R2751,LEN(R2751)-SEARCH("/",R2751))</f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>
        <f>E2752/D2752</f>
        <v>0</v>
      </c>
      <c r="O2752" s="6">
        <f>IF(L2752&gt;0,E2752/L2752,0)</f>
        <v>0</v>
      </c>
      <c r="P2752" s="11">
        <f>(((I2752/60)/60)/24)+DATE(1970,1,1)+(-5/24)</f>
        <v>41090.625</v>
      </c>
      <c r="Q2752" s="11">
        <f>(((J2752/60)/60)/24)+DATE(1970,1,1)+(-5/24)</f>
        <v>41078.69149305555</v>
      </c>
      <c r="R2752" t="s">
        <v>8304</v>
      </c>
      <c r="S2752" s="13" t="str">
        <f>LEFT(R2752,SEARCH("/",R2752)-1)</f>
        <v>publishing</v>
      </c>
      <c r="T2752" t="str">
        <f>RIGHT(R2752,LEN(R2752)-SEARCH("/",R2752))</f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>
        <f>E2753/D2753</f>
        <v>0</v>
      </c>
      <c r="O2753" s="6">
        <f>IF(L2753&gt;0,E2753/L2753,0)</f>
        <v>0</v>
      </c>
      <c r="P2753" s="11">
        <f>(((I2753/60)/60)/24)+DATE(1970,1,1)+(-5/24)</f>
        <v>41807.678726851853</v>
      </c>
      <c r="Q2753" s="11">
        <f>(((J2753/60)/60)/24)+DATE(1970,1,1)+(-5/24)</f>
        <v>41747.678726851853</v>
      </c>
      <c r="R2753" t="s">
        <v>8304</v>
      </c>
      <c r="S2753" s="13" t="str">
        <f>LEFT(R2753,SEARCH("/",R2753)-1)</f>
        <v>publishing</v>
      </c>
      <c r="T2753" t="str">
        <f>RIGHT(R2753,LEN(R2753)-SEARCH("/",R2753))</f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>
        <f>E2754/D2754</f>
        <v>0.11458333333333333</v>
      </c>
      <c r="O2754" s="6">
        <f>IF(L2754&gt;0,E2754/L2754,0)</f>
        <v>39.285714285714285</v>
      </c>
      <c r="P2754" s="11">
        <f>(((I2754/60)/60)/24)+DATE(1970,1,1)+(-5/24)</f>
        <v>40895.556759259256</v>
      </c>
      <c r="Q2754" s="11">
        <f>(((J2754/60)/60)/24)+DATE(1970,1,1)+(-5/24)</f>
        <v>40855.556759259256</v>
      </c>
      <c r="R2754" t="s">
        <v>8304</v>
      </c>
      <c r="S2754" s="13" t="str">
        <f>LEFT(R2754,SEARCH("/",R2754)-1)</f>
        <v>publishing</v>
      </c>
      <c r="T2754" t="str">
        <f>RIGHT(R2754,LEN(R2754)-SEARCH("/",R2754))</f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>
        <f>E2755/D2755</f>
        <v>0.19</v>
      </c>
      <c r="O2755" s="6">
        <f>IF(L2755&gt;0,E2755/L2755,0)</f>
        <v>47.5</v>
      </c>
      <c r="P2755" s="11">
        <f>(((I2755/60)/60)/24)+DATE(1970,1,1)+(-5/24)</f>
        <v>41147.692395833328</v>
      </c>
      <c r="Q2755" s="11">
        <f>(((J2755/60)/60)/24)+DATE(1970,1,1)+(-5/24)</f>
        <v>41117.692395833328</v>
      </c>
      <c r="R2755" t="s">
        <v>8304</v>
      </c>
      <c r="S2755" s="13" t="str">
        <f>LEFT(R2755,SEARCH("/",R2755)-1)</f>
        <v>publishing</v>
      </c>
      <c r="T2755" t="str">
        <f>RIGHT(R2755,LEN(R2755)-SEARCH("/",R2755))</f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>
        <f>E2756/D2756</f>
        <v>0</v>
      </c>
      <c r="O2756" s="6">
        <f>IF(L2756&gt;0,E2756/L2756,0)</f>
        <v>0</v>
      </c>
      <c r="P2756" s="11">
        <f>(((I2756/60)/60)/24)+DATE(1970,1,1)+(-5/24)</f>
        <v>41893.427673611113</v>
      </c>
      <c r="Q2756" s="11">
        <f>(((J2756/60)/60)/24)+DATE(1970,1,1)+(-5/24)</f>
        <v>41863.427673611113</v>
      </c>
      <c r="R2756" t="s">
        <v>8304</v>
      </c>
      <c r="S2756" s="13" t="str">
        <f>LEFT(R2756,SEARCH("/",R2756)-1)</f>
        <v>publishing</v>
      </c>
      <c r="T2756" t="str">
        <f>RIGHT(R2756,LEN(R2756)-SEARCH("/",R2756))</f>
        <v>children's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>
        <f>E2757/D2757</f>
        <v>0.52</v>
      </c>
      <c r="O2757" s="6">
        <f>IF(L2757&gt;0,E2757/L2757,0)</f>
        <v>17.333333333333332</v>
      </c>
      <c r="P2757" s="11">
        <f>(((I2757/60)/60)/24)+DATE(1970,1,1)+(-5/24)</f>
        <v>42102.582488425927</v>
      </c>
      <c r="Q2757" s="11">
        <f>(((J2757/60)/60)/24)+DATE(1970,1,1)+(-5/24)</f>
        <v>42072.582488425927</v>
      </c>
      <c r="R2757" t="s">
        <v>8304</v>
      </c>
      <c r="S2757" s="13" t="str">
        <f>LEFT(R2757,SEARCH("/",R2757)-1)</f>
        <v>publishing</v>
      </c>
      <c r="T2757" t="str">
        <f>RIGHT(R2757,LEN(R2757)-SEARCH("/",R2757))</f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>
        <f>E2758/D2758</f>
        <v>0.1048</v>
      </c>
      <c r="O2758" s="6">
        <f>IF(L2758&gt;0,E2758/L2758,0)</f>
        <v>31.757575757575758</v>
      </c>
      <c r="P2758" s="11">
        <f>(((I2758/60)/60)/24)+DATE(1970,1,1)+(-5/24)</f>
        <v>41650.692141203705</v>
      </c>
      <c r="Q2758" s="11">
        <f>(((J2758/60)/60)/24)+DATE(1970,1,1)+(-5/24)</f>
        <v>41620.692141203705</v>
      </c>
      <c r="R2758" t="s">
        <v>8304</v>
      </c>
      <c r="S2758" s="13" t="str">
        <f>LEFT(R2758,SEARCH("/",R2758)-1)</f>
        <v>publishing</v>
      </c>
      <c r="T2758" t="str">
        <f>RIGHT(R2758,LEN(R2758)-SEARCH("/",R2758))</f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>
        <f>E2759/D2759</f>
        <v>6.6666666666666671E-3</v>
      </c>
      <c r="O2759" s="6">
        <f>IF(L2759&gt;0,E2759/L2759,0)</f>
        <v>5</v>
      </c>
      <c r="P2759" s="11">
        <f>(((I2759/60)/60)/24)+DATE(1970,1,1)+(-5/24)</f>
        <v>42588.448287037034</v>
      </c>
      <c r="Q2759" s="11">
        <f>(((J2759/60)/60)/24)+DATE(1970,1,1)+(-5/24)</f>
        <v>42573.448287037034</v>
      </c>
      <c r="R2759" t="s">
        <v>8304</v>
      </c>
      <c r="S2759" s="13" t="str">
        <f>LEFT(R2759,SEARCH("/",R2759)-1)</f>
        <v>publishing</v>
      </c>
      <c r="T2759" t="str">
        <f>RIGHT(R2759,LEN(R2759)-SEARCH("/",R2759))</f>
        <v>children's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>
        <f>E2760/D2760</f>
        <v>0.11700000000000001</v>
      </c>
      <c r="O2760" s="6">
        <f>IF(L2760&gt;0,E2760/L2760,0)</f>
        <v>39</v>
      </c>
      <c r="P2760" s="11">
        <f>(((I2760/60)/60)/24)+DATE(1970,1,1)+(-5/24)</f>
        <v>42653.23359953703</v>
      </c>
      <c r="Q2760" s="11">
        <f>(((J2760/60)/60)/24)+DATE(1970,1,1)+(-5/24)</f>
        <v>42639.23359953703</v>
      </c>
      <c r="R2760" t="s">
        <v>8304</v>
      </c>
      <c r="S2760" s="13" t="str">
        <f>LEFT(R2760,SEARCH("/",R2760)-1)</f>
        <v>publishing</v>
      </c>
      <c r="T2760" t="str">
        <f>RIGHT(R2760,LEN(R2760)-SEARCH("/",R2760))</f>
        <v>children's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>
        <f>E2761/D2761</f>
        <v>0.105</v>
      </c>
      <c r="O2761" s="6">
        <f>IF(L2761&gt;0,E2761/L2761,0)</f>
        <v>52.5</v>
      </c>
      <c r="P2761" s="11">
        <f>(((I2761/60)/60)/24)+DATE(1970,1,1)+(-5/24)</f>
        <v>42567.158171296294</v>
      </c>
      <c r="Q2761" s="11">
        <f>(((J2761/60)/60)/24)+DATE(1970,1,1)+(-5/24)</f>
        <v>42524.158171296294</v>
      </c>
      <c r="R2761" t="s">
        <v>8304</v>
      </c>
      <c r="S2761" s="13" t="str">
        <f>LEFT(R2761,SEARCH("/",R2761)-1)</f>
        <v>publishing</v>
      </c>
      <c r="T2761" t="str">
        <f>RIGHT(R2761,LEN(R2761)-SEARCH("/",R2761))</f>
        <v>children's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>
        <f>E2762/D2762</f>
        <v>0</v>
      </c>
      <c r="O2762" s="6">
        <f>IF(L2762&gt;0,E2762/L2762,0)</f>
        <v>0</v>
      </c>
      <c r="P2762" s="11">
        <f>(((I2762/60)/60)/24)+DATE(1970,1,1)+(-5/24)</f>
        <v>41445.252986111111</v>
      </c>
      <c r="Q2762" s="11">
        <f>(((J2762/60)/60)/24)+DATE(1970,1,1)+(-5/24)</f>
        <v>41415.252986111111</v>
      </c>
      <c r="R2762" t="s">
        <v>8304</v>
      </c>
      <c r="S2762" s="13" t="str">
        <f>LEFT(R2762,SEARCH("/",R2762)-1)</f>
        <v>publishing</v>
      </c>
      <c r="T2762" t="str">
        <f>RIGHT(R2762,LEN(R2762)-SEARCH("/",R2762))</f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>
        <f>E2763/D2763</f>
        <v>7.1999999999999998E-3</v>
      </c>
      <c r="O2763" s="6">
        <f>IF(L2763&gt;0,E2763/L2763,0)</f>
        <v>9</v>
      </c>
      <c r="P2763" s="11">
        <f>(((I2763/60)/60)/24)+DATE(1970,1,1)+(-5/24)</f>
        <v>41276.85524305555</v>
      </c>
      <c r="Q2763" s="11">
        <f>(((J2763/60)/60)/24)+DATE(1970,1,1)+(-5/24)</f>
        <v>41246.85524305555</v>
      </c>
      <c r="R2763" t="s">
        <v>8304</v>
      </c>
      <c r="S2763" s="13" t="str">
        <f>LEFT(R2763,SEARCH("/",R2763)-1)</f>
        <v>publishing</v>
      </c>
      <c r="T2763" t="str">
        <f>RIGHT(R2763,LEN(R2763)-SEARCH("/",R2763))</f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>
        <f>E2764/D2764</f>
        <v>7.6923076923076927E-3</v>
      </c>
      <c r="O2764" s="6">
        <f>IF(L2764&gt;0,E2764/L2764,0)</f>
        <v>25</v>
      </c>
      <c r="P2764" s="11">
        <f>(((I2764/60)/60)/24)+DATE(1970,1,1)+(-5/24)</f>
        <v>40986.786979166667</v>
      </c>
      <c r="Q2764" s="11">
        <f>(((J2764/60)/60)/24)+DATE(1970,1,1)+(-5/24)</f>
        <v>40926.828645833331</v>
      </c>
      <c r="R2764" t="s">
        <v>8304</v>
      </c>
      <c r="S2764" s="13" t="str">
        <f>LEFT(R2764,SEARCH("/",R2764)-1)</f>
        <v>publishing</v>
      </c>
      <c r="T2764" t="str">
        <f>RIGHT(R2764,LEN(R2764)-SEARCH("/",R2764))</f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>
        <f>E2765/D2765</f>
        <v>2.2842639593908631E-3</v>
      </c>
      <c r="O2765" s="6">
        <f>IF(L2765&gt;0,E2765/L2765,0)</f>
        <v>30</v>
      </c>
      <c r="P2765" s="11">
        <f>(((I2765/60)/60)/24)+DATE(1970,1,1)+(-5/24)</f>
        <v>41418.371342592589</v>
      </c>
      <c r="Q2765" s="11">
        <f>(((J2765/60)/60)/24)+DATE(1970,1,1)+(-5/24)</f>
        <v>41373.371342592589</v>
      </c>
      <c r="R2765" t="s">
        <v>8304</v>
      </c>
      <c r="S2765" s="13" t="str">
        <f>LEFT(R2765,SEARCH("/",R2765)-1)</f>
        <v>publishing</v>
      </c>
      <c r="T2765" t="str">
        <f>RIGHT(R2765,LEN(R2765)-SEARCH("/",R2765))</f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>
        <f>E2766/D2766</f>
        <v>1.125E-2</v>
      </c>
      <c r="O2766" s="6">
        <f>IF(L2766&gt;0,E2766/L2766,0)</f>
        <v>11.25</v>
      </c>
      <c r="P2766" s="11">
        <f>(((I2766/60)/60)/24)+DATE(1970,1,1)+(-5/24)</f>
        <v>41059.583333333328</v>
      </c>
      <c r="Q2766" s="11">
        <f>(((J2766/60)/60)/24)+DATE(1970,1,1)+(-5/24)</f>
        <v>41030.083692129629</v>
      </c>
      <c r="R2766" t="s">
        <v>8304</v>
      </c>
      <c r="S2766" s="13" t="str">
        <f>LEFT(R2766,SEARCH("/",R2766)-1)</f>
        <v>publishing</v>
      </c>
      <c r="T2766" t="str">
        <f>RIGHT(R2766,LEN(R2766)-SEARCH("/",R2766))</f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>
        <f>E2767/D2767</f>
        <v>0</v>
      </c>
      <c r="O2767" s="6">
        <f>IF(L2767&gt;0,E2767/L2767,0)</f>
        <v>0</v>
      </c>
      <c r="P2767" s="11">
        <f>(((I2767/60)/60)/24)+DATE(1970,1,1)+(-5/24)</f>
        <v>41210.370694444442</v>
      </c>
      <c r="Q2767" s="11">
        <f>(((J2767/60)/60)/24)+DATE(1970,1,1)+(-5/24)</f>
        <v>41194.370694444442</v>
      </c>
      <c r="R2767" t="s">
        <v>8304</v>
      </c>
      <c r="S2767" s="13" t="str">
        <f>LEFT(R2767,SEARCH("/",R2767)-1)</f>
        <v>publishing</v>
      </c>
      <c r="T2767" t="str">
        <f>RIGHT(R2767,LEN(R2767)-SEARCH("/",R2767))</f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>
        <f>E2768/D2768</f>
        <v>0.02</v>
      </c>
      <c r="O2768" s="6">
        <f>IF(L2768&gt;0,E2768/L2768,0)</f>
        <v>25</v>
      </c>
      <c r="P2768" s="11">
        <f>(((I2768/60)/60)/24)+DATE(1970,1,1)+(-5/24)</f>
        <v>40766.459699074068</v>
      </c>
      <c r="Q2768" s="11">
        <f>(((J2768/60)/60)/24)+DATE(1970,1,1)+(-5/24)</f>
        <v>40736.459699074068</v>
      </c>
      <c r="R2768" t="s">
        <v>8304</v>
      </c>
      <c r="S2768" s="13" t="str">
        <f>LEFT(R2768,SEARCH("/",R2768)-1)</f>
        <v>publishing</v>
      </c>
      <c r="T2768" t="str">
        <f>RIGHT(R2768,LEN(R2768)-SEARCH("/",R2768))</f>
        <v>children's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>
        <f>E2769/D2769</f>
        <v>8.5000000000000006E-3</v>
      </c>
      <c r="O2769" s="6">
        <f>IF(L2769&gt;0,E2769/L2769,0)</f>
        <v>11.333333333333334</v>
      </c>
      <c r="P2769" s="11">
        <f>(((I2769/60)/60)/24)+DATE(1970,1,1)+(-5/24)</f>
        <v>42232.750578703701</v>
      </c>
      <c r="Q2769" s="11">
        <f>(((J2769/60)/60)/24)+DATE(1970,1,1)+(-5/24)</f>
        <v>42172.750578703701</v>
      </c>
      <c r="R2769" t="s">
        <v>8304</v>
      </c>
      <c r="S2769" s="13" t="str">
        <f>LEFT(R2769,SEARCH("/",R2769)-1)</f>
        <v>publishing</v>
      </c>
      <c r="T2769" t="str">
        <f>RIGHT(R2769,LEN(R2769)-SEARCH("/",R2769))</f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>
        <f>E2770/D2770</f>
        <v>0.14314285714285716</v>
      </c>
      <c r="O2770" s="6">
        <f>IF(L2770&gt;0,E2770/L2770,0)</f>
        <v>29.470588235294116</v>
      </c>
      <c r="P2770" s="11">
        <f>(((I2770/60)/60)/24)+DATE(1970,1,1)+(-5/24)</f>
        <v>40997.364849537036</v>
      </c>
      <c r="Q2770" s="11">
        <f>(((J2770/60)/60)/24)+DATE(1970,1,1)+(-5/24)</f>
        <v>40967.4065162037</v>
      </c>
      <c r="R2770" t="s">
        <v>8304</v>
      </c>
      <c r="S2770" s="13" t="str">
        <f>LEFT(R2770,SEARCH("/",R2770)-1)</f>
        <v>publishing</v>
      </c>
      <c r="T2770" t="str">
        <f>RIGHT(R2770,LEN(R2770)-SEARCH("/",R2770))</f>
        <v>children's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>
        <f>E2771/D2771</f>
        <v>2.5000000000000001E-3</v>
      </c>
      <c r="O2771" s="6">
        <f>IF(L2771&gt;0,E2771/L2771,0)</f>
        <v>1</v>
      </c>
      <c r="P2771" s="11">
        <f>(((I2771/60)/60)/24)+DATE(1970,1,1)+(-5/24)</f>
        <v>41795.617939814809</v>
      </c>
      <c r="Q2771" s="11">
        <f>(((J2771/60)/60)/24)+DATE(1970,1,1)+(-5/24)</f>
        <v>41745.617939814809</v>
      </c>
      <c r="R2771" t="s">
        <v>8304</v>
      </c>
      <c r="S2771" s="13" t="str">
        <f>LEFT(R2771,SEARCH("/",R2771)-1)</f>
        <v>publishing</v>
      </c>
      <c r="T2771" t="str">
        <f>RIGHT(R2771,LEN(R2771)-SEARCH("/",R2771))</f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>
        <f>E2772/D2772</f>
        <v>0.1041125</v>
      </c>
      <c r="O2772" s="6">
        <f>IF(L2772&gt;0,E2772/L2772,0)</f>
        <v>63.098484848484851</v>
      </c>
      <c r="P2772" s="11">
        <f>(((I2772/60)/60)/24)+DATE(1970,1,1)+(-5/24)</f>
        <v>41716.455208333333</v>
      </c>
      <c r="Q2772" s="11">
        <f>(((J2772/60)/60)/24)+DATE(1970,1,1)+(-5/24)</f>
        <v>41686.496874999997</v>
      </c>
      <c r="R2772" t="s">
        <v>8304</v>
      </c>
      <c r="S2772" s="13" t="str">
        <f>LEFT(R2772,SEARCH("/",R2772)-1)</f>
        <v>publishing</v>
      </c>
      <c r="T2772" t="str">
        <f>RIGHT(R2772,LEN(R2772)-SEARCH("/",R2772))</f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>
        <f>E2773/D2773</f>
        <v>0</v>
      </c>
      <c r="O2773" s="6">
        <f>IF(L2773&gt;0,E2773/L2773,0)</f>
        <v>0</v>
      </c>
      <c r="P2773" s="11">
        <f>(((I2773/60)/60)/24)+DATE(1970,1,1)+(-5/24)</f>
        <v>41306.5</v>
      </c>
      <c r="Q2773" s="11">
        <f>(((J2773/60)/60)/24)+DATE(1970,1,1)+(-5/24)</f>
        <v>41257.323379629626</v>
      </c>
      <c r="R2773" t="s">
        <v>8304</v>
      </c>
      <c r="S2773" s="13" t="str">
        <f>LEFT(R2773,SEARCH("/",R2773)-1)</f>
        <v>publishing</v>
      </c>
      <c r="T2773" t="str">
        <f>RIGHT(R2773,LEN(R2773)-SEARCH("/",R2773))</f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>
        <f>E2774/D2774</f>
        <v>0</v>
      </c>
      <c r="O2774" s="6">
        <f>IF(L2774&gt;0,E2774/L2774,0)</f>
        <v>0</v>
      </c>
      <c r="P2774" s="11">
        <f>(((I2774/60)/60)/24)+DATE(1970,1,1)+(-5/24)</f>
        <v>41552.660810185182</v>
      </c>
      <c r="Q2774" s="11">
        <f>(((J2774/60)/60)/24)+DATE(1970,1,1)+(-5/24)</f>
        <v>41537.660810185182</v>
      </c>
      <c r="R2774" t="s">
        <v>8304</v>
      </c>
      <c r="S2774" s="13" t="str">
        <f>LEFT(R2774,SEARCH("/",R2774)-1)</f>
        <v>publishing</v>
      </c>
      <c r="T2774" t="str">
        <f>RIGHT(R2774,LEN(R2774)-SEARCH("/",R2774))</f>
        <v>children's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>
        <f>E2775/D2775</f>
        <v>1.8867924528301887E-3</v>
      </c>
      <c r="O2775" s="6">
        <f>IF(L2775&gt;0,E2775/L2775,0)</f>
        <v>1</v>
      </c>
      <c r="P2775" s="11">
        <f>(((I2775/60)/60)/24)+DATE(1970,1,1)+(-5/24)</f>
        <v>42484.656493055554</v>
      </c>
      <c r="Q2775" s="11">
        <f>(((J2775/60)/60)/24)+DATE(1970,1,1)+(-5/24)</f>
        <v>42474.656493055554</v>
      </c>
      <c r="R2775" t="s">
        <v>8304</v>
      </c>
      <c r="S2775" s="13" t="str">
        <f>LEFT(R2775,SEARCH("/",R2775)-1)</f>
        <v>publishing</v>
      </c>
      <c r="T2775" t="str">
        <f>RIGHT(R2775,LEN(R2775)-SEARCH("/",R2775))</f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>
        <f>E2776/D2776</f>
        <v>0.14249999999999999</v>
      </c>
      <c r="O2776" s="6">
        <f>IF(L2776&gt;0,E2776/L2776,0)</f>
        <v>43.846153846153847</v>
      </c>
      <c r="P2776" s="11">
        <f>(((I2776/60)/60)/24)+DATE(1970,1,1)+(-5/24)</f>
        <v>41340.918148148143</v>
      </c>
      <c r="Q2776" s="11">
        <f>(((J2776/60)/60)/24)+DATE(1970,1,1)+(-5/24)</f>
        <v>41310.918148148143</v>
      </c>
      <c r="R2776" t="s">
        <v>8304</v>
      </c>
      <c r="S2776" s="13" t="str">
        <f>LEFT(R2776,SEARCH("/",R2776)-1)</f>
        <v>publishing</v>
      </c>
      <c r="T2776" t="str">
        <f>RIGHT(R2776,LEN(R2776)-SEARCH("/",R2776))</f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>
        <f>E2777/D2777</f>
        <v>0.03</v>
      </c>
      <c r="O2777" s="6">
        <f>IF(L2777&gt;0,E2777/L2777,0)</f>
        <v>75</v>
      </c>
      <c r="P2777" s="11">
        <f>(((I2777/60)/60)/24)+DATE(1970,1,1)+(-5/24)</f>
        <v>40892.805023148147</v>
      </c>
      <c r="Q2777" s="11">
        <f>(((J2777/60)/60)/24)+DATE(1970,1,1)+(-5/24)</f>
        <v>40862.805023148147</v>
      </c>
      <c r="R2777" t="s">
        <v>8304</v>
      </c>
      <c r="S2777" s="13" t="str">
        <f>LEFT(R2777,SEARCH("/",R2777)-1)</f>
        <v>publishing</v>
      </c>
      <c r="T2777" t="str">
        <f>RIGHT(R2777,LEN(R2777)-SEARCH("/",R2777))</f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>
        <f>E2778/D2778</f>
        <v>7.8809523809523815E-2</v>
      </c>
      <c r="O2778" s="6">
        <f>IF(L2778&gt;0,E2778/L2778,0)</f>
        <v>45.972222222222221</v>
      </c>
      <c r="P2778" s="11">
        <f>(((I2778/60)/60)/24)+DATE(1970,1,1)+(-5/24)</f>
        <v>42167.088842592588</v>
      </c>
      <c r="Q2778" s="11">
        <f>(((J2778/60)/60)/24)+DATE(1970,1,1)+(-5/24)</f>
        <v>42136.088842592588</v>
      </c>
      <c r="R2778" t="s">
        <v>8304</v>
      </c>
      <c r="S2778" s="13" t="str">
        <f>LEFT(R2778,SEARCH("/",R2778)-1)</f>
        <v>publishing</v>
      </c>
      <c r="T2778" t="str">
        <f>RIGHT(R2778,LEN(R2778)-SEARCH("/",R2778))</f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>
        <f>E2779/D2779</f>
        <v>3.3333333333333335E-3</v>
      </c>
      <c r="O2779" s="6">
        <f>IF(L2779&gt;0,E2779/L2779,0)</f>
        <v>10</v>
      </c>
      <c r="P2779" s="11">
        <f>(((I2779/60)/60)/24)+DATE(1970,1,1)+(-5/24)</f>
        <v>42202.460694444446</v>
      </c>
      <c r="Q2779" s="11">
        <f>(((J2779/60)/60)/24)+DATE(1970,1,1)+(-5/24)</f>
        <v>42172.460694444446</v>
      </c>
      <c r="R2779" t="s">
        <v>8304</v>
      </c>
      <c r="S2779" s="13" t="str">
        <f>LEFT(R2779,SEARCH("/",R2779)-1)</f>
        <v>publishing</v>
      </c>
      <c r="T2779" t="str">
        <f>RIGHT(R2779,LEN(R2779)-SEARCH("/",R2779))</f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>
        <f>E2780/D2780</f>
        <v>0.25545454545454543</v>
      </c>
      <c r="O2780" s="6">
        <f>IF(L2780&gt;0,E2780/L2780,0)</f>
        <v>93.666666666666671</v>
      </c>
      <c r="P2780" s="11">
        <f>(((I2780/60)/60)/24)+DATE(1970,1,1)+(-5/24)</f>
        <v>41876.769745370366</v>
      </c>
      <c r="Q2780" s="11">
        <f>(((J2780/60)/60)/24)+DATE(1970,1,1)+(-5/24)</f>
        <v>41846.769745370366</v>
      </c>
      <c r="R2780" t="s">
        <v>8304</v>
      </c>
      <c r="S2780" s="13" t="str">
        <f>LEFT(R2780,SEARCH("/",R2780)-1)</f>
        <v>publishing</v>
      </c>
      <c r="T2780" t="str">
        <f>RIGHT(R2780,LEN(R2780)-SEARCH("/",R2780))</f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>
        <f>E2781/D2781</f>
        <v>2.12E-2</v>
      </c>
      <c r="O2781" s="6">
        <f>IF(L2781&gt;0,E2781/L2781,0)</f>
        <v>53</v>
      </c>
      <c r="P2781" s="11">
        <f>(((I2781/60)/60)/24)+DATE(1970,1,1)+(-5/24)</f>
        <v>42330.419224537036</v>
      </c>
      <c r="Q2781" s="11">
        <f>(((J2781/60)/60)/24)+DATE(1970,1,1)+(-5/24)</f>
        <v>42300.377557870372</v>
      </c>
      <c r="R2781" t="s">
        <v>8304</v>
      </c>
      <c r="S2781" s="13" t="str">
        <f>LEFT(R2781,SEARCH("/",R2781)-1)</f>
        <v>publishing</v>
      </c>
      <c r="T2781" t="str">
        <f>RIGHT(R2781,LEN(R2781)-SEARCH("/",R2781))</f>
        <v>children's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>
        <f>E2782/D2782</f>
        <v>0</v>
      </c>
      <c r="O2782" s="6">
        <f>IF(L2782&gt;0,E2782/L2782,0)</f>
        <v>0</v>
      </c>
      <c r="P2782" s="11">
        <f>(((I2782/60)/60)/24)+DATE(1970,1,1)+(-5/24)</f>
        <v>42804.239444444444</v>
      </c>
      <c r="Q2782" s="11">
        <f>(((J2782/60)/60)/24)+DATE(1970,1,1)+(-5/24)</f>
        <v>42774.239444444444</v>
      </c>
      <c r="R2782" t="s">
        <v>8304</v>
      </c>
      <c r="S2782" s="13" t="str">
        <f>LEFT(R2782,SEARCH("/",R2782)-1)</f>
        <v>publishing</v>
      </c>
      <c r="T2782" t="str">
        <f>RIGHT(R2782,LEN(R2782)-SEARCH("/",R2782))</f>
        <v>children's books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>
        <f>E2783/D2783</f>
        <v>1.0528</v>
      </c>
      <c r="O2783" s="6">
        <f>IF(L2783&gt;0,E2783/L2783,0)</f>
        <v>47</v>
      </c>
      <c r="P2783" s="11">
        <f>(((I2783/60)/60)/24)+DATE(1970,1,1)+(-5/24)</f>
        <v>42047.083333333336</v>
      </c>
      <c r="Q2783" s="11">
        <f>(((J2783/60)/60)/24)+DATE(1970,1,1)+(-5/24)</f>
        <v>42018.733263888884</v>
      </c>
      <c r="R2783" t="s">
        <v>8271</v>
      </c>
      <c r="S2783" s="13" t="str">
        <f>LEFT(R2783,SEARCH("/",R2783)-1)</f>
        <v>theater</v>
      </c>
      <c r="T2783" t="str">
        <f>RIGHT(R2783,LEN(R2783)-SEARCH("/",R2783))</f>
        <v>plays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>
        <f>E2784/D2784</f>
        <v>1.2</v>
      </c>
      <c r="O2784" s="6">
        <f>IF(L2784&gt;0,E2784/L2784,0)</f>
        <v>66.666666666666671</v>
      </c>
      <c r="P2784" s="11">
        <f>(((I2784/60)/60)/24)+DATE(1970,1,1)+(-5/24)</f>
        <v>42051.999305555553</v>
      </c>
      <c r="Q2784" s="11">
        <f>(((J2784/60)/60)/24)+DATE(1970,1,1)+(-5/24)</f>
        <v>42026.716643518514</v>
      </c>
      <c r="R2784" t="s">
        <v>8271</v>
      </c>
      <c r="S2784" s="13" t="str">
        <f>LEFT(R2784,SEARCH("/",R2784)-1)</f>
        <v>theater</v>
      </c>
      <c r="T2784" t="str">
        <f>RIGHT(R2784,LEN(R2784)-SEARCH("/",R2784))</f>
        <v>plays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>
        <f>E2785/D2785</f>
        <v>1.145</v>
      </c>
      <c r="O2785" s="6">
        <f>IF(L2785&gt;0,E2785/L2785,0)</f>
        <v>18.770491803278688</v>
      </c>
      <c r="P2785" s="11">
        <f>(((I2785/60)/60)/24)+DATE(1970,1,1)+(-5/24)</f>
        <v>42117.326921296299</v>
      </c>
      <c r="Q2785" s="11">
        <f>(((J2785/60)/60)/24)+DATE(1970,1,1)+(-5/24)</f>
        <v>42103.326921296299</v>
      </c>
      <c r="R2785" t="s">
        <v>8271</v>
      </c>
      <c r="S2785" s="13" t="str">
        <f>LEFT(R2785,SEARCH("/",R2785)-1)</f>
        <v>theater</v>
      </c>
      <c r="T2785" t="str">
        <f>RIGHT(R2785,LEN(R2785)-SEARCH("/",R2785))</f>
        <v>plays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>
        <f>E2786/D2786</f>
        <v>1.19</v>
      </c>
      <c r="O2786" s="6">
        <f>IF(L2786&gt;0,E2786/L2786,0)</f>
        <v>66.111111111111114</v>
      </c>
      <c r="P2786" s="11">
        <f>(((I2786/60)/60)/24)+DATE(1970,1,1)+(-5/24)</f>
        <v>41941.579201388886</v>
      </c>
      <c r="Q2786" s="11">
        <f>(((J2786/60)/60)/24)+DATE(1970,1,1)+(-5/24)</f>
        <v>41920.579201388886</v>
      </c>
      <c r="R2786" t="s">
        <v>8271</v>
      </c>
      <c r="S2786" s="13" t="str">
        <f>LEFT(R2786,SEARCH("/",R2786)-1)</f>
        <v>theater</v>
      </c>
      <c r="T2786" t="str">
        <f>RIGHT(R2786,LEN(R2786)-SEARCH("/",R2786))</f>
        <v>plays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>
        <f>E2787/D2787</f>
        <v>1.0468</v>
      </c>
      <c r="O2787" s="6">
        <f>IF(L2787&gt;0,E2787/L2787,0)</f>
        <v>36.859154929577464</v>
      </c>
      <c r="P2787" s="11">
        <f>(((I2787/60)/60)/24)+DATE(1970,1,1)+(-5/24)</f>
        <v>42587.666666666664</v>
      </c>
      <c r="Q2787" s="11">
        <f>(((J2787/60)/60)/24)+DATE(1970,1,1)+(-5/24)</f>
        <v>42557.981099537035</v>
      </c>
      <c r="R2787" t="s">
        <v>8271</v>
      </c>
      <c r="S2787" s="13" t="str">
        <f>LEFT(R2787,SEARCH("/",R2787)-1)</f>
        <v>theater</v>
      </c>
      <c r="T2787" t="str">
        <f>RIGHT(R2787,LEN(R2787)-SEARCH("/",R2787))</f>
        <v>plays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>
        <f>E2788/D2788</f>
        <v>1.1783999999999999</v>
      </c>
      <c r="O2788" s="6">
        <f>IF(L2788&gt;0,E2788/L2788,0)</f>
        <v>39.810810810810814</v>
      </c>
      <c r="P2788" s="11">
        <f>(((I2788/60)/60)/24)+DATE(1970,1,1)+(-5/24)</f>
        <v>41829.360879629625</v>
      </c>
      <c r="Q2788" s="11">
        <f>(((J2788/60)/60)/24)+DATE(1970,1,1)+(-5/24)</f>
        <v>41815.360879629625</v>
      </c>
      <c r="R2788" t="s">
        <v>8271</v>
      </c>
      <c r="S2788" s="13" t="str">
        <f>LEFT(R2788,SEARCH("/",R2788)-1)</f>
        <v>theater</v>
      </c>
      <c r="T2788" t="str">
        <f>RIGHT(R2788,LEN(R2788)-SEARCH("/",R2788))</f>
        <v>plays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>
        <f>E2789/D2789</f>
        <v>1.1970000000000001</v>
      </c>
      <c r="O2789" s="6">
        <f>IF(L2789&gt;0,E2789/L2789,0)</f>
        <v>31.5</v>
      </c>
      <c r="P2789" s="11">
        <f>(((I2789/60)/60)/24)+DATE(1970,1,1)+(-5/24)</f>
        <v>41837.990185185183</v>
      </c>
      <c r="Q2789" s="11">
        <f>(((J2789/60)/60)/24)+DATE(1970,1,1)+(-5/24)</f>
        <v>41807.990185185183</v>
      </c>
      <c r="R2789" t="s">
        <v>8271</v>
      </c>
      <c r="S2789" s="13" t="str">
        <f>LEFT(R2789,SEARCH("/",R2789)-1)</f>
        <v>theater</v>
      </c>
      <c r="T2789" t="str">
        <f>RIGHT(R2789,LEN(R2789)-SEARCH("/",R2789))</f>
        <v>plays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>
        <f>E2790/D2790</f>
        <v>1.0249999999999999</v>
      </c>
      <c r="O2790" s="6">
        <f>IF(L2790&gt;0,E2790/L2790,0)</f>
        <v>102.5</v>
      </c>
      <c r="P2790" s="11">
        <f>(((I2790/60)/60)/24)+DATE(1970,1,1)+(-5/24)</f>
        <v>42580.493553240733</v>
      </c>
      <c r="Q2790" s="11">
        <f>(((J2790/60)/60)/24)+DATE(1970,1,1)+(-5/24)</f>
        <v>42550.493553240733</v>
      </c>
      <c r="R2790" t="s">
        <v>8271</v>
      </c>
      <c r="S2790" s="13" t="str">
        <f>LEFT(R2790,SEARCH("/",R2790)-1)</f>
        <v>theater</v>
      </c>
      <c r="T2790" t="str">
        <f>RIGHT(R2790,LEN(R2790)-SEARCH("/",R2790))</f>
        <v>plays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>
        <f>E2791/D2791</f>
        <v>1.0116666666666667</v>
      </c>
      <c r="O2791" s="6">
        <f>IF(L2791&gt;0,E2791/L2791,0)</f>
        <v>126.45833333333333</v>
      </c>
      <c r="P2791" s="11">
        <f>(((I2791/60)/60)/24)+DATE(1970,1,1)+(-5/24)</f>
        <v>42074.958333333336</v>
      </c>
      <c r="Q2791" s="11">
        <f>(((J2791/60)/60)/24)+DATE(1970,1,1)+(-5/24)</f>
        <v>42055.804791666662</v>
      </c>
      <c r="R2791" t="s">
        <v>8271</v>
      </c>
      <c r="S2791" s="13" t="str">
        <f>LEFT(R2791,SEARCH("/",R2791)-1)</f>
        <v>theater</v>
      </c>
      <c r="T2791" t="str">
        <f>RIGHT(R2791,LEN(R2791)-SEARCH("/",R2791))</f>
        <v>plays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>
        <f>E2792/D2792</f>
        <v>1.0533333333333332</v>
      </c>
      <c r="O2792" s="6">
        <f>IF(L2792&gt;0,E2792/L2792,0)</f>
        <v>47.878787878787875</v>
      </c>
      <c r="P2792" s="11">
        <f>(((I2792/60)/60)/24)+DATE(1970,1,1)+(-5/24)</f>
        <v>42046.730358796289</v>
      </c>
      <c r="Q2792" s="11">
        <f>(((J2792/60)/60)/24)+DATE(1970,1,1)+(-5/24)</f>
        <v>42016.730358796289</v>
      </c>
      <c r="R2792" t="s">
        <v>8271</v>
      </c>
      <c r="S2792" s="13" t="str">
        <f>LEFT(R2792,SEARCH("/",R2792)-1)</f>
        <v>theater</v>
      </c>
      <c r="T2792" t="str">
        <f>RIGHT(R2792,LEN(R2792)-SEARCH("/",R2792))</f>
        <v>plays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>
        <f>E2793/D2793</f>
        <v>1.0249999999999999</v>
      </c>
      <c r="O2793" s="6">
        <f>IF(L2793&gt;0,E2793/L2793,0)</f>
        <v>73.214285714285708</v>
      </c>
      <c r="P2793" s="11">
        <f>(((I2793/60)/60)/24)+DATE(1970,1,1)+(-5/24)</f>
        <v>42621.958333333336</v>
      </c>
      <c r="Q2793" s="11">
        <f>(((J2793/60)/60)/24)+DATE(1970,1,1)+(-5/24)</f>
        <v>42591.691655092589</v>
      </c>
      <c r="R2793" t="s">
        <v>8271</v>
      </c>
      <c r="S2793" s="13" t="str">
        <f>LEFT(R2793,SEARCH("/",R2793)-1)</f>
        <v>theater</v>
      </c>
      <c r="T2793" t="str">
        <f>RIGHT(R2793,LEN(R2793)-SEARCH("/",R2793))</f>
        <v>plays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>
        <f>E2794/D2794</f>
        <v>1.0760000000000001</v>
      </c>
      <c r="O2794" s="6">
        <f>IF(L2794&gt;0,E2794/L2794,0)</f>
        <v>89.666666666666671</v>
      </c>
      <c r="P2794" s="11">
        <f>(((I2794/60)/60)/24)+DATE(1970,1,1)+(-5/24)</f>
        <v>42228.022673611107</v>
      </c>
      <c r="Q2794" s="11">
        <f>(((J2794/60)/60)/24)+DATE(1970,1,1)+(-5/24)</f>
        <v>42183.022673611107</v>
      </c>
      <c r="R2794" t="s">
        <v>8271</v>
      </c>
      <c r="S2794" s="13" t="str">
        <f>LEFT(R2794,SEARCH("/",R2794)-1)</f>
        <v>theater</v>
      </c>
      <c r="T2794" t="str">
        <f>RIGHT(R2794,LEN(R2794)-SEARCH("/",R2794))</f>
        <v>plays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>
        <f>E2795/D2795</f>
        <v>1.105675</v>
      </c>
      <c r="O2795" s="6">
        <f>IF(L2795&gt;0,E2795/L2795,0)</f>
        <v>151.4623287671233</v>
      </c>
      <c r="P2795" s="11">
        <f>(((I2795/60)/60)/24)+DATE(1970,1,1)+(-5/24)</f>
        <v>42206.210706018515</v>
      </c>
      <c r="Q2795" s="11">
        <f>(((J2795/60)/60)/24)+DATE(1970,1,1)+(-5/24)</f>
        <v>42176.210706018515</v>
      </c>
      <c r="R2795" t="s">
        <v>8271</v>
      </c>
      <c r="S2795" s="13" t="str">
        <f>LEFT(R2795,SEARCH("/",R2795)-1)</f>
        <v>theater</v>
      </c>
      <c r="T2795" t="str">
        <f>RIGHT(R2795,LEN(R2795)-SEARCH("/",R2795))</f>
        <v>plays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>
        <f>E2796/D2796</f>
        <v>1.5</v>
      </c>
      <c r="O2796" s="6">
        <f>IF(L2796&gt;0,E2796/L2796,0)</f>
        <v>25</v>
      </c>
      <c r="P2796" s="11">
        <f>(((I2796/60)/60)/24)+DATE(1970,1,1)+(-5/24)</f>
        <v>42432.583333333336</v>
      </c>
      <c r="Q2796" s="11">
        <f>(((J2796/60)/60)/24)+DATE(1970,1,1)+(-5/24)</f>
        <v>42416.48332175926</v>
      </c>
      <c r="R2796" t="s">
        <v>8271</v>
      </c>
      <c r="S2796" s="13" t="str">
        <f>LEFT(R2796,SEARCH("/",R2796)-1)</f>
        <v>theater</v>
      </c>
      <c r="T2796" t="str">
        <f>RIGHT(R2796,LEN(R2796)-SEARCH("/",R2796))</f>
        <v>plays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>
        <f>E2797/D2797</f>
        <v>1.0428571428571429</v>
      </c>
      <c r="O2797" s="6">
        <f>IF(L2797&gt;0,E2797/L2797,0)</f>
        <v>36.5</v>
      </c>
      <c r="P2797" s="11">
        <f>(((I2797/60)/60)/24)+DATE(1970,1,1)+(-5/24)</f>
        <v>41796.75</v>
      </c>
      <c r="Q2797" s="11">
        <f>(((J2797/60)/60)/24)+DATE(1970,1,1)+(-5/24)</f>
        <v>41780.317604166667</v>
      </c>
      <c r="R2797" t="s">
        <v>8271</v>
      </c>
      <c r="S2797" s="13" t="str">
        <f>LEFT(R2797,SEARCH("/",R2797)-1)</f>
        <v>theater</v>
      </c>
      <c r="T2797" t="str">
        <f>RIGHT(R2797,LEN(R2797)-SEARCH("/",R2797))</f>
        <v>plays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>
        <f>E2798/D2798</f>
        <v>1.155</v>
      </c>
      <c r="O2798" s="6">
        <f>IF(L2798&gt;0,E2798/L2798,0)</f>
        <v>44</v>
      </c>
      <c r="P2798" s="11">
        <f>(((I2798/60)/60)/24)+DATE(1970,1,1)+(-5/24)</f>
        <v>41825.319768518515</v>
      </c>
      <c r="Q2798" s="11">
        <f>(((J2798/60)/60)/24)+DATE(1970,1,1)+(-5/24)</f>
        <v>41795.319768518515</v>
      </c>
      <c r="R2798" t="s">
        <v>8271</v>
      </c>
      <c r="S2798" s="13" t="str">
        <f>LEFT(R2798,SEARCH("/",R2798)-1)</f>
        <v>theater</v>
      </c>
      <c r="T2798" t="str">
        <f>RIGHT(R2798,LEN(R2798)-SEARCH("/",R2798))</f>
        <v>plays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>
        <f>E2799/D2799</f>
        <v>1.02645125</v>
      </c>
      <c r="O2799" s="6">
        <f>IF(L2799&gt;0,E2799/L2799,0)</f>
        <v>87.357553191489373</v>
      </c>
      <c r="P2799" s="11">
        <f>(((I2799/60)/60)/24)+DATE(1970,1,1)+(-5/24)</f>
        <v>41828.731944444444</v>
      </c>
      <c r="Q2799" s="11">
        <f>(((J2799/60)/60)/24)+DATE(1970,1,1)+(-5/24)</f>
        <v>41798.731944444444</v>
      </c>
      <c r="R2799" t="s">
        <v>8271</v>
      </c>
      <c r="S2799" s="13" t="str">
        <f>LEFT(R2799,SEARCH("/",R2799)-1)</f>
        <v>theater</v>
      </c>
      <c r="T2799" t="str">
        <f>RIGHT(R2799,LEN(R2799)-SEARCH("/",R2799))</f>
        <v>plays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>
        <f>E2800/D2800</f>
        <v>1.014</v>
      </c>
      <c r="O2800" s="6">
        <f>IF(L2800&gt;0,E2800/L2800,0)</f>
        <v>36.474820143884891</v>
      </c>
      <c r="P2800" s="11">
        <f>(((I2800/60)/60)/24)+DATE(1970,1,1)+(-5/24)</f>
        <v>42216.458333333336</v>
      </c>
      <c r="Q2800" s="11">
        <f>(((J2800/60)/60)/24)+DATE(1970,1,1)+(-5/24)</f>
        <v>42201.466678240737</v>
      </c>
      <c r="R2800" t="s">
        <v>8271</v>
      </c>
      <c r="S2800" s="13" t="str">
        <f>LEFT(R2800,SEARCH("/",R2800)-1)</f>
        <v>theater</v>
      </c>
      <c r="T2800" t="str">
        <f>RIGHT(R2800,LEN(R2800)-SEARCH("/",R2800))</f>
        <v>plays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>
        <f>E2801/D2801</f>
        <v>1.1663479999999999</v>
      </c>
      <c r="O2801" s="6">
        <f>IF(L2801&gt;0,E2801/L2801,0)</f>
        <v>44.859538461538463</v>
      </c>
      <c r="P2801" s="11">
        <f>(((I2801/60)/60)/24)+DATE(1970,1,1)+(-5/24)</f>
        <v>42538.458333333336</v>
      </c>
      <c r="Q2801" s="11">
        <f>(((J2801/60)/60)/24)+DATE(1970,1,1)+(-5/24)</f>
        <v>42507.05636574074</v>
      </c>
      <c r="R2801" t="s">
        <v>8271</v>
      </c>
      <c r="S2801" s="13" t="str">
        <f>LEFT(R2801,SEARCH("/",R2801)-1)</f>
        <v>theater</v>
      </c>
      <c r="T2801" t="str">
        <f>RIGHT(R2801,LEN(R2801)-SEARCH("/",R2801))</f>
        <v>plays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>
        <f>E2802/D2802</f>
        <v>1.33</v>
      </c>
      <c r="O2802" s="6">
        <f>IF(L2802&gt;0,E2802/L2802,0)</f>
        <v>42.903225806451616</v>
      </c>
      <c r="P2802" s="11">
        <f>(((I2802/60)/60)/24)+DATE(1970,1,1)+(-5/24)</f>
        <v>42008.344513888886</v>
      </c>
      <c r="Q2802" s="11">
        <f>(((J2802/60)/60)/24)+DATE(1970,1,1)+(-5/24)</f>
        <v>41948.344513888886</v>
      </c>
      <c r="R2802" t="s">
        <v>8271</v>
      </c>
      <c r="S2802" s="13" t="str">
        <f>LEFT(R2802,SEARCH("/",R2802)-1)</f>
        <v>theater</v>
      </c>
      <c r="T2802" t="str">
        <f>RIGHT(R2802,LEN(R2802)-SEARCH("/",R2802))</f>
        <v>plays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>
        <f>E2803/D2803</f>
        <v>1.3320000000000001</v>
      </c>
      <c r="O2803" s="6">
        <f>IF(L2803&gt;0,E2803/L2803,0)</f>
        <v>51.230769230769234</v>
      </c>
      <c r="P2803" s="11">
        <f>(((I2803/60)/60)/24)+DATE(1970,1,1)+(-5/24)</f>
        <v>41922.25</v>
      </c>
      <c r="Q2803" s="11">
        <f>(((J2803/60)/60)/24)+DATE(1970,1,1)+(-5/24)</f>
        <v>41900.034826388888</v>
      </c>
      <c r="R2803" t="s">
        <v>8271</v>
      </c>
      <c r="S2803" s="13" t="str">
        <f>LEFT(R2803,SEARCH("/",R2803)-1)</f>
        <v>theater</v>
      </c>
      <c r="T2803" t="str">
        <f>RIGHT(R2803,LEN(R2803)-SEARCH("/",R2803))</f>
        <v>plays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>
        <f>E2804/D2804</f>
        <v>1.0183333333333333</v>
      </c>
      <c r="O2804" s="6">
        <f>IF(L2804&gt;0,E2804/L2804,0)</f>
        <v>33.944444444444443</v>
      </c>
      <c r="P2804" s="11">
        <f>(((I2804/60)/60)/24)+DATE(1970,1,1)+(-5/24)</f>
        <v>42222.438738425924</v>
      </c>
      <c r="Q2804" s="11">
        <f>(((J2804/60)/60)/24)+DATE(1970,1,1)+(-5/24)</f>
        <v>42192.438738425924</v>
      </c>
      <c r="R2804" t="s">
        <v>8271</v>
      </c>
      <c r="S2804" s="13" t="str">
        <f>LEFT(R2804,SEARCH("/",R2804)-1)</f>
        <v>theater</v>
      </c>
      <c r="T2804" t="str">
        <f>RIGHT(R2804,LEN(R2804)-SEARCH("/",R2804))</f>
        <v>plays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>
        <f>E2805/D2805</f>
        <v>1.2795000000000001</v>
      </c>
      <c r="O2805" s="6">
        <f>IF(L2805&gt;0,E2805/L2805,0)</f>
        <v>90.744680851063833</v>
      </c>
      <c r="P2805" s="11">
        <f>(((I2805/60)/60)/24)+DATE(1970,1,1)+(-5/24)</f>
        <v>42200.791666666664</v>
      </c>
      <c r="Q2805" s="11">
        <f>(((J2805/60)/60)/24)+DATE(1970,1,1)+(-5/24)</f>
        <v>42157.857361111113</v>
      </c>
      <c r="R2805" t="s">
        <v>8271</v>
      </c>
      <c r="S2805" s="13" t="str">
        <f>LEFT(R2805,SEARCH("/",R2805)-1)</f>
        <v>theater</v>
      </c>
      <c r="T2805" t="str">
        <f>RIGHT(R2805,LEN(R2805)-SEARCH("/",R2805))</f>
        <v>plays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>
        <f>E2806/D2806</f>
        <v>1.1499999999999999</v>
      </c>
      <c r="O2806" s="6">
        <f>IF(L2806&gt;0,E2806/L2806,0)</f>
        <v>50</v>
      </c>
      <c r="P2806" s="11">
        <f>(((I2806/60)/60)/24)+DATE(1970,1,1)+(-5/24)</f>
        <v>41911.245254629626</v>
      </c>
      <c r="Q2806" s="11">
        <f>(((J2806/60)/60)/24)+DATE(1970,1,1)+(-5/24)</f>
        <v>41881.245254629626</v>
      </c>
      <c r="R2806" t="s">
        <v>8271</v>
      </c>
      <c r="S2806" s="13" t="str">
        <f>LEFT(R2806,SEARCH("/",R2806)-1)</f>
        <v>theater</v>
      </c>
      <c r="T2806" t="str">
        <f>RIGHT(R2806,LEN(R2806)-SEARCH("/",R2806))</f>
        <v>plays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>
        <f>E2807/D2807</f>
        <v>1.1000000000000001</v>
      </c>
      <c r="O2807" s="6">
        <f>IF(L2807&gt;0,E2807/L2807,0)</f>
        <v>24.444444444444443</v>
      </c>
      <c r="P2807" s="11">
        <f>(((I2807/60)/60)/24)+DATE(1970,1,1)+(-5/24)</f>
        <v>42238.2971412037</v>
      </c>
      <c r="Q2807" s="11">
        <f>(((J2807/60)/60)/24)+DATE(1970,1,1)+(-5/24)</f>
        <v>42213.2971412037</v>
      </c>
      <c r="R2807" t="s">
        <v>8271</v>
      </c>
      <c r="S2807" s="13" t="str">
        <f>LEFT(R2807,SEARCH("/",R2807)-1)</f>
        <v>theater</v>
      </c>
      <c r="T2807" t="str">
        <f>RIGHT(R2807,LEN(R2807)-SEARCH("/",R2807))</f>
        <v>plays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>
        <f>E2808/D2808</f>
        <v>1.121</v>
      </c>
      <c r="O2808" s="6">
        <f>IF(L2808&gt;0,E2808/L2808,0)</f>
        <v>44.25</v>
      </c>
      <c r="P2808" s="11">
        <f>(((I2808/60)/60)/24)+DATE(1970,1,1)+(-5/24)</f>
        <v>42221.249999999993</v>
      </c>
      <c r="Q2808" s="11">
        <f>(((J2808/60)/60)/24)+DATE(1970,1,1)+(-5/24)</f>
        <v>42185.058912037035</v>
      </c>
      <c r="R2808" t="s">
        <v>8271</v>
      </c>
      <c r="S2808" s="13" t="str">
        <f>LEFT(R2808,SEARCH("/",R2808)-1)</f>
        <v>theater</v>
      </c>
      <c r="T2808" t="str">
        <f>RIGHT(R2808,LEN(R2808)-SEARCH("/",R2808))</f>
        <v>plays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>
        <f>E2809/D2809</f>
        <v>1.26</v>
      </c>
      <c r="O2809" s="6">
        <f>IF(L2809&gt;0,E2809/L2809,0)</f>
        <v>67.741935483870961</v>
      </c>
      <c r="P2809" s="11">
        <f>(((I2809/60)/60)/24)+DATE(1970,1,1)+(-5/24)</f>
        <v>42184.664791666662</v>
      </c>
      <c r="Q2809" s="11">
        <f>(((J2809/60)/60)/24)+DATE(1970,1,1)+(-5/24)</f>
        <v>42154.664791666662</v>
      </c>
      <c r="R2809" t="s">
        <v>8271</v>
      </c>
      <c r="S2809" s="13" t="str">
        <f>LEFT(R2809,SEARCH("/",R2809)-1)</f>
        <v>theater</v>
      </c>
      <c r="T2809" t="str">
        <f>RIGHT(R2809,LEN(R2809)-SEARCH("/",R2809))</f>
        <v>plays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>
        <f>E2810/D2810</f>
        <v>1.0024444444444445</v>
      </c>
      <c r="O2810" s="6">
        <f>IF(L2810&gt;0,E2810/L2810,0)</f>
        <v>65.376811594202906</v>
      </c>
      <c r="P2810" s="11">
        <f>(((I2810/60)/60)/24)+DATE(1970,1,1)+(-5/24)</f>
        <v>42238.638136574074</v>
      </c>
      <c r="Q2810" s="11">
        <f>(((J2810/60)/60)/24)+DATE(1970,1,1)+(-5/24)</f>
        <v>42208.638136574074</v>
      </c>
      <c r="R2810" t="s">
        <v>8271</v>
      </c>
      <c r="S2810" s="13" t="str">
        <f>LEFT(R2810,SEARCH("/",R2810)-1)</f>
        <v>theater</v>
      </c>
      <c r="T2810" t="str">
        <f>RIGHT(R2810,LEN(R2810)-SEARCH("/",R2810))</f>
        <v>plays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>
        <f>E2811/D2811</f>
        <v>1.024</v>
      </c>
      <c r="O2811" s="6">
        <f>IF(L2811&gt;0,E2811/L2811,0)</f>
        <v>121.9047619047619</v>
      </c>
      <c r="P2811" s="11">
        <f>(((I2811/60)/60)/24)+DATE(1970,1,1)+(-5/24)</f>
        <v>42459.402083333327</v>
      </c>
      <c r="Q2811" s="11">
        <f>(((J2811/60)/60)/24)+DATE(1970,1,1)+(-5/24)</f>
        <v>42451.288483796299</v>
      </c>
      <c r="R2811" t="s">
        <v>8271</v>
      </c>
      <c r="S2811" s="13" t="str">
        <f>LEFT(R2811,SEARCH("/",R2811)-1)</f>
        <v>theater</v>
      </c>
      <c r="T2811" t="str">
        <f>RIGHT(R2811,LEN(R2811)-SEARCH("/",R2811))</f>
        <v>plays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>
        <f>E2812/D2812</f>
        <v>1.0820000000000001</v>
      </c>
      <c r="O2812" s="6">
        <f>IF(L2812&gt;0,E2812/L2812,0)</f>
        <v>47.456140350877192</v>
      </c>
      <c r="P2812" s="11">
        <f>(((I2812/60)/60)/24)+DATE(1970,1,1)+(-5/24)</f>
        <v>41790.957638888889</v>
      </c>
      <c r="Q2812" s="11">
        <f>(((J2812/60)/60)/24)+DATE(1970,1,1)+(-5/24)</f>
        <v>41758.931296296294</v>
      </c>
      <c r="R2812" t="s">
        <v>8271</v>
      </c>
      <c r="S2812" s="13" t="str">
        <f>LEFT(R2812,SEARCH("/",R2812)-1)</f>
        <v>theater</v>
      </c>
      <c r="T2812" t="str">
        <f>RIGHT(R2812,LEN(R2812)-SEARCH("/",R2812))</f>
        <v>plays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>
        <f>E2813/D2813</f>
        <v>1.0026999999999999</v>
      </c>
      <c r="O2813" s="6">
        <f>IF(L2813&gt;0,E2813/L2813,0)</f>
        <v>92.842592592592595</v>
      </c>
      <c r="P2813" s="11">
        <f>(((I2813/60)/60)/24)+DATE(1970,1,1)+(-5/24)</f>
        <v>42058.288229166668</v>
      </c>
      <c r="Q2813" s="11">
        <f>(((J2813/60)/60)/24)+DATE(1970,1,1)+(-5/24)</f>
        <v>42028.288229166668</v>
      </c>
      <c r="R2813" t="s">
        <v>8271</v>
      </c>
      <c r="S2813" s="13" t="str">
        <f>LEFT(R2813,SEARCH("/",R2813)-1)</f>
        <v>theater</v>
      </c>
      <c r="T2813" t="str">
        <f>RIGHT(R2813,LEN(R2813)-SEARCH("/",R2813))</f>
        <v>plays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>
        <f>E2814/D2814</f>
        <v>1.133</v>
      </c>
      <c r="O2814" s="6">
        <f>IF(L2814&gt;0,E2814/L2814,0)</f>
        <v>68.253012048192772</v>
      </c>
      <c r="P2814" s="11">
        <f>(((I2814/60)/60)/24)+DATE(1970,1,1)+(-5/24)</f>
        <v>42099.958333333336</v>
      </c>
      <c r="Q2814" s="11">
        <f>(((J2814/60)/60)/24)+DATE(1970,1,1)+(-5/24)</f>
        <v>42054.535856481474</v>
      </c>
      <c r="R2814" t="s">
        <v>8271</v>
      </c>
      <c r="S2814" s="13" t="str">
        <f>LEFT(R2814,SEARCH("/",R2814)-1)</f>
        <v>theater</v>
      </c>
      <c r="T2814" t="str">
        <f>RIGHT(R2814,LEN(R2814)-SEARCH("/",R2814))</f>
        <v>plays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>
        <f>E2815/D2815</f>
        <v>1.2757571428571428</v>
      </c>
      <c r="O2815" s="6">
        <f>IF(L2815&gt;0,E2815/L2815,0)</f>
        <v>37.209583333333335</v>
      </c>
      <c r="P2815" s="11">
        <f>(((I2815/60)/60)/24)+DATE(1970,1,1)+(-5/24)</f>
        <v>42718.534270833326</v>
      </c>
      <c r="Q2815" s="11">
        <f>(((J2815/60)/60)/24)+DATE(1970,1,1)+(-5/24)</f>
        <v>42693.534270833326</v>
      </c>
      <c r="R2815" t="s">
        <v>8271</v>
      </c>
      <c r="S2815" s="13" t="str">
        <f>LEFT(R2815,SEARCH("/",R2815)-1)</f>
        <v>theater</v>
      </c>
      <c r="T2815" t="str">
        <f>RIGHT(R2815,LEN(R2815)-SEARCH("/",R2815))</f>
        <v>plays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>
        <f>E2816/D2816</f>
        <v>1.0773333333333333</v>
      </c>
      <c r="O2816" s="6">
        <f>IF(L2816&gt;0,E2816/L2816,0)</f>
        <v>25.25</v>
      </c>
      <c r="P2816" s="11">
        <f>(((I2816/60)/60)/24)+DATE(1970,1,1)+(-5/24)</f>
        <v>42133.191145833327</v>
      </c>
      <c r="Q2816" s="11">
        <f>(((J2816/60)/60)/24)+DATE(1970,1,1)+(-5/24)</f>
        <v>42103.191145833327</v>
      </c>
      <c r="R2816" t="s">
        <v>8271</v>
      </c>
      <c r="S2816" s="13" t="str">
        <f>LEFT(R2816,SEARCH("/",R2816)-1)</f>
        <v>theater</v>
      </c>
      <c r="T2816" t="str">
        <f>RIGHT(R2816,LEN(R2816)-SEARCH("/",R2816))</f>
        <v>plays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>
        <f>E2817/D2817</f>
        <v>2.42</v>
      </c>
      <c r="O2817" s="6">
        <f>IF(L2817&gt;0,E2817/L2817,0)</f>
        <v>43.214285714285715</v>
      </c>
      <c r="P2817" s="11">
        <f>(((I2817/60)/60)/24)+DATE(1970,1,1)+(-5/24)</f>
        <v>42589.568391203698</v>
      </c>
      <c r="Q2817" s="11">
        <f>(((J2817/60)/60)/24)+DATE(1970,1,1)+(-5/24)</f>
        <v>42559.568391203698</v>
      </c>
      <c r="R2817" t="s">
        <v>8271</v>
      </c>
      <c r="S2817" s="13" t="str">
        <f>LEFT(R2817,SEARCH("/",R2817)-1)</f>
        <v>theater</v>
      </c>
      <c r="T2817" t="str">
        <f>RIGHT(R2817,LEN(R2817)-SEARCH("/",R2817))</f>
        <v>plays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>
        <f>E2818/D2818</f>
        <v>1.4156666666666666</v>
      </c>
      <c r="O2818" s="6">
        <f>IF(L2818&gt;0,E2818/L2818,0)</f>
        <v>25.130177514792898</v>
      </c>
      <c r="P2818" s="11">
        <f>(((I2818/60)/60)/24)+DATE(1970,1,1)+(-5/24)</f>
        <v>42218.458333333336</v>
      </c>
      <c r="Q2818" s="11">
        <f>(((J2818/60)/60)/24)+DATE(1970,1,1)+(-5/24)</f>
        <v>42188.259166666663</v>
      </c>
      <c r="R2818" t="s">
        <v>8271</v>
      </c>
      <c r="S2818" s="13" t="str">
        <f>LEFT(R2818,SEARCH("/",R2818)-1)</f>
        <v>theater</v>
      </c>
      <c r="T2818" t="str">
        <f>RIGHT(R2818,LEN(R2818)-SEARCH("/",R2818))</f>
        <v>plays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>
        <f>E2819/D2819</f>
        <v>1.3</v>
      </c>
      <c r="O2819" s="6">
        <f>IF(L2819&gt;0,E2819/L2819,0)</f>
        <v>23.636363636363637</v>
      </c>
      <c r="P2819" s="11">
        <f>(((I2819/60)/60)/24)+DATE(1970,1,1)+(-5/24)</f>
        <v>42063.42664351852</v>
      </c>
      <c r="Q2819" s="11">
        <f>(((J2819/60)/60)/24)+DATE(1970,1,1)+(-5/24)</f>
        <v>42023.42664351852</v>
      </c>
      <c r="R2819" t="s">
        <v>8271</v>
      </c>
      <c r="S2819" s="13" t="str">
        <f>LEFT(R2819,SEARCH("/",R2819)-1)</f>
        <v>theater</v>
      </c>
      <c r="T2819" t="str">
        <f>RIGHT(R2819,LEN(R2819)-SEARCH("/",R2819))</f>
        <v>plays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>
        <f>E2820/D2820</f>
        <v>1.0603</v>
      </c>
      <c r="O2820" s="6">
        <f>IF(L2820&gt;0,E2820/L2820,0)</f>
        <v>103.95098039215686</v>
      </c>
      <c r="P2820" s="11">
        <f>(((I2820/60)/60)/24)+DATE(1970,1,1)+(-5/24)</f>
        <v>42270.389884259253</v>
      </c>
      <c r="Q2820" s="11">
        <f>(((J2820/60)/60)/24)+DATE(1970,1,1)+(-5/24)</f>
        <v>42250.389884259253</v>
      </c>
      <c r="R2820" t="s">
        <v>8271</v>
      </c>
      <c r="S2820" s="13" t="str">
        <f>LEFT(R2820,SEARCH("/",R2820)-1)</f>
        <v>theater</v>
      </c>
      <c r="T2820" t="str">
        <f>RIGHT(R2820,LEN(R2820)-SEARCH("/",R2820))</f>
        <v>plays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>
        <f>E2821/D2821</f>
        <v>1.048</v>
      </c>
      <c r="O2821" s="6">
        <f>IF(L2821&gt;0,E2821/L2821,0)</f>
        <v>50.384615384615387</v>
      </c>
      <c r="P2821" s="11">
        <f>(((I2821/60)/60)/24)+DATE(1970,1,1)+(-5/24)</f>
        <v>42169.317233796297</v>
      </c>
      <c r="Q2821" s="11">
        <f>(((J2821/60)/60)/24)+DATE(1970,1,1)+(-5/24)</f>
        <v>42139.317233796297</v>
      </c>
      <c r="R2821" t="s">
        <v>8271</v>
      </c>
      <c r="S2821" s="13" t="str">
        <f>LEFT(R2821,SEARCH("/",R2821)-1)</f>
        <v>theater</v>
      </c>
      <c r="T2821" t="str">
        <f>RIGHT(R2821,LEN(R2821)-SEARCH("/",R2821))</f>
        <v>plays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>
        <f>E2822/D2822</f>
        <v>1.36</v>
      </c>
      <c r="O2822" s="6">
        <f>IF(L2822&gt;0,E2822/L2822,0)</f>
        <v>13.6</v>
      </c>
      <c r="P2822" s="11">
        <f>(((I2822/60)/60)/24)+DATE(1970,1,1)+(-5/24)</f>
        <v>42425.791666666664</v>
      </c>
      <c r="Q2822" s="11">
        <f>(((J2822/60)/60)/24)+DATE(1970,1,1)+(-5/24)</f>
        <v>42401.402650462966</v>
      </c>
      <c r="R2822" t="s">
        <v>8271</v>
      </c>
      <c r="S2822" s="13" t="str">
        <f>LEFT(R2822,SEARCH("/",R2822)-1)</f>
        <v>theater</v>
      </c>
      <c r="T2822" t="str">
        <f>RIGHT(R2822,LEN(R2822)-SEARCH("/",R2822))</f>
        <v>plays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>
        <f>E2823/D2823</f>
        <v>1</v>
      </c>
      <c r="O2823" s="6">
        <f>IF(L2823&gt;0,E2823/L2823,0)</f>
        <v>28.571428571428573</v>
      </c>
      <c r="P2823" s="11">
        <f>(((I2823/60)/60)/24)+DATE(1970,1,1)+(-5/24)</f>
        <v>41905.714525462965</v>
      </c>
      <c r="Q2823" s="11">
        <f>(((J2823/60)/60)/24)+DATE(1970,1,1)+(-5/24)</f>
        <v>41875.714525462965</v>
      </c>
      <c r="R2823" t="s">
        <v>8271</v>
      </c>
      <c r="S2823" s="13" t="str">
        <f>LEFT(R2823,SEARCH("/",R2823)-1)</f>
        <v>theater</v>
      </c>
      <c r="T2823" t="str">
        <f>RIGHT(R2823,LEN(R2823)-SEARCH("/",R2823))</f>
        <v>plays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>
        <f>E2824/D2824</f>
        <v>1</v>
      </c>
      <c r="O2824" s="6">
        <f>IF(L2824&gt;0,E2824/L2824,0)</f>
        <v>63.829787234042556</v>
      </c>
      <c r="P2824" s="11">
        <f>(((I2824/60)/60)/24)+DATE(1970,1,1)+(-5/24)</f>
        <v>42090.433935185189</v>
      </c>
      <c r="Q2824" s="11">
        <f>(((J2824/60)/60)/24)+DATE(1970,1,1)+(-5/24)</f>
        <v>42060.475601851846</v>
      </c>
      <c r="R2824" t="s">
        <v>8271</v>
      </c>
      <c r="S2824" s="13" t="str">
        <f>LEFT(R2824,SEARCH("/",R2824)-1)</f>
        <v>theater</v>
      </c>
      <c r="T2824" t="str">
        <f>RIGHT(R2824,LEN(R2824)-SEARCH("/",R2824))</f>
        <v>plays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>
        <f>E2825/D2825</f>
        <v>1.24</v>
      </c>
      <c r="O2825" s="6">
        <f>IF(L2825&gt;0,E2825/L2825,0)</f>
        <v>8.8571428571428577</v>
      </c>
      <c r="P2825" s="11">
        <f>(((I2825/60)/60)/24)+DATE(1970,1,1)+(-5/24)</f>
        <v>42094.749305555553</v>
      </c>
      <c r="Q2825" s="11">
        <f>(((J2825/60)/60)/24)+DATE(1970,1,1)+(-5/24)</f>
        <v>42066.803310185183</v>
      </c>
      <c r="R2825" t="s">
        <v>8271</v>
      </c>
      <c r="S2825" s="13" t="str">
        <f>LEFT(R2825,SEARCH("/",R2825)-1)</f>
        <v>theater</v>
      </c>
      <c r="T2825" t="str">
        <f>RIGHT(R2825,LEN(R2825)-SEARCH("/",R2825))</f>
        <v>plays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>
        <f>E2826/D2826</f>
        <v>1.1692307692307693</v>
      </c>
      <c r="O2826" s="6">
        <f>IF(L2826&gt;0,E2826/L2826,0)</f>
        <v>50.666666666666664</v>
      </c>
      <c r="P2826" s="11">
        <f>(((I2826/60)/60)/24)+DATE(1970,1,1)+(-5/24)</f>
        <v>42167.863194444442</v>
      </c>
      <c r="Q2826" s="11">
        <f>(((J2826/60)/60)/24)+DATE(1970,1,1)+(-5/24)</f>
        <v>42136.0624537037</v>
      </c>
      <c r="R2826" t="s">
        <v>8271</v>
      </c>
      <c r="S2826" s="13" t="str">
        <f>LEFT(R2826,SEARCH("/",R2826)-1)</f>
        <v>theater</v>
      </c>
      <c r="T2826" t="str">
        <f>RIGHT(R2826,LEN(R2826)-SEARCH("/",R2826))</f>
        <v>plays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>
        <f>E2827/D2827</f>
        <v>1.0333333333333334</v>
      </c>
      <c r="O2827" s="6">
        <f>IF(L2827&gt;0,E2827/L2827,0)</f>
        <v>60.784313725490193</v>
      </c>
      <c r="P2827" s="11">
        <f>(((I2827/60)/60)/24)+DATE(1970,1,1)+(-5/24)</f>
        <v>42342.584328703706</v>
      </c>
      <c r="Q2827" s="11">
        <f>(((J2827/60)/60)/24)+DATE(1970,1,1)+(-5/24)</f>
        <v>42312.584328703706</v>
      </c>
      <c r="R2827" t="s">
        <v>8271</v>
      </c>
      <c r="S2827" s="13" t="str">
        <f>LEFT(R2827,SEARCH("/",R2827)-1)</f>
        <v>theater</v>
      </c>
      <c r="T2827" t="str">
        <f>RIGHT(R2827,LEN(R2827)-SEARCH("/",R2827))</f>
        <v>plays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>
        <f>E2828/D2828</f>
        <v>1.0774999999999999</v>
      </c>
      <c r="O2828" s="6">
        <f>IF(L2828&gt;0,E2828/L2828,0)</f>
        <v>113.42105263157895</v>
      </c>
      <c r="P2828" s="11">
        <f>(((I2828/60)/60)/24)+DATE(1970,1,1)+(-5/24)</f>
        <v>42195.083333333336</v>
      </c>
      <c r="Q2828" s="11">
        <f>(((J2828/60)/60)/24)+DATE(1970,1,1)+(-5/24)</f>
        <v>42170.826527777775</v>
      </c>
      <c r="R2828" t="s">
        <v>8271</v>
      </c>
      <c r="S2828" s="13" t="str">
        <f>LEFT(R2828,SEARCH("/",R2828)-1)</f>
        <v>theater</v>
      </c>
      <c r="T2828" t="str">
        <f>RIGHT(R2828,LEN(R2828)-SEARCH("/",R2828))</f>
        <v>plays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>
        <f>E2829/D2829</f>
        <v>1.2024999999999999</v>
      </c>
      <c r="O2829" s="6">
        <f>IF(L2829&gt;0,E2829/L2829,0)</f>
        <v>104.56521739130434</v>
      </c>
      <c r="P2829" s="11">
        <f>(((I2829/60)/60)/24)+DATE(1970,1,1)+(-5/24)</f>
        <v>42524.479166666664</v>
      </c>
      <c r="Q2829" s="11">
        <f>(((J2829/60)/60)/24)+DATE(1970,1,1)+(-5/24)</f>
        <v>42494.475300925922</v>
      </c>
      <c r="R2829" t="s">
        <v>8271</v>
      </c>
      <c r="S2829" s="13" t="str">
        <f>LEFT(R2829,SEARCH("/",R2829)-1)</f>
        <v>theater</v>
      </c>
      <c r="T2829" t="str">
        <f>RIGHT(R2829,LEN(R2829)-SEARCH("/",R2829))</f>
        <v>plays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>
        <f>E2830/D2830</f>
        <v>1.0037894736842106</v>
      </c>
      <c r="O2830" s="6">
        <f>IF(L2830&gt;0,E2830/L2830,0)</f>
        <v>98.30927835051547</v>
      </c>
      <c r="P2830" s="11">
        <f>(((I2830/60)/60)/24)+DATE(1970,1,1)+(-5/24)</f>
        <v>42279.749999999993</v>
      </c>
      <c r="Q2830" s="11">
        <f>(((J2830/60)/60)/24)+DATE(1970,1,1)+(-5/24)</f>
        <v>42254.056354166663</v>
      </c>
      <c r="R2830" t="s">
        <v>8271</v>
      </c>
      <c r="S2830" s="13" t="str">
        <f>LEFT(R2830,SEARCH("/",R2830)-1)</f>
        <v>theater</v>
      </c>
      <c r="T2830" t="str">
        <f>RIGHT(R2830,LEN(R2830)-SEARCH("/",R2830))</f>
        <v>plays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>
        <f>E2831/D2831</f>
        <v>1.0651999999999999</v>
      </c>
      <c r="O2831" s="6">
        <f>IF(L2831&gt;0,E2831/L2831,0)</f>
        <v>35.039473684210527</v>
      </c>
      <c r="P2831" s="11">
        <f>(((I2831/60)/60)/24)+DATE(1970,1,1)+(-5/24)</f>
        <v>42523.225902777776</v>
      </c>
      <c r="Q2831" s="11">
        <f>(((J2831/60)/60)/24)+DATE(1970,1,1)+(-5/24)</f>
        <v>42495.225902777776</v>
      </c>
      <c r="R2831" t="s">
        <v>8271</v>
      </c>
      <c r="S2831" s="13" t="str">
        <f>LEFT(R2831,SEARCH("/",R2831)-1)</f>
        <v>theater</v>
      </c>
      <c r="T2831" t="str">
        <f>RIGHT(R2831,LEN(R2831)-SEARCH("/",R2831))</f>
        <v>plays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>
        <f>E2832/D2832</f>
        <v>1</v>
      </c>
      <c r="O2832" s="6">
        <f>IF(L2832&gt;0,E2832/L2832,0)</f>
        <v>272.72727272727275</v>
      </c>
      <c r="P2832" s="11">
        <f>(((I2832/60)/60)/24)+DATE(1970,1,1)+(-5/24)</f>
        <v>41770.957638888889</v>
      </c>
      <c r="Q2832" s="11">
        <f>(((J2832/60)/60)/24)+DATE(1970,1,1)+(-5/24)</f>
        <v>41758.631342592591</v>
      </c>
      <c r="R2832" t="s">
        <v>8271</v>
      </c>
      <c r="S2832" s="13" t="str">
        <f>LEFT(R2832,SEARCH("/",R2832)-1)</f>
        <v>theater</v>
      </c>
      <c r="T2832" t="str">
        <f>RIGHT(R2832,LEN(R2832)-SEARCH("/",R2832))</f>
        <v>plays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>
        <f>E2833/D2833</f>
        <v>1.1066666666666667</v>
      </c>
      <c r="O2833" s="6">
        <f>IF(L2833&gt;0,E2833/L2833,0)</f>
        <v>63.846153846153847</v>
      </c>
      <c r="P2833" s="11">
        <f>(((I2833/60)/60)/24)+DATE(1970,1,1)+(-5/24)</f>
        <v>42201.616550925923</v>
      </c>
      <c r="Q2833" s="11">
        <f>(((J2833/60)/60)/24)+DATE(1970,1,1)+(-5/24)</f>
        <v>42171.616550925923</v>
      </c>
      <c r="R2833" t="s">
        <v>8271</v>
      </c>
      <c r="S2833" s="13" t="str">
        <f>LEFT(R2833,SEARCH("/",R2833)-1)</f>
        <v>theater</v>
      </c>
      <c r="T2833" t="str">
        <f>RIGHT(R2833,LEN(R2833)-SEARCH("/",R2833))</f>
        <v>plays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>
        <f>E2834/D2834</f>
        <v>1.1471959999999999</v>
      </c>
      <c r="O2834" s="6">
        <f>IF(L2834&gt;0,E2834/L2834,0)</f>
        <v>30.189368421052631</v>
      </c>
      <c r="P2834" s="11">
        <f>(((I2834/60)/60)/24)+DATE(1970,1,1)+(-5/24)</f>
        <v>41966.708333333336</v>
      </c>
      <c r="Q2834" s="11">
        <f>(((J2834/60)/60)/24)+DATE(1970,1,1)+(-5/24)</f>
        <v>41938.501087962963</v>
      </c>
      <c r="R2834" t="s">
        <v>8271</v>
      </c>
      <c r="S2834" s="13" t="str">
        <f>LEFT(R2834,SEARCH("/",R2834)-1)</f>
        <v>theater</v>
      </c>
      <c r="T2834" t="str">
        <f>RIGHT(R2834,LEN(R2834)-SEARCH("/",R2834))</f>
        <v>plays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>
        <f>E2835/D2835</f>
        <v>1.0825925925925926</v>
      </c>
      <c r="O2835" s="6">
        <f>IF(L2835&gt;0,E2835/L2835,0)</f>
        <v>83.51428571428572</v>
      </c>
      <c r="P2835" s="11">
        <f>(((I2835/60)/60)/24)+DATE(1970,1,1)+(-5/24)</f>
        <v>42287.874999999993</v>
      </c>
      <c r="Q2835" s="11">
        <f>(((J2835/60)/60)/24)+DATE(1970,1,1)+(-5/24)</f>
        <v>42267.919363425921</v>
      </c>
      <c r="R2835" t="s">
        <v>8271</v>
      </c>
      <c r="S2835" s="13" t="str">
        <f>LEFT(R2835,SEARCH("/",R2835)-1)</f>
        <v>theater</v>
      </c>
      <c r="T2835" t="str">
        <f>RIGHT(R2835,LEN(R2835)-SEARCH("/",R2835))</f>
        <v>plays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>
        <f>E2836/D2836</f>
        <v>1.7</v>
      </c>
      <c r="O2836" s="6">
        <f>IF(L2836&gt;0,E2836/L2836,0)</f>
        <v>64.761904761904759</v>
      </c>
      <c r="P2836" s="11">
        <f>(((I2836/60)/60)/24)+DATE(1970,1,1)+(-5/24)</f>
        <v>42034.751504629625</v>
      </c>
      <c r="Q2836" s="11">
        <f>(((J2836/60)/60)/24)+DATE(1970,1,1)+(-5/24)</f>
        <v>42019.751504629625</v>
      </c>
      <c r="R2836" t="s">
        <v>8271</v>
      </c>
      <c r="S2836" s="13" t="str">
        <f>LEFT(R2836,SEARCH("/",R2836)-1)</f>
        <v>theater</v>
      </c>
      <c r="T2836" t="str">
        <f>RIGHT(R2836,LEN(R2836)-SEARCH("/",R2836))</f>
        <v>plays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>
        <f>E2837/D2837</f>
        <v>1.8709899999999999</v>
      </c>
      <c r="O2837" s="6">
        <f>IF(L2837&gt;0,E2837/L2837,0)</f>
        <v>20.118172043010752</v>
      </c>
      <c r="P2837" s="11">
        <f>(((I2837/60)/60)/24)+DATE(1970,1,1)+(-5/24)</f>
        <v>42342.791666666664</v>
      </c>
      <c r="Q2837" s="11">
        <f>(((J2837/60)/60)/24)+DATE(1970,1,1)+(-5/24)</f>
        <v>42313.495567129627</v>
      </c>
      <c r="R2837" t="s">
        <v>8271</v>
      </c>
      <c r="S2837" s="13" t="str">
        <f>LEFT(R2837,SEARCH("/",R2837)-1)</f>
        <v>theater</v>
      </c>
      <c r="T2837" t="str">
        <f>RIGHT(R2837,LEN(R2837)-SEARCH("/",R2837))</f>
        <v>plays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>
        <f>E2838/D2838</f>
        <v>1.0777777777777777</v>
      </c>
      <c r="O2838" s="6">
        <f>IF(L2838&gt;0,E2838/L2838,0)</f>
        <v>44.090909090909093</v>
      </c>
      <c r="P2838" s="11">
        <f>(((I2838/60)/60)/24)+DATE(1970,1,1)+(-5/24)</f>
        <v>42783.999305555553</v>
      </c>
      <c r="Q2838" s="11">
        <f>(((J2838/60)/60)/24)+DATE(1970,1,1)+(-5/24)</f>
        <v>42746.053449074076</v>
      </c>
      <c r="R2838" t="s">
        <v>8271</v>
      </c>
      <c r="S2838" s="13" t="str">
        <f>LEFT(R2838,SEARCH("/",R2838)-1)</f>
        <v>theater</v>
      </c>
      <c r="T2838" t="str">
        <f>RIGHT(R2838,LEN(R2838)-SEARCH("/",R2838))</f>
        <v>plays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>
        <f>E2839/D2839</f>
        <v>1</v>
      </c>
      <c r="O2839" s="6">
        <f>IF(L2839&gt;0,E2839/L2839,0)</f>
        <v>40.476190476190474</v>
      </c>
      <c r="P2839" s="11">
        <f>(((I2839/60)/60)/24)+DATE(1970,1,1)+(-5/24)</f>
        <v>42347.741712962961</v>
      </c>
      <c r="Q2839" s="11">
        <f>(((J2839/60)/60)/24)+DATE(1970,1,1)+(-5/24)</f>
        <v>42307.700046296297</v>
      </c>
      <c r="R2839" t="s">
        <v>8271</v>
      </c>
      <c r="S2839" s="13" t="str">
        <f>LEFT(R2839,SEARCH("/",R2839)-1)</f>
        <v>theater</v>
      </c>
      <c r="T2839" t="str">
        <f>RIGHT(R2839,LEN(R2839)-SEARCH("/",R2839))</f>
        <v>plays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>
        <f>E2840/D2840</f>
        <v>1.2024999999999999</v>
      </c>
      <c r="O2840" s="6">
        <f>IF(L2840&gt;0,E2840/L2840,0)</f>
        <v>44.537037037037038</v>
      </c>
      <c r="P2840" s="11">
        <f>(((I2840/60)/60)/24)+DATE(1970,1,1)+(-5/24)</f>
        <v>41864.708333333328</v>
      </c>
      <c r="Q2840" s="11">
        <f>(((J2840/60)/60)/24)+DATE(1970,1,1)+(-5/24)</f>
        <v>41842.399259259255</v>
      </c>
      <c r="R2840" t="s">
        <v>8271</v>
      </c>
      <c r="S2840" s="13" t="str">
        <f>LEFT(R2840,SEARCH("/",R2840)-1)</f>
        <v>theater</v>
      </c>
      <c r="T2840" t="str">
        <f>RIGHT(R2840,LEN(R2840)-SEARCH("/",R2840))</f>
        <v>plays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>
        <f>E2841/D2841</f>
        <v>1.1142857142857143</v>
      </c>
      <c r="O2841" s="6">
        <f>IF(L2841&gt;0,E2841/L2841,0)</f>
        <v>125.80645161290323</v>
      </c>
      <c r="P2841" s="11">
        <f>(((I2841/60)/60)/24)+DATE(1970,1,1)+(-5/24)</f>
        <v>41875.999305555553</v>
      </c>
      <c r="Q2841" s="11">
        <f>(((J2841/60)/60)/24)+DATE(1970,1,1)+(-5/24)</f>
        <v>41853.031874999993</v>
      </c>
      <c r="R2841" t="s">
        <v>8271</v>
      </c>
      <c r="S2841" s="13" t="str">
        <f>LEFT(R2841,SEARCH("/",R2841)-1)</f>
        <v>theater</v>
      </c>
      <c r="T2841" t="str">
        <f>RIGHT(R2841,LEN(R2841)-SEARCH("/",R2841))</f>
        <v>plays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>
        <f>E2842/D2842</f>
        <v>1.04</v>
      </c>
      <c r="O2842" s="6">
        <f>IF(L2842&gt;0,E2842/L2842,0)</f>
        <v>19.696969696969695</v>
      </c>
      <c r="P2842" s="11">
        <f>(((I2842/60)/60)/24)+DATE(1970,1,1)+(-5/24)</f>
        <v>42081.499999999993</v>
      </c>
      <c r="Q2842" s="11">
        <f>(((J2842/60)/60)/24)+DATE(1970,1,1)+(-5/24)</f>
        <v>42059.827303240738</v>
      </c>
      <c r="R2842" t="s">
        <v>8271</v>
      </c>
      <c r="S2842" s="13" t="str">
        <f>LEFT(R2842,SEARCH("/",R2842)-1)</f>
        <v>theater</v>
      </c>
      <c r="T2842" t="str">
        <f>RIGHT(R2842,LEN(R2842)-SEARCH("/",R2842))</f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>
        <f>E2843/D2843</f>
        <v>0.01</v>
      </c>
      <c r="O2843" s="6">
        <f>IF(L2843&gt;0,E2843/L2843,0)</f>
        <v>10</v>
      </c>
      <c r="P2843" s="11">
        <f>(((I2843/60)/60)/24)+DATE(1970,1,1)+(-5/24)</f>
        <v>42351.572881944441</v>
      </c>
      <c r="Q2843" s="11">
        <f>(((J2843/60)/60)/24)+DATE(1970,1,1)+(-5/24)</f>
        <v>42291.53121527777</v>
      </c>
      <c r="R2843" t="s">
        <v>8271</v>
      </c>
      <c r="S2843" s="13" t="str">
        <f>LEFT(R2843,SEARCH("/",R2843)-1)</f>
        <v>theater</v>
      </c>
      <c r="T2843" t="str">
        <f>RIGHT(R2843,LEN(R2843)-SEARCH("/",R2843))</f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>
        <f>E2844/D2844</f>
        <v>0</v>
      </c>
      <c r="O2844" s="6">
        <f>IF(L2844&gt;0,E2844/L2844,0)</f>
        <v>0</v>
      </c>
      <c r="P2844" s="11">
        <f>(((I2844/60)/60)/24)+DATE(1970,1,1)+(-5/24)</f>
        <v>41811.25</v>
      </c>
      <c r="Q2844" s="11">
        <f>(((J2844/60)/60)/24)+DATE(1970,1,1)+(-5/24)</f>
        <v>41784.744155092587</v>
      </c>
      <c r="R2844" t="s">
        <v>8271</v>
      </c>
      <c r="S2844" s="13" t="str">
        <f>LEFT(R2844,SEARCH("/",R2844)-1)</f>
        <v>theater</v>
      </c>
      <c r="T2844" t="str">
        <f>RIGHT(R2844,LEN(R2844)-SEARCH("/",R2844))</f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>
        <f>E2845/D2845</f>
        <v>0</v>
      </c>
      <c r="O2845" s="6">
        <f>IF(L2845&gt;0,E2845/L2845,0)</f>
        <v>0</v>
      </c>
      <c r="P2845" s="11">
        <f>(((I2845/60)/60)/24)+DATE(1970,1,1)+(-5/24)</f>
        <v>42533.958333333336</v>
      </c>
      <c r="Q2845" s="11">
        <f>(((J2845/60)/60)/24)+DATE(1970,1,1)+(-5/24)</f>
        <v>42492.529513888883</v>
      </c>
      <c r="R2845" t="s">
        <v>8271</v>
      </c>
      <c r="S2845" s="13" t="str">
        <f>LEFT(R2845,SEARCH("/",R2845)-1)</f>
        <v>theater</v>
      </c>
      <c r="T2845" t="str">
        <f>RIGHT(R2845,LEN(R2845)-SEARCH("/",R2845))</f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>
        <f>E2846/D2846</f>
        <v>5.4545454545454543E-2</v>
      </c>
      <c r="O2846" s="6">
        <f>IF(L2846&gt;0,E2846/L2846,0)</f>
        <v>30</v>
      </c>
      <c r="P2846" s="11">
        <f>(((I2846/60)/60)/24)+DATE(1970,1,1)+(-5/24)</f>
        <v>42739.337731481479</v>
      </c>
      <c r="Q2846" s="11">
        <f>(((J2846/60)/60)/24)+DATE(1970,1,1)+(-5/24)</f>
        <v>42709.337731481479</v>
      </c>
      <c r="R2846" t="s">
        <v>8271</v>
      </c>
      <c r="S2846" s="13" t="str">
        <f>LEFT(R2846,SEARCH("/",R2846)-1)</f>
        <v>theater</v>
      </c>
      <c r="T2846" t="str">
        <f>RIGHT(R2846,LEN(R2846)-SEARCH("/",R2846))</f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>
        <f>E2847/D2847</f>
        <v>0.31546666666666667</v>
      </c>
      <c r="O2847" s="6">
        <f>IF(L2847&gt;0,E2847/L2847,0)</f>
        <v>60.666666666666664</v>
      </c>
      <c r="P2847" s="11">
        <f>(((I2847/60)/60)/24)+DATE(1970,1,1)+(-5/24)</f>
        <v>42162.808252314811</v>
      </c>
      <c r="Q2847" s="11">
        <f>(((J2847/60)/60)/24)+DATE(1970,1,1)+(-5/24)</f>
        <v>42102.808252314811</v>
      </c>
      <c r="R2847" t="s">
        <v>8271</v>
      </c>
      <c r="S2847" s="13" t="str">
        <f>LEFT(R2847,SEARCH("/",R2847)-1)</f>
        <v>theater</v>
      </c>
      <c r="T2847" t="str">
        <f>RIGHT(R2847,LEN(R2847)-SEARCH("/",R2847))</f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>
        <f>E2848/D2848</f>
        <v>0</v>
      </c>
      <c r="O2848" s="6">
        <f>IF(L2848&gt;0,E2848/L2848,0)</f>
        <v>0</v>
      </c>
      <c r="P2848" s="11">
        <f>(((I2848/60)/60)/24)+DATE(1970,1,1)+(-5/24)</f>
        <v>42153.483726851853</v>
      </c>
      <c r="Q2848" s="11">
        <f>(((J2848/60)/60)/24)+DATE(1970,1,1)+(-5/24)</f>
        <v>42108.483726851853</v>
      </c>
      <c r="R2848" t="s">
        <v>8271</v>
      </c>
      <c r="S2848" s="13" t="str">
        <f>LEFT(R2848,SEARCH("/",R2848)-1)</f>
        <v>theater</v>
      </c>
      <c r="T2848" t="str">
        <f>RIGHT(R2848,LEN(R2848)-SEARCH("/",R2848))</f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>
        <f>E2849/D2849</f>
        <v>0</v>
      </c>
      <c r="O2849" s="6">
        <f>IF(L2849&gt;0,E2849/L2849,0)</f>
        <v>0</v>
      </c>
      <c r="P2849" s="11">
        <f>(((I2849/60)/60)/24)+DATE(1970,1,1)+(-5/24)</f>
        <v>42513.597974537035</v>
      </c>
      <c r="Q2849" s="11">
        <f>(((J2849/60)/60)/24)+DATE(1970,1,1)+(-5/24)</f>
        <v>42453.597974537035</v>
      </c>
      <c r="R2849" t="s">
        <v>8271</v>
      </c>
      <c r="S2849" s="13" t="str">
        <f>LEFT(R2849,SEARCH("/",R2849)-1)</f>
        <v>theater</v>
      </c>
      <c r="T2849" t="str">
        <f>RIGHT(R2849,LEN(R2849)-SEARCH("/",R2849))</f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>
        <f>E2850/D2850</f>
        <v>2E-3</v>
      </c>
      <c r="O2850" s="6">
        <f>IF(L2850&gt;0,E2850/L2850,0)</f>
        <v>23.333333333333332</v>
      </c>
      <c r="P2850" s="11">
        <f>(((I2850/60)/60)/24)+DATE(1970,1,1)+(-5/24)</f>
        <v>42153.440497685187</v>
      </c>
      <c r="Q2850" s="11">
        <f>(((J2850/60)/60)/24)+DATE(1970,1,1)+(-5/24)</f>
        <v>42123.440497685187</v>
      </c>
      <c r="R2850" t="s">
        <v>8271</v>
      </c>
      <c r="S2850" s="13" t="str">
        <f>LEFT(R2850,SEARCH("/",R2850)-1)</f>
        <v>theater</v>
      </c>
      <c r="T2850" t="str">
        <f>RIGHT(R2850,LEN(R2850)-SEARCH("/",R2850))</f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>
        <f>E2851/D2851</f>
        <v>0.01</v>
      </c>
      <c r="O2851" s="6">
        <f>IF(L2851&gt;0,E2851/L2851,0)</f>
        <v>5</v>
      </c>
      <c r="P2851" s="11">
        <f>(((I2851/60)/60)/24)+DATE(1970,1,1)+(-5/24)</f>
        <v>42483.219907407409</v>
      </c>
      <c r="Q2851" s="11">
        <f>(((J2851/60)/60)/24)+DATE(1970,1,1)+(-5/24)</f>
        <v>42453.219907407409</v>
      </c>
      <c r="R2851" t="s">
        <v>8271</v>
      </c>
      <c r="S2851" s="13" t="str">
        <f>LEFT(R2851,SEARCH("/",R2851)-1)</f>
        <v>theater</v>
      </c>
      <c r="T2851" t="str">
        <f>RIGHT(R2851,LEN(R2851)-SEARCH("/",R2851))</f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>
        <f>E2852/D2852</f>
        <v>3.8875E-2</v>
      </c>
      <c r="O2852" s="6">
        <f>IF(L2852&gt;0,E2852/L2852,0)</f>
        <v>23.923076923076923</v>
      </c>
      <c r="P2852" s="11">
        <f>(((I2852/60)/60)/24)+DATE(1970,1,1)+(-5/24)</f>
        <v>41887.798738425925</v>
      </c>
      <c r="Q2852" s="11">
        <f>(((J2852/60)/60)/24)+DATE(1970,1,1)+(-5/24)</f>
        <v>41857.798738425925</v>
      </c>
      <c r="R2852" t="s">
        <v>8271</v>
      </c>
      <c r="S2852" s="13" t="str">
        <f>LEFT(R2852,SEARCH("/",R2852)-1)</f>
        <v>theater</v>
      </c>
      <c r="T2852" t="str">
        <f>RIGHT(R2852,LEN(R2852)-SEARCH("/",R2852))</f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>
        <f>E2853/D2853</f>
        <v>0</v>
      </c>
      <c r="O2853" s="6">
        <f>IF(L2853&gt;0,E2853/L2853,0)</f>
        <v>0</v>
      </c>
      <c r="P2853" s="11">
        <f>(((I2853/60)/60)/24)+DATE(1970,1,1)+(-5/24)</f>
        <v>42398.761805555558</v>
      </c>
      <c r="Q2853" s="11">
        <f>(((J2853/60)/60)/24)+DATE(1970,1,1)+(-5/24)</f>
        <v>42389.794317129628</v>
      </c>
      <c r="R2853" t="s">
        <v>8271</v>
      </c>
      <c r="S2853" s="13" t="str">
        <f>LEFT(R2853,SEARCH("/",R2853)-1)</f>
        <v>theater</v>
      </c>
      <c r="T2853" t="str">
        <f>RIGHT(R2853,LEN(R2853)-SEARCH("/",R2853))</f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>
        <f>E2854/D2854</f>
        <v>1.9E-2</v>
      </c>
      <c r="O2854" s="6">
        <f>IF(L2854&gt;0,E2854/L2854,0)</f>
        <v>15.833333333333334</v>
      </c>
      <c r="P2854" s="11">
        <f>(((I2854/60)/60)/24)+DATE(1970,1,1)+(-5/24)</f>
        <v>41810.836840277778</v>
      </c>
      <c r="Q2854" s="11">
        <f>(((J2854/60)/60)/24)+DATE(1970,1,1)+(-5/24)</f>
        <v>41780.836840277778</v>
      </c>
      <c r="R2854" t="s">
        <v>8271</v>
      </c>
      <c r="S2854" s="13" t="str">
        <f>LEFT(R2854,SEARCH("/",R2854)-1)</f>
        <v>theater</v>
      </c>
      <c r="T2854" t="str">
        <f>RIGHT(R2854,LEN(R2854)-SEARCH("/",R2854))</f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>
        <f>E2855/D2855</f>
        <v>0</v>
      </c>
      <c r="O2855" s="6">
        <f>IF(L2855&gt;0,E2855/L2855,0)</f>
        <v>0</v>
      </c>
      <c r="P2855" s="11">
        <f>(((I2855/60)/60)/24)+DATE(1970,1,1)+(-5/24)</f>
        <v>41895.98260416666</v>
      </c>
      <c r="Q2855" s="11">
        <f>(((J2855/60)/60)/24)+DATE(1970,1,1)+(-5/24)</f>
        <v>41835.98260416666</v>
      </c>
      <c r="R2855" t="s">
        <v>8271</v>
      </c>
      <c r="S2855" s="13" t="str">
        <f>LEFT(R2855,SEARCH("/",R2855)-1)</f>
        <v>theater</v>
      </c>
      <c r="T2855" t="str">
        <f>RIGHT(R2855,LEN(R2855)-SEARCH("/",R2855))</f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>
        <f>E2856/D2856</f>
        <v>0.41699999999999998</v>
      </c>
      <c r="O2856" s="6">
        <f>IF(L2856&gt;0,E2856/L2856,0)</f>
        <v>29.785714285714285</v>
      </c>
      <c r="P2856" s="11">
        <f>(((I2856/60)/60)/24)+DATE(1970,1,1)+(-5/24)</f>
        <v>42131.508321759255</v>
      </c>
      <c r="Q2856" s="11">
        <f>(((J2856/60)/60)/24)+DATE(1970,1,1)+(-5/24)</f>
        <v>42111.508321759255</v>
      </c>
      <c r="R2856" t="s">
        <v>8271</v>
      </c>
      <c r="S2856" s="13" t="str">
        <f>LEFT(R2856,SEARCH("/",R2856)-1)</f>
        <v>theater</v>
      </c>
      <c r="T2856" t="str">
        <f>RIGHT(R2856,LEN(R2856)-SEARCH("/",R2856))</f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>
        <f>E2857/D2857</f>
        <v>0.5</v>
      </c>
      <c r="O2857" s="6">
        <f>IF(L2857&gt;0,E2857/L2857,0)</f>
        <v>60</v>
      </c>
      <c r="P2857" s="11">
        <f>(((I2857/60)/60)/24)+DATE(1970,1,1)+(-5/24)</f>
        <v>42398.773611111108</v>
      </c>
      <c r="Q2857" s="11">
        <f>(((J2857/60)/60)/24)+DATE(1970,1,1)+(-5/24)</f>
        <v>42369.799432870372</v>
      </c>
      <c r="R2857" t="s">
        <v>8271</v>
      </c>
      <c r="S2857" s="13" t="str">
        <f>LEFT(R2857,SEARCH("/",R2857)-1)</f>
        <v>theater</v>
      </c>
      <c r="T2857" t="str">
        <f>RIGHT(R2857,LEN(R2857)-SEARCH("/",R2857))</f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>
        <f>E2858/D2858</f>
        <v>4.8666666666666664E-2</v>
      </c>
      <c r="O2858" s="6">
        <f>IF(L2858&gt;0,E2858/L2858,0)</f>
        <v>24.333333333333332</v>
      </c>
      <c r="P2858" s="11">
        <f>(((I2858/60)/60)/24)+DATE(1970,1,1)+(-5/24)</f>
        <v>42224.69027777778</v>
      </c>
      <c r="Q2858" s="11">
        <f>(((J2858/60)/60)/24)+DATE(1970,1,1)+(-5/24)</f>
        <v>42164.829247685186</v>
      </c>
      <c r="R2858" t="s">
        <v>8271</v>
      </c>
      <c r="S2858" s="13" t="str">
        <f>LEFT(R2858,SEARCH("/",R2858)-1)</f>
        <v>theater</v>
      </c>
      <c r="T2858" t="str">
        <f>RIGHT(R2858,LEN(R2858)-SEARCH("/",R2858))</f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>
        <f>E2859/D2859</f>
        <v>0.19736842105263158</v>
      </c>
      <c r="O2859" s="6">
        <f>IF(L2859&gt;0,E2859/L2859,0)</f>
        <v>500</v>
      </c>
      <c r="P2859" s="11">
        <f>(((I2859/60)/60)/24)+DATE(1970,1,1)+(-5/24)</f>
        <v>42786.541666666664</v>
      </c>
      <c r="Q2859" s="11">
        <f>(((J2859/60)/60)/24)+DATE(1970,1,1)+(-5/24)</f>
        <v>42726.711747685178</v>
      </c>
      <c r="R2859" t="s">
        <v>8271</v>
      </c>
      <c r="S2859" s="13" t="str">
        <f>LEFT(R2859,SEARCH("/",R2859)-1)</f>
        <v>theater</v>
      </c>
      <c r="T2859" t="str">
        <f>RIGHT(R2859,LEN(R2859)-SEARCH("/",R2859))</f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>
        <f>E2860/D2860</f>
        <v>0</v>
      </c>
      <c r="O2860" s="6">
        <f>IF(L2860&gt;0,E2860/L2860,0)</f>
        <v>0</v>
      </c>
      <c r="P2860" s="11">
        <f>(((I2860/60)/60)/24)+DATE(1970,1,1)+(-5/24)</f>
        <v>41978.269444444442</v>
      </c>
      <c r="Q2860" s="11">
        <f>(((J2860/60)/60)/24)+DATE(1970,1,1)+(-5/24)</f>
        <v>41954.336747685178</v>
      </c>
      <c r="R2860" t="s">
        <v>8271</v>
      </c>
      <c r="S2860" s="13" t="str">
        <f>LEFT(R2860,SEARCH("/",R2860)-1)</f>
        <v>theater</v>
      </c>
      <c r="T2860" t="str">
        <f>RIGHT(R2860,LEN(R2860)-SEARCH("/",R2860))</f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>
        <f>E2861/D2861</f>
        <v>1.7500000000000002E-2</v>
      </c>
      <c r="O2861" s="6">
        <f>IF(L2861&gt;0,E2861/L2861,0)</f>
        <v>35</v>
      </c>
      <c r="P2861" s="11">
        <f>(((I2861/60)/60)/24)+DATE(1970,1,1)+(-5/24)</f>
        <v>42293.153981481482</v>
      </c>
      <c r="Q2861" s="11">
        <f>(((J2861/60)/60)/24)+DATE(1970,1,1)+(-5/24)</f>
        <v>42233.153981481482</v>
      </c>
      <c r="R2861" t="s">
        <v>8271</v>
      </c>
      <c r="S2861" s="13" t="str">
        <f>LEFT(R2861,SEARCH("/",R2861)-1)</f>
        <v>theater</v>
      </c>
      <c r="T2861" t="str">
        <f>RIGHT(R2861,LEN(R2861)-SEARCH("/",R2861))</f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>
        <f>E2862/D2862</f>
        <v>6.6500000000000004E-2</v>
      </c>
      <c r="O2862" s="6">
        <f>IF(L2862&gt;0,E2862/L2862,0)</f>
        <v>29.555555555555557</v>
      </c>
      <c r="P2862" s="11">
        <f>(((I2862/60)/60)/24)+DATE(1970,1,1)+(-5/24)</f>
        <v>42540.592314814807</v>
      </c>
      <c r="Q2862" s="11">
        <f>(((J2862/60)/60)/24)+DATE(1970,1,1)+(-5/24)</f>
        <v>42480.592314814807</v>
      </c>
      <c r="R2862" t="s">
        <v>8271</v>
      </c>
      <c r="S2862" s="13" t="str">
        <f>LEFT(R2862,SEARCH("/",R2862)-1)</f>
        <v>theater</v>
      </c>
      <c r="T2862" t="str">
        <f>RIGHT(R2862,LEN(R2862)-SEARCH("/",R2862))</f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>
        <f>E2863/D2863</f>
        <v>0.32</v>
      </c>
      <c r="O2863" s="6">
        <f>IF(L2863&gt;0,E2863/L2863,0)</f>
        <v>26.666666666666668</v>
      </c>
      <c r="P2863" s="11">
        <f>(((I2863/60)/60)/24)+DATE(1970,1,1)+(-5/24)</f>
        <v>42271.3825</v>
      </c>
      <c r="Q2863" s="11">
        <f>(((J2863/60)/60)/24)+DATE(1970,1,1)+(-5/24)</f>
        <v>42257.3825</v>
      </c>
      <c r="R2863" t="s">
        <v>8271</v>
      </c>
      <c r="S2863" s="13" t="str">
        <f>LEFT(R2863,SEARCH("/",R2863)-1)</f>
        <v>theater</v>
      </c>
      <c r="T2863" t="str">
        <f>RIGHT(R2863,LEN(R2863)-SEARCH("/",R2863))</f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>
        <f>E2864/D2864</f>
        <v>4.3307086614173228E-3</v>
      </c>
      <c r="O2864" s="6">
        <f>IF(L2864&gt;0,E2864/L2864,0)</f>
        <v>18.333333333333332</v>
      </c>
      <c r="P2864" s="11">
        <f>(((I2864/60)/60)/24)+DATE(1970,1,1)+(-5/24)</f>
        <v>41814.581354166665</v>
      </c>
      <c r="Q2864" s="11">
        <f>(((J2864/60)/60)/24)+DATE(1970,1,1)+(-5/24)</f>
        <v>41784.581354166665</v>
      </c>
      <c r="R2864" t="s">
        <v>8271</v>
      </c>
      <c r="S2864" s="13" t="str">
        <f>LEFT(R2864,SEARCH("/",R2864)-1)</f>
        <v>theater</v>
      </c>
      <c r="T2864" t="str">
        <f>RIGHT(R2864,LEN(R2864)-SEARCH("/",R2864))</f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>
        <f>E2865/D2865</f>
        <v>4.0000000000000002E-4</v>
      </c>
      <c r="O2865" s="6">
        <f>IF(L2865&gt;0,E2865/L2865,0)</f>
        <v>20</v>
      </c>
      <c r="P2865" s="11">
        <f>(((I2865/60)/60)/24)+DATE(1970,1,1)+(-5/24)</f>
        <v>41891.46670138889</v>
      </c>
      <c r="Q2865" s="11">
        <f>(((J2865/60)/60)/24)+DATE(1970,1,1)+(-5/24)</f>
        <v>41831.46670138889</v>
      </c>
      <c r="R2865" t="s">
        <v>8271</v>
      </c>
      <c r="S2865" s="13" t="str">
        <f>LEFT(R2865,SEARCH("/",R2865)-1)</f>
        <v>theater</v>
      </c>
      <c r="T2865" t="str">
        <f>RIGHT(R2865,LEN(R2865)-SEARCH("/",R2865))</f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>
        <f>E2866/D2866</f>
        <v>1.6E-2</v>
      </c>
      <c r="O2866" s="6">
        <f>IF(L2866&gt;0,E2866/L2866,0)</f>
        <v>13.333333333333334</v>
      </c>
      <c r="P2866" s="11">
        <f>(((I2866/60)/60)/24)+DATE(1970,1,1)+(-5/24)</f>
        <v>42202.345833333333</v>
      </c>
      <c r="Q2866" s="11">
        <f>(((J2866/60)/60)/24)+DATE(1970,1,1)+(-5/24)</f>
        <v>42172.405173611107</v>
      </c>
      <c r="R2866" t="s">
        <v>8271</v>
      </c>
      <c r="S2866" s="13" t="str">
        <f>LEFT(R2866,SEARCH("/",R2866)-1)</f>
        <v>theater</v>
      </c>
      <c r="T2866" t="str">
        <f>RIGHT(R2866,LEN(R2866)-SEARCH("/",R2866))</f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>
        <f>E2867/D2867</f>
        <v>0</v>
      </c>
      <c r="O2867" s="6">
        <f>IF(L2867&gt;0,E2867/L2867,0)</f>
        <v>0</v>
      </c>
      <c r="P2867" s="11">
        <f>(((I2867/60)/60)/24)+DATE(1970,1,1)+(-5/24)</f>
        <v>42009.905775462961</v>
      </c>
      <c r="Q2867" s="11">
        <f>(((J2867/60)/60)/24)+DATE(1970,1,1)+(-5/24)</f>
        <v>41949.905775462961</v>
      </c>
      <c r="R2867" t="s">
        <v>8271</v>
      </c>
      <c r="S2867" s="13" t="str">
        <f>LEFT(R2867,SEARCH("/",R2867)-1)</f>
        <v>theater</v>
      </c>
      <c r="T2867" t="str">
        <f>RIGHT(R2867,LEN(R2867)-SEARCH("/",R2867))</f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>
        <f>E2868/D2868</f>
        <v>8.9999999999999993E-3</v>
      </c>
      <c r="O2868" s="6">
        <f>IF(L2868&gt;0,E2868/L2868,0)</f>
        <v>22.5</v>
      </c>
      <c r="P2868" s="11">
        <f>(((I2868/60)/60)/24)+DATE(1970,1,1)+(-5/24)</f>
        <v>42657.708333333336</v>
      </c>
      <c r="Q2868" s="11">
        <f>(((J2868/60)/60)/24)+DATE(1970,1,1)+(-5/24)</f>
        <v>42627.746770833335</v>
      </c>
      <c r="R2868" t="s">
        <v>8271</v>
      </c>
      <c r="S2868" s="13" t="str">
        <f>LEFT(R2868,SEARCH("/",R2868)-1)</f>
        <v>theater</v>
      </c>
      <c r="T2868" t="str">
        <f>RIGHT(R2868,LEN(R2868)-SEARCH("/",R2868))</f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>
        <f>E2869/D2869</f>
        <v>0.2016</v>
      </c>
      <c r="O2869" s="6">
        <f>IF(L2869&gt;0,E2869/L2869,0)</f>
        <v>50.4</v>
      </c>
      <c r="P2869" s="11">
        <f>(((I2869/60)/60)/24)+DATE(1970,1,1)+(-5/24)</f>
        <v>42554.958333333336</v>
      </c>
      <c r="Q2869" s="11">
        <f>(((J2869/60)/60)/24)+DATE(1970,1,1)+(-5/24)</f>
        <v>42530.986944444441</v>
      </c>
      <c r="R2869" t="s">
        <v>8271</v>
      </c>
      <c r="S2869" s="13" t="str">
        <f>LEFT(R2869,SEARCH("/",R2869)-1)</f>
        <v>theater</v>
      </c>
      <c r="T2869" t="str">
        <f>RIGHT(R2869,LEN(R2869)-SEARCH("/",R2869))</f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>
        <f>E2870/D2870</f>
        <v>0.42011733333333334</v>
      </c>
      <c r="O2870" s="6">
        <f>IF(L2870&gt;0,E2870/L2870,0)</f>
        <v>105.02933333333334</v>
      </c>
      <c r="P2870" s="11">
        <f>(((I2870/60)/60)/24)+DATE(1970,1,1)+(-5/24)</f>
        <v>42648.618680555555</v>
      </c>
      <c r="Q2870" s="11">
        <f>(((J2870/60)/60)/24)+DATE(1970,1,1)+(-5/24)</f>
        <v>42618.618680555555</v>
      </c>
      <c r="R2870" t="s">
        <v>8271</v>
      </c>
      <c r="S2870" s="13" t="str">
        <f>LEFT(R2870,SEARCH("/",R2870)-1)</f>
        <v>theater</v>
      </c>
      <c r="T2870" t="str">
        <f>RIGHT(R2870,LEN(R2870)-SEARCH("/",R2870))</f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>
        <f>E2871/D2871</f>
        <v>8.8500000000000002E-3</v>
      </c>
      <c r="O2871" s="6">
        <f>IF(L2871&gt;0,E2871/L2871,0)</f>
        <v>35.4</v>
      </c>
      <c r="P2871" s="11">
        <f>(((I2871/60)/60)/24)+DATE(1970,1,1)+(-5/24)</f>
        <v>42570.385196759256</v>
      </c>
      <c r="Q2871" s="11">
        <f>(((J2871/60)/60)/24)+DATE(1970,1,1)+(-5/24)</f>
        <v>42540.385196759256</v>
      </c>
      <c r="R2871" t="s">
        <v>8271</v>
      </c>
      <c r="S2871" s="13" t="str">
        <f>LEFT(R2871,SEARCH("/",R2871)-1)</f>
        <v>theater</v>
      </c>
      <c r="T2871" t="str">
        <f>RIGHT(R2871,LEN(R2871)-SEARCH("/",R2871))</f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>
        <f>E2872/D2872</f>
        <v>0.15</v>
      </c>
      <c r="O2872" s="6">
        <f>IF(L2872&gt;0,E2872/L2872,0)</f>
        <v>83.333333333333329</v>
      </c>
      <c r="P2872" s="11">
        <f>(((I2872/60)/60)/24)+DATE(1970,1,1)+(-5/24)</f>
        <v>41775.981076388889</v>
      </c>
      <c r="Q2872" s="11">
        <f>(((J2872/60)/60)/24)+DATE(1970,1,1)+(-5/24)</f>
        <v>41745.981076388889</v>
      </c>
      <c r="R2872" t="s">
        <v>8271</v>
      </c>
      <c r="S2872" s="13" t="str">
        <f>LEFT(R2872,SEARCH("/",R2872)-1)</f>
        <v>theater</v>
      </c>
      <c r="T2872" t="str">
        <f>RIGHT(R2872,LEN(R2872)-SEARCH("/",R2872))</f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>
        <f>E2873/D2873</f>
        <v>4.6699999999999998E-2</v>
      </c>
      <c r="O2873" s="6">
        <f>IF(L2873&gt;0,E2873/L2873,0)</f>
        <v>35.92307692307692</v>
      </c>
      <c r="P2873" s="11">
        <f>(((I2873/60)/60)/24)+DATE(1970,1,1)+(-5/24)</f>
        <v>41994.530243055553</v>
      </c>
      <c r="Q2873" s="11">
        <f>(((J2873/60)/60)/24)+DATE(1970,1,1)+(-5/24)</f>
        <v>41974.530243055553</v>
      </c>
      <c r="R2873" t="s">
        <v>8271</v>
      </c>
      <c r="S2873" s="13" t="str">
        <f>LEFT(R2873,SEARCH("/",R2873)-1)</f>
        <v>theater</v>
      </c>
      <c r="T2873" t="str">
        <f>RIGHT(R2873,LEN(R2873)-SEARCH("/",R2873))</f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>
        <f>E2874/D2874</f>
        <v>0</v>
      </c>
      <c r="O2874" s="6">
        <f>IF(L2874&gt;0,E2874/L2874,0)</f>
        <v>0</v>
      </c>
      <c r="P2874" s="11">
        <f>(((I2874/60)/60)/24)+DATE(1970,1,1)+(-5/24)</f>
        <v>42174.907847222225</v>
      </c>
      <c r="Q2874" s="11">
        <f>(((J2874/60)/60)/24)+DATE(1970,1,1)+(-5/24)</f>
        <v>42114.907847222225</v>
      </c>
      <c r="R2874" t="s">
        <v>8271</v>
      </c>
      <c r="S2874" s="13" t="str">
        <f>LEFT(R2874,SEARCH("/",R2874)-1)</f>
        <v>theater</v>
      </c>
      <c r="T2874" t="str">
        <f>RIGHT(R2874,LEN(R2874)-SEARCH("/",R2874))</f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>
        <f>E2875/D2875</f>
        <v>0.38119999999999998</v>
      </c>
      <c r="O2875" s="6">
        <f>IF(L2875&gt;0,E2875/L2875,0)</f>
        <v>119.125</v>
      </c>
      <c r="P2875" s="11">
        <f>(((I2875/60)/60)/24)+DATE(1970,1,1)+(-5/24)</f>
        <v>42032.609155092585</v>
      </c>
      <c r="Q2875" s="11">
        <f>(((J2875/60)/60)/24)+DATE(1970,1,1)+(-5/24)</f>
        <v>42002.609155092585</v>
      </c>
      <c r="R2875" t="s">
        <v>8271</v>
      </c>
      <c r="S2875" s="13" t="str">
        <f>LEFT(R2875,SEARCH("/",R2875)-1)</f>
        <v>theater</v>
      </c>
      <c r="T2875" t="str">
        <f>RIGHT(R2875,LEN(R2875)-SEARCH("/",R2875))</f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>
        <f>E2876/D2876</f>
        <v>5.4199999999999998E-2</v>
      </c>
      <c r="O2876" s="6">
        <f>IF(L2876&gt;0,E2876/L2876,0)</f>
        <v>90.333333333333329</v>
      </c>
      <c r="P2876" s="11">
        <f>(((I2876/60)/60)/24)+DATE(1970,1,1)+(-5/24)</f>
        <v>42752.636412037034</v>
      </c>
      <c r="Q2876" s="11">
        <f>(((J2876/60)/60)/24)+DATE(1970,1,1)+(-5/24)</f>
        <v>42722.636412037034</v>
      </c>
      <c r="R2876" t="s">
        <v>8271</v>
      </c>
      <c r="S2876" s="13" t="str">
        <f>LEFT(R2876,SEARCH("/",R2876)-1)</f>
        <v>theater</v>
      </c>
      <c r="T2876" t="str">
        <f>RIGHT(R2876,LEN(R2876)-SEARCH("/",R2876))</f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>
        <f>E2877/D2877</f>
        <v>3.5E-4</v>
      </c>
      <c r="O2877" s="6">
        <f>IF(L2877&gt;0,E2877/L2877,0)</f>
        <v>2.3333333333333335</v>
      </c>
      <c r="P2877" s="11">
        <f>(((I2877/60)/60)/24)+DATE(1970,1,1)+(-5/24)</f>
        <v>42494.920057870368</v>
      </c>
      <c r="Q2877" s="11">
        <f>(((J2877/60)/60)/24)+DATE(1970,1,1)+(-5/24)</f>
        <v>42464.920057870368</v>
      </c>
      <c r="R2877" t="s">
        <v>8271</v>
      </c>
      <c r="S2877" s="13" t="str">
        <f>LEFT(R2877,SEARCH("/",R2877)-1)</f>
        <v>theater</v>
      </c>
      <c r="T2877" t="str">
        <f>RIGHT(R2877,LEN(R2877)-SEARCH("/",R2877))</f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>
        <f>E2878/D2878</f>
        <v>0</v>
      </c>
      <c r="O2878" s="6">
        <f>IF(L2878&gt;0,E2878/L2878,0)</f>
        <v>0</v>
      </c>
      <c r="P2878" s="11">
        <f>(((I2878/60)/60)/24)+DATE(1970,1,1)+(-5/24)</f>
        <v>42201.535636574066</v>
      </c>
      <c r="Q2878" s="11">
        <f>(((J2878/60)/60)/24)+DATE(1970,1,1)+(-5/24)</f>
        <v>42171.535636574066</v>
      </c>
      <c r="R2878" t="s">
        <v>8271</v>
      </c>
      <c r="S2878" s="13" t="str">
        <f>LEFT(R2878,SEARCH("/",R2878)-1)</f>
        <v>theater</v>
      </c>
      <c r="T2878" t="str">
        <f>RIGHT(R2878,LEN(R2878)-SEARCH("/",R2878))</f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>
        <f>E2879/D2879</f>
        <v>0.10833333333333334</v>
      </c>
      <c r="O2879" s="6">
        <f>IF(L2879&gt;0,E2879/L2879,0)</f>
        <v>108.33333333333333</v>
      </c>
      <c r="P2879" s="11">
        <f>(((I2879/60)/60)/24)+DATE(1970,1,1)+(-5/24)</f>
        <v>42704.499999999993</v>
      </c>
      <c r="Q2879" s="11">
        <f>(((J2879/60)/60)/24)+DATE(1970,1,1)+(-5/24)</f>
        <v>42672.746805555551</v>
      </c>
      <c r="R2879" t="s">
        <v>8271</v>
      </c>
      <c r="S2879" s="13" t="str">
        <f>LEFT(R2879,SEARCH("/",R2879)-1)</f>
        <v>theater</v>
      </c>
      <c r="T2879" t="str">
        <f>RIGHT(R2879,LEN(R2879)-SEARCH("/",R2879))</f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>
        <f>E2880/D2880</f>
        <v>2.1000000000000001E-2</v>
      </c>
      <c r="O2880" s="6">
        <f>IF(L2880&gt;0,E2880/L2880,0)</f>
        <v>15.75</v>
      </c>
      <c r="P2880" s="11">
        <f>(((I2880/60)/60)/24)+DATE(1970,1,1)+(-5/24)</f>
        <v>42188.407349537032</v>
      </c>
      <c r="Q2880" s="11">
        <f>(((J2880/60)/60)/24)+DATE(1970,1,1)+(-5/24)</f>
        <v>42128.407349537032</v>
      </c>
      <c r="R2880" t="s">
        <v>8271</v>
      </c>
      <c r="S2880" s="13" t="str">
        <f>LEFT(R2880,SEARCH("/",R2880)-1)</f>
        <v>theater</v>
      </c>
      <c r="T2880" t="str">
        <f>RIGHT(R2880,LEN(R2880)-SEARCH("/",R2880))</f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>
        <f>E2881/D2881</f>
        <v>2.5892857142857141E-3</v>
      </c>
      <c r="O2881" s="6">
        <f>IF(L2881&gt;0,E2881/L2881,0)</f>
        <v>29</v>
      </c>
      <c r="P2881" s="11">
        <f>(((I2881/60)/60)/24)+DATE(1970,1,1)+(-5/24)</f>
        <v>42389.516909722217</v>
      </c>
      <c r="Q2881" s="11">
        <f>(((J2881/60)/60)/24)+DATE(1970,1,1)+(-5/24)</f>
        <v>42359.516909722217</v>
      </c>
      <c r="R2881" t="s">
        <v>8271</v>
      </c>
      <c r="S2881" s="13" t="str">
        <f>LEFT(R2881,SEARCH("/",R2881)-1)</f>
        <v>theater</v>
      </c>
      <c r="T2881" t="str">
        <f>RIGHT(R2881,LEN(R2881)-SEARCH("/",R2881))</f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>
        <f>E2882/D2882</f>
        <v>0.23333333333333334</v>
      </c>
      <c r="O2882" s="6">
        <f>IF(L2882&gt;0,E2882/L2882,0)</f>
        <v>96.551724137931032</v>
      </c>
      <c r="P2882" s="11">
        <f>(((I2882/60)/60)/24)+DATE(1970,1,1)+(-5/24)</f>
        <v>42236.503472222219</v>
      </c>
      <c r="Q2882" s="11">
        <f>(((J2882/60)/60)/24)+DATE(1970,1,1)+(-5/24)</f>
        <v>42192.69736111111</v>
      </c>
      <c r="R2882" t="s">
        <v>8271</v>
      </c>
      <c r="S2882" s="13" t="str">
        <f>LEFT(R2882,SEARCH("/",R2882)-1)</f>
        <v>theater</v>
      </c>
      <c r="T2882" t="str">
        <f>RIGHT(R2882,LEN(R2882)-SEARCH("/",R2882))</f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>
        <f>E2883/D2883</f>
        <v>0</v>
      </c>
      <c r="O2883" s="6">
        <f>IF(L2883&gt;0,E2883/L2883,0)</f>
        <v>0</v>
      </c>
      <c r="P2883" s="11">
        <f>(((I2883/60)/60)/24)+DATE(1970,1,1)+(-5/24)</f>
        <v>41976.430972222217</v>
      </c>
      <c r="Q2883" s="11">
        <f>(((J2883/60)/60)/24)+DATE(1970,1,1)+(-5/24)</f>
        <v>41916.389305555553</v>
      </c>
      <c r="R2883" t="s">
        <v>8271</v>
      </c>
      <c r="S2883" s="13" t="str">
        <f>LEFT(R2883,SEARCH("/",R2883)-1)</f>
        <v>theater</v>
      </c>
      <c r="T2883" t="str">
        <f>RIGHT(R2883,LEN(R2883)-SEARCH("/",R2883))</f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>
        <f>E2884/D2884</f>
        <v>0.33600000000000002</v>
      </c>
      <c r="O2884" s="6">
        <f>IF(L2884&gt;0,E2884/L2884,0)</f>
        <v>63</v>
      </c>
      <c r="P2884" s="11">
        <f>(((I2884/60)/60)/24)+DATE(1970,1,1)+(-5/24)</f>
        <v>42491.387939814813</v>
      </c>
      <c r="Q2884" s="11">
        <f>(((J2884/60)/60)/24)+DATE(1970,1,1)+(-5/24)</f>
        <v>42461.387939814813</v>
      </c>
      <c r="R2884" t="s">
        <v>8271</v>
      </c>
      <c r="S2884" s="13" t="str">
        <f>LEFT(R2884,SEARCH("/",R2884)-1)</f>
        <v>theater</v>
      </c>
      <c r="T2884" t="str">
        <f>RIGHT(R2884,LEN(R2884)-SEARCH("/",R2884))</f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>
        <f>E2885/D2885</f>
        <v>0.1908</v>
      </c>
      <c r="O2885" s="6">
        <f>IF(L2885&gt;0,E2885/L2885,0)</f>
        <v>381.6</v>
      </c>
      <c r="P2885" s="11">
        <f>(((I2885/60)/60)/24)+DATE(1970,1,1)+(-5/24)</f>
        <v>42405.999305555553</v>
      </c>
      <c r="Q2885" s="11">
        <f>(((J2885/60)/60)/24)+DATE(1970,1,1)+(-5/24)</f>
        <v>42370.694872685184</v>
      </c>
      <c r="R2885" t="s">
        <v>8271</v>
      </c>
      <c r="S2885" s="13" t="str">
        <f>LEFT(R2885,SEARCH("/",R2885)-1)</f>
        <v>theater</v>
      </c>
      <c r="T2885" t="str">
        <f>RIGHT(R2885,LEN(R2885)-SEARCH("/",R2885))</f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>
        <f>E2886/D2886</f>
        <v>4.1111111111111114E-3</v>
      </c>
      <c r="O2886" s="6">
        <f>IF(L2886&gt;0,E2886/L2886,0)</f>
        <v>46.25</v>
      </c>
      <c r="P2886" s="11">
        <f>(((I2886/60)/60)/24)+DATE(1970,1,1)+(-5/24)</f>
        <v>41978.518923611111</v>
      </c>
      <c r="Q2886" s="11">
        <f>(((J2886/60)/60)/24)+DATE(1970,1,1)+(-5/24)</f>
        <v>41948.518923611111</v>
      </c>
      <c r="R2886" t="s">
        <v>8271</v>
      </c>
      <c r="S2886" s="13" t="str">
        <f>LEFT(R2886,SEARCH("/",R2886)-1)</f>
        <v>theater</v>
      </c>
      <c r="T2886" t="str">
        <f>RIGHT(R2886,LEN(R2886)-SEARCH("/",R2886))</f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>
        <f>E2887/D2887</f>
        <v>0.32500000000000001</v>
      </c>
      <c r="O2887" s="6">
        <f>IF(L2887&gt;0,E2887/L2887,0)</f>
        <v>26</v>
      </c>
      <c r="P2887" s="11">
        <f>(((I2887/60)/60)/24)+DATE(1970,1,1)+(-5/24)</f>
        <v>42076.82640046296</v>
      </c>
      <c r="Q2887" s="11">
        <f>(((J2887/60)/60)/24)+DATE(1970,1,1)+(-5/24)</f>
        <v>42046.868067129624</v>
      </c>
      <c r="R2887" t="s">
        <v>8271</v>
      </c>
      <c r="S2887" s="13" t="str">
        <f>LEFT(R2887,SEARCH("/",R2887)-1)</f>
        <v>theater</v>
      </c>
      <c r="T2887" t="str">
        <f>RIGHT(R2887,LEN(R2887)-SEARCH("/",R2887))</f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>
        <f>E2888/D2888</f>
        <v>0.05</v>
      </c>
      <c r="O2888" s="6">
        <f>IF(L2888&gt;0,E2888/L2888,0)</f>
        <v>10</v>
      </c>
      <c r="P2888" s="11">
        <f>(((I2888/60)/60)/24)+DATE(1970,1,1)+(-5/24)</f>
        <v>42265.957638888889</v>
      </c>
      <c r="Q2888" s="11">
        <f>(((J2888/60)/60)/24)+DATE(1970,1,1)+(-5/24)</f>
        <v>42261.424583333333</v>
      </c>
      <c r="R2888" t="s">
        <v>8271</v>
      </c>
      <c r="S2888" s="13" t="str">
        <f>LEFT(R2888,SEARCH("/",R2888)-1)</f>
        <v>theater</v>
      </c>
      <c r="T2888" t="str">
        <f>RIGHT(R2888,LEN(R2888)-SEARCH("/",R2888))</f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>
        <f>E2889/D2889</f>
        <v>1.6666666666666668E-3</v>
      </c>
      <c r="O2889" s="6">
        <f>IF(L2889&gt;0,E2889/L2889,0)</f>
        <v>5</v>
      </c>
      <c r="P2889" s="11">
        <f>(((I2889/60)/60)/24)+DATE(1970,1,1)+(-5/24)</f>
        <v>42015.219027777777</v>
      </c>
      <c r="Q2889" s="11">
        <f>(((J2889/60)/60)/24)+DATE(1970,1,1)+(-5/24)</f>
        <v>41985.219027777777</v>
      </c>
      <c r="R2889" t="s">
        <v>8271</v>
      </c>
      <c r="S2889" s="13" t="str">
        <f>LEFT(R2889,SEARCH("/",R2889)-1)</f>
        <v>theater</v>
      </c>
      <c r="T2889" t="str">
        <f>RIGHT(R2889,LEN(R2889)-SEARCH("/",R2889))</f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>
        <f>E2890/D2890</f>
        <v>0</v>
      </c>
      <c r="O2890" s="6">
        <f>IF(L2890&gt;0,E2890/L2890,0)</f>
        <v>0</v>
      </c>
      <c r="P2890" s="11">
        <f>(((I2890/60)/60)/24)+DATE(1970,1,1)+(-5/24)</f>
        <v>41929.999305555553</v>
      </c>
      <c r="Q2890" s="11">
        <f>(((J2890/60)/60)/24)+DATE(1970,1,1)+(-5/24)</f>
        <v>41922.326851851853</v>
      </c>
      <c r="R2890" t="s">
        <v>8271</v>
      </c>
      <c r="S2890" s="13" t="str">
        <f>LEFT(R2890,SEARCH("/",R2890)-1)</f>
        <v>theater</v>
      </c>
      <c r="T2890" t="str">
        <f>RIGHT(R2890,LEN(R2890)-SEARCH("/",R2890))</f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>
        <f>E2891/D2891</f>
        <v>0.38066666666666665</v>
      </c>
      <c r="O2891" s="6">
        <f>IF(L2891&gt;0,E2891/L2891,0)</f>
        <v>81.571428571428569</v>
      </c>
      <c r="P2891" s="11">
        <f>(((I2891/60)/60)/24)+DATE(1970,1,1)+(-5/24)</f>
        <v>41880.654918981476</v>
      </c>
      <c r="Q2891" s="11">
        <f>(((J2891/60)/60)/24)+DATE(1970,1,1)+(-5/24)</f>
        <v>41850.654918981476</v>
      </c>
      <c r="R2891" t="s">
        <v>8271</v>
      </c>
      <c r="S2891" s="13" t="str">
        <f>LEFT(R2891,SEARCH("/",R2891)-1)</f>
        <v>theater</v>
      </c>
      <c r="T2891" t="str">
        <f>RIGHT(R2891,LEN(R2891)-SEARCH("/",R2891))</f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>
        <f>E2892/D2892</f>
        <v>1.0500000000000001E-2</v>
      </c>
      <c r="O2892" s="6">
        <f>IF(L2892&gt;0,E2892/L2892,0)</f>
        <v>7</v>
      </c>
      <c r="P2892" s="11">
        <f>(((I2892/60)/60)/24)+DATE(1970,1,1)+(-5/24)</f>
        <v>41859.916666666664</v>
      </c>
      <c r="Q2892" s="11">
        <f>(((J2892/60)/60)/24)+DATE(1970,1,1)+(-5/24)</f>
        <v>41831.534629629627</v>
      </c>
      <c r="R2892" t="s">
        <v>8271</v>
      </c>
      <c r="S2892" s="13" t="str">
        <f>LEFT(R2892,SEARCH("/",R2892)-1)</f>
        <v>theater</v>
      </c>
      <c r="T2892" t="str">
        <f>RIGHT(R2892,LEN(R2892)-SEARCH("/",R2892))</f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>
        <f>E2893/D2893</f>
        <v>2.7300000000000001E-2</v>
      </c>
      <c r="O2893" s="6">
        <f>IF(L2893&gt;0,E2893/L2893,0)</f>
        <v>27.3</v>
      </c>
      <c r="P2893" s="11">
        <f>(((I2893/60)/60)/24)+DATE(1970,1,1)+(-5/24)</f>
        <v>42475.633425925924</v>
      </c>
      <c r="Q2893" s="11">
        <f>(((J2893/60)/60)/24)+DATE(1970,1,1)+(-5/24)</f>
        <v>42415.675092592595</v>
      </c>
      <c r="R2893" t="s">
        <v>8271</v>
      </c>
      <c r="S2893" s="13" t="str">
        <f>LEFT(R2893,SEARCH("/",R2893)-1)</f>
        <v>theater</v>
      </c>
      <c r="T2893" t="str">
        <f>RIGHT(R2893,LEN(R2893)-SEARCH("/",R2893))</f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>
        <f>E2894/D2894</f>
        <v>9.0909090909090912E-2</v>
      </c>
      <c r="O2894" s="6">
        <f>IF(L2894&gt;0,E2894/L2894,0)</f>
        <v>29.411764705882351</v>
      </c>
      <c r="P2894" s="11">
        <f>(((I2894/60)/60)/24)+DATE(1970,1,1)+(-5/24)</f>
        <v>41876.666666666664</v>
      </c>
      <c r="Q2894" s="11">
        <f>(((J2894/60)/60)/24)+DATE(1970,1,1)+(-5/24)</f>
        <v>41869.505833333329</v>
      </c>
      <c r="R2894" t="s">
        <v>8271</v>
      </c>
      <c r="S2894" s="13" t="str">
        <f>LEFT(R2894,SEARCH("/",R2894)-1)</f>
        <v>theater</v>
      </c>
      <c r="T2894" t="str">
        <f>RIGHT(R2894,LEN(R2894)-SEARCH("/",R2894))</f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>
        <f>E2895/D2895</f>
        <v>5.0000000000000001E-3</v>
      </c>
      <c r="O2895" s="6">
        <f>IF(L2895&gt;0,E2895/L2895,0)</f>
        <v>12.5</v>
      </c>
      <c r="P2895" s="11">
        <f>(((I2895/60)/60)/24)+DATE(1970,1,1)+(-5/24)</f>
        <v>42012.874999999993</v>
      </c>
      <c r="Q2895" s="11">
        <f>(((J2895/60)/60)/24)+DATE(1970,1,1)+(-5/24)</f>
        <v>41953.564756944441</v>
      </c>
      <c r="R2895" t="s">
        <v>8271</v>
      </c>
      <c r="S2895" s="13" t="str">
        <f>LEFT(R2895,SEARCH("/",R2895)-1)</f>
        <v>theater</v>
      </c>
      <c r="T2895" t="str">
        <f>RIGHT(R2895,LEN(R2895)-SEARCH("/",R2895))</f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>
        <f>E2896/D2896</f>
        <v>0</v>
      </c>
      <c r="O2896" s="6">
        <f>IF(L2896&gt;0,E2896/L2896,0)</f>
        <v>0</v>
      </c>
      <c r="P2896" s="11">
        <f>(((I2896/60)/60)/24)+DATE(1970,1,1)+(-5/24)</f>
        <v>42097.736284722218</v>
      </c>
      <c r="Q2896" s="11">
        <f>(((J2896/60)/60)/24)+DATE(1970,1,1)+(-5/24)</f>
        <v>42037.777951388889</v>
      </c>
      <c r="R2896" t="s">
        <v>8271</v>
      </c>
      <c r="S2896" s="13" t="str">
        <f>LEFT(R2896,SEARCH("/",R2896)-1)</f>
        <v>theater</v>
      </c>
      <c r="T2896" t="str">
        <f>RIGHT(R2896,LEN(R2896)-SEARCH("/",R2896))</f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>
        <f>E2897/D2897</f>
        <v>4.5999999999999999E-2</v>
      </c>
      <c r="O2897" s="6">
        <f>IF(L2897&gt;0,E2897/L2897,0)</f>
        <v>5.75</v>
      </c>
      <c r="P2897" s="11">
        <f>(((I2897/60)/60)/24)+DATE(1970,1,1)+(-5/24)</f>
        <v>41812.666666666664</v>
      </c>
      <c r="Q2897" s="11">
        <f>(((J2897/60)/60)/24)+DATE(1970,1,1)+(-5/24)</f>
        <v>41811.347129629627</v>
      </c>
      <c r="R2897" t="s">
        <v>8271</v>
      </c>
      <c r="S2897" s="13" t="str">
        <f>LEFT(R2897,SEARCH("/",R2897)-1)</f>
        <v>theater</v>
      </c>
      <c r="T2897" t="str">
        <f>RIGHT(R2897,LEN(R2897)-SEARCH("/",R2897))</f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>
        <f>E2898/D2898</f>
        <v>0.20833333333333334</v>
      </c>
      <c r="O2898" s="6">
        <f>IF(L2898&gt;0,E2898/L2898,0)</f>
        <v>52.083333333333336</v>
      </c>
      <c r="P2898" s="11">
        <f>(((I2898/60)/60)/24)+DATE(1970,1,1)+(-5/24)</f>
        <v>42716.041666666664</v>
      </c>
      <c r="Q2898" s="11">
        <f>(((J2898/60)/60)/24)+DATE(1970,1,1)+(-5/24)</f>
        <v>42701.700474537036</v>
      </c>
      <c r="R2898" t="s">
        <v>8271</v>
      </c>
      <c r="S2898" s="13" t="str">
        <f>LEFT(R2898,SEARCH("/",R2898)-1)</f>
        <v>theater</v>
      </c>
      <c r="T2898" t="str">
        <f>RIGHT(R2898,LEN(R2898)-SEARCH("/",R2898))</f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>
        <f>E2899/D2899</f>
        <v>4.583333333333333E-2</v>
      </c>
      <c r="O2899" s="6">
        <f>IF(L2899&gt;0,E2899/L2899,0)</f>
        <v>183.33333333333334</v>
      </c>
      <c r="P2899" s="11">
        <f>(((I2899/60)/60)/24)+DATE(1970,1,1)+(-5/24)</f>
        <v>42288.436863425923</v>
      </c>
      <c r="Q2899" s="11">
        <f>(((J2899/60)/60)/24)+DATE(1970,1,1)+(-5/24)</f>
        <v>42258.438171296293</v>
      </c>
      <c r="R2899" t="s">
        <v>8271</v>
      </c>
      <c r="S2899" s="13" t="str">
        <f>LEFT(R2899,SEARCH("/",R2899)-1)</f>
        <v>theater</v>
      </c>
      <c r="T2899" t="str">
        <f>RIGHT(R2899,LEN(R2899)-SEARCH("/",R2899))</f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>
        <f>E2900/D2900</f>
        <v>4.2133333333333335E-2</v>
      </c>
      <c r="O2900" s="6">
        <f>IF(L2900&gt;0,E2900/L2900,0)</f>
        <v>26.333333333333332</v>
      </c>
      <c r="P2900" s="11">
        <f>(((I2900/60)/60)/24)+DATE(1970,1,1)+(-5/24)</f>
        <v>42308.456631944442</v>
      </c>
      <c r="Q2900" s="11">
        <f>(((J2900/60)/60)/24)+DATE(1970,1,1)+(-5/24)</f>
        <v>42278.456631944442</v>
      </c>
      <c r="R2900" t="s">
        <v>8271</v>
      </c>
      <c r="S2900" s="13" t="str">
        <f>LEFT(R2900,SEARCH("/",R2900)-1)</f>
        <v>theater</v>
      </c>
      <c r="T2900" t="str">
        <f>RIGHT(R2900,LEN(R2900)-SEARCH("/",R2900))</f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>
        <f>E2901/D2901</f>
        <v>0</v>
      </c>
      <c r="O2901" s="6">
        <f>IF(L2901&gt;0,E2901/L2901,0)</f>
        <v>0</v>
      </c>
      <c r="P2901" s="11">
        <f>(((I2901/60)/60)/24)+DATE(1970,1,1)+(-5/24)</f>
        <v>42574.869884259257</v>
      </c>
      <c r="Q2901" s="11">
        <f>(((J2901/60)/60)/24)+DATE(1970,1,1)+(-5/24)</f>
        <v>42514.869884259257</v>
      </c>
      <c r="R2901" t="s">
        <v>8271</v>
      </c>
      <c r="S2901" s="13" t="str">
        <f>LEFT(R2901,SEARCH("/",R2901)-1)</f>
        <v>theater</v>
      </c>
      <c r="T2901" t="str">
        <f>RIGHT(R2901,LEN(R2901)-SEARCH("/",R2901))</f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>
        <f>E2902/D2902</f>
        <v>0.61909090909090914</v>
      </c>
      <c r="O2902" s="6">
        <f>IF(L2902&gt;0,E2902/L2902,0)</f>
        <v>486.42857142857144</v>
      </c>
      <c r="P2902" s="11">
        <f>(((I2902/60)/60)/24)+DATE(1970,1,1)+(-5/24)</f>
        <v>41860.025833333333</v>
      </c>
      <c r="Q2902" s="11">
        <f>(((J2902/60)/60)/24)+DATE(1970,1,1)+(-5/24)</f>
        <v>41830.025833333333</v>
      </c>
      <c r="R2902" t="s">
        <v>8271</v>
      </c>
      <c r="S2902" s="13" t="str">
        <f>LEFT(R2902,SEARCH("/",R2902)-1)</f>
        <v>theater</v>
      </c>
      <c r="T2902" t="str">
        <f>RIGHT(R2902,LEN(R2902)-SEARCH("/",R2902))</f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>
        <f>E2903/D2903</f>
        <v>8.0000000000000002E-3</v>
      </c>
      <c r="O2903" s="6">
        <f>IF(L2903&gt;0,E2903/L2903,0)</f>
        <v>3</v>
      </c>
      <c r="P2903" s="11">
        <f>(((I2903/60)/60)/24)+DATE(1970,1,1)+(-5/24)</f>
        <v>42042.696053240739</v>
      </c>
      <c r="Q2903" s="11">
        <f>(((J2903/60)/60)/24)+DATE(1970,1,1)+(-5/24)</f>
        <v>41982.696053240739</v>
      </c>
      <c r="R2903" t="s">
        <v>8271</v>
      </c>
      <c r="S2903" s="13" t="str">
        <f>LEFT(R2903,SEARCH("/",R2903)-1)</f>
        <v>theater</v>
      </c>
      <c r="T2903" t="str">
        <f>RIGHT(R2903,LEN(R2903)-SEARCH("/",R2903))</f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>
        <f>E2904/D2904</f>
        <v>1.6666666666666666E-4</v>
      </c>
      <c r="O2904" s="6">
        <f>IF(L2904&gt;0,E2904/L2904,0)</f>
        <v>25</v>
      </c>
      <c r="P2904" s="11">
        <f>(((I2904/60)/60)/24)+DATE(1970,1,1)+(-5/24)</f>
        <v>42240.231435185182</v>
      </c>
      <c r="Q2904" s="11">
        <f>(((J2904/60)/60)/24)+DATE(1970,1,1)+(-5/24)</f>
        <v>42210.231435185182</v>
      </c>
      <c r="R2904" t="s">
        <v>8271</v>
      </c>
      <c r="S2904" s="13" t="str">
        <f>LEFT(R2904,SEARCH("/",R2904)-1)</f>
        <v>theater</v>
      </c>
      <c r="T2904" t="str">
        <f>RIGHT(R2904,LEN(R2904)-SEARCH("/",R2904))</f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>
        <f>E2905/D2905</f>
        <v>7.7999999999999996E-3</v>
      </c>
      <c r="O2905" s="6">
        <f>IF(L2905&gt;0,E2905/L2905,0)</f>
        <v>9.75</v>
      </c>
      <c r="P2905" s="11">
        <f>(((I2905/60)/60)/24)+DATE(1970,1,1)+(-5/24)</f>
        <v>42255.95854166666</v>
      </c>
      <c r="Q2905" s="11">
        <f>(((J2905/60)/60)/24)+DATE(1970,1,1)+(-5/24)</f>
        <v>42195.95854166666</v>
      </c>
      <c r="R2905" t="s">
        <v>8271</v>
      </c>
      <c r="S2905" s="13" t="str">
        <f>LEFT(R2905,SEARCH("/",R2905)-1)</f>
        <v>theater</v>
      </c>
      <c r="T2905" t="str">
        <f>RIGHT(R2905,LEN(R2905)-SEARCH("/",R2905))</f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>
        <f>E2906/D2906</f>
        <v>0.05</v>
      </c>
      <c r="O2906" s="6">
        <f>IF(L2906&gt;0,E2906/L2906,0)</f>
        <v>18.75</v>
      </c>
      <c r="P2906" s="11">
        <f>(((I2906/60)/60)/24)+DATE(1970,1,1)+(-5/24)</f>
        <v>41952.291666666664</v>
      </c>
      <c r="Q2906" s="11">
        <f>(((J2906/60)/60)/24)+DATE(1970,1,1)+(-5/24)</f>
        <v>41940.759618055556</v>
      </c>
      <c r="R2906" t="s">
        <v>8271</v>
      </c>
      <c r="S2906" s="13" t="str">
        <f>LEFT(R2906,SEARCH("/",R2906)-1)</f>
        <v>theater</v>
      </c>
      <c r="T2906" t="str">
        <f>RIGHT(R2906,LEN(R2906)-SEARCH("/",R2906))</f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>
        <f>E2907/D2907</f>
        <v>0.17771428571428571</v>
      </c>
      <c r="O2907" s="6">
        <f>IF(L2907&gt;0,E2907/L2907,0)</f>
        <v>36.588235294117645</v>
      </c>
      <c r="P2907" s="11">
        <f>(((I2907/60)/60)/24)+DATE(1970,1,1)+(-5/24)</f>
        <v>42619.848530092589</v>
      </c>
      <c r="Q2907" s="11">
        <f>(((J2907/60)/60)/24)+DATE(1970,1,1)+(-5/24)</f>
        <v>42605.848530092589</v>
      </c>
      <c r="R2907" t="s">
        <v>8271</v>
      </c>
      <c r="S2907" s="13" t="str">
        <f>LEFT(R2907,SEARCH("/",R2907)-1)</f>
        <v>theater</v>
      </c>
      <c r="T2907" t="str">
        <f>RIGHT(R2907,LEN(R2907)-SEARCH("/",R2907))</f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>
        <f>E2908/D2908</f>
        <v>9.4166666666666662E-2</v>
      </c>
      <c r="O2908" s="6">
        <f>IF(L2908&gt;0,E2908/L2908,0)</f>
        <v>80.714285714285708</v>
      </c>
      <c r="P2908" s="11">
        <f>(((I2908/60)/60)/24)+DATE(1970,1,1)+(-5/24)</f>
        <v>42216.833333333336</v>
      </c>
      <c r="Q2908" s="11">
        <f>(((J2908/60)/60)/24)+DATE(1970,1,1)+(-5/24)</f>
        <v>42199.440578703703</v>
      </c>
      <c r="R2908" t="s">
        <v>8271</v>
      </c>
      <c r="S2908" s="13" t="str">
        <f>LEFT(R2908,SEARCH("/",R2908)-1)</f>
        <v>theater</v>
      </c>
      <c r="T2908" t="str">
        <f>RIGHT(R2908,LEN(R2908)-SEARCH("/",R2908))</f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>
        <f>E2909/D2909</f>
        <v>8.0000000000000004E-4</v>
      </c>
      <c r="O2909" s="6">
        <f>IF(L2909&gt;0,E2909/L2909,0)</f>
        <v>1</v>
      </c>
      <c r="P2909" s="11">
        <f>(((I2909/60)/60)/24)+DATE(1970,1,1)+(-5/24)</f>
        <v>42504.669409722213</v>
      </c>
      <c r="Q2909" s="11">
        <f>(((J2909/60)/60)/24)+DATE(1970,1,1)+(-5/24)</f>
        <v>42444.669409722213</v>
      </c>
      <c r="R2909" t="s">
        <v>8271</v>
      </c>
      <c r="S2909" s="13" t="str">
        <f>LEFT(R2909,SEARCH("/",R2909)-1)</f>
        <v>theater</v>
      </c>
      <c r="T2909" t="str">
        <f>RIGHT(R2909,LEN(R2909)-SEARCH("/",R2909))</f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>
        <f>E2910/D2910</f>
        <v>2.75E-2</v>
      </c>
      <c r="O2910" s="6">
        <f>IF(L2910&gt;0,E2910/L2910,0)</f>
        <v>52.8</v>
      </c>
      <c r="P2910" s="11">
        <f>(((I2910/60)/60)/24)+DATE(1970,1,1)+(-5/24)</f>
        <v>42529.523368055547</v>
      </c>
      <c r="Q2910" s="11">
        <f>(((J2910/60)/60)/24)+DATE(1970,1,1)+(-5/24)</f>
        <v>42499.523368055547</v>
      </c>
      <c r="R2910" t="s">
        <v>8271</v>
      </c>
      <c r="S2910" s="13" t="str">
        <f>LEFT(R2910,SEARCH("/",R2910)-1)</f>
        <v>theater</v>
      </c>
      <c r="T2910" t="str">
        <f>RIGHT(R2910,LEN(R2910)-SEARCH("/",R2910))</f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>
        <f>E2911/D2911</f>
        <v>1.1111111111111112E-4</v>
      </c>
      <c r="O2911" s="6">
        <f>IF(L2911&gt;0,E2911/L2911,0)</f>
        <v>20</v>
      </c>
      <c r="P2911" s="11">
        <f>(((I2911/60)/60)/24)+DATE(1970,1,1)+(-5/24)</f>
        <v>41968.615277777775</v>
      </c>
      <c r="Q2911" s="11">
        <f>(((J2911/60)/60)/24)+DATE(1970,1,1)+(-5/24)</f>
        <v>41929.057881944442</v>
      </c>
      <c r="R2911" t="s">
        <v>8271</v>
      </c>
      <c r="S2911" s="13" t="str">
        <f>LEFT(R2911,SEARCH("/",R2911)-1)</f>
        <v>theater</v>
      </c>
      <c r="T2911" t="str">
        <f>RIGHT(R2911,LEN(R2911)-SEARCH("/",R2911))</f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>
        <f>E2912/D2912</f>
        <v>3.3333333333333335E-5</v>
      </c>
      <c r="O2912" s="6">
        <f>IF(L2912&gt;0,E2912/L2912,0)</f>
        <v>1</v>
      </c>
      <c r="P2912" s="11">
        <f>(((I2912/60)/60)/24)+DATE(1970,1,1)+(-5/24)</f>
        <v>42167.632951388885</v>
      </c>
      <c r="Q2912" s="11">
        <f>(((J2912/60)/60)/24)+DATE(1970,1,1)+(-5/24)</f>
        <v>42107.632951388885</v>
      </c>
      <c r="R2912" t="s">
        <v>8271</v>
      </c>
      <c r="S2912" s="13" t="str">
        <f>LEFT(R2912,SEARCH("/",R2912)-1)</f>
        <v>theater</v>
      </c>
      <c r="T2912" t="str">
        <f>RIGHT(R2912,LEN(R2912)-SEARCH("/",R2912))</f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>
        <f>E2913/D2913</f>
        <v>0.36499999999999999</v>
      </c>
      <c r="O2913" s="6">
        <f>IF(L2913&gt;0,E2913/L2913,0)</f>
        <v>46.928571428571431</v>
      </c>
      <c r="P2913" s="11">
        <f>(((I2913/60)/60)/24)+DATE(1970,1,1)+(-5/24)</f>
        <v>42182.560486111113</v>
      </c>
      <c r="Q2913" s="11">
        <f>(((J2913/60)/60)/24)+DATE(1970,1,1)+(-5/24)</f>
        <v>42142.560486111113</v>
      </c>
      <c r="R2913" t="s">
        <v>8271</v>
      </c>
      <c r="S2913" s="13" t="str">
        <f>LEFT(R2913,SEARCH("/",R2913)-1)</f>
        <v>theater</v>
      </c>
      <c r="T2913" t="str">
        <f>RIGHT(R2913,LEN(R2913)-SEARCH("/",R2913))</f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>
        <f>E2914/D2914</f>
        <v>0.14058171745152354</v>
      </c>
      <c r="O2914" s="6">
        <f>IF(L2914&gt;0,E2914/L2914,0)</f>
        <v>78.07692307692308</v>
      </c>
      <c r="P2914" s="11">
        <f>(((I2914/60)/60)/24)+DATE(1970,1,1)+(-5/24)</f>
        <v>42383.923310185179</v>
      </c>
      <c r="Q2914" s="11">
        <f>(((J2914/60)/60)/24)+DATE(1970,1,1)+(-5/24)</f>
        <v>42353.923310185179</v>
      </c>
      <c r="R2914" t="s">
        <v>8271</v>
      </c>
      <c r="S2914" s="13" t="str">
        <f>LEFT(R2914,SEARCH("/",R2914)-1)</f>
        <v>theater</v>
      </c>
      <c r="T2914" t="str">
        <f>RIGHT(R2914,LEN(R2914)-SEARCH("/",R2914))</f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>
        <f>E2915/D2915</f>
        <v>2.0000000000000001E-4</v>
      </c>
      <c r="O2915" s="6">
        <f>IF(L2915&gt;0,E2915/L2915,0)</f>
        <v>1</v>
      </c>
      <c r="P2915" s="11">
        <f>(((I2915/60)/60)/24)+DATE(1970,1,1)+(-5/24)</f>
        <v>41888.714571759258</v>
      </c>
      <c r="Q2915" s="11">
        <f>(((J2915/60)/60)/24)+DATE(1970,1,1)+(-5/24)</f>
        <v>41828.714571759258</v>
      </c>
      <c r="R2915" t="s">
        <v>8271</v>
      </c>
      <c r="S2915" s="13" t="str">
        <f>LEFT(R2915,SEARCH("/",R2915)-1)</f>
        <v>theater</v>
      </c>
      <c r="T2915" t="str">
        <f>RIGHT(R2915,LEN(R2915)-SEARCH("/",R2915))</f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>
        <f>E2916/D2916</f>
        <v>4.0000000000000003E-5</v>
      </c>
      <c r="O2916" s="6">
        <f>IF(L2916&gt;0,E2916/L2916,0)</f>
        <v>1</v>
      </c>
      <c r="P2916" s="11">
        <f>(((I2916/60)/60)/24)+DATE(1970,1,1)+(-5/24)</f>
        <v>42077.657337962963</v>
      </c>
      <c r="Q2916" s="11">
        <f>(((J2916/60)/60)/24)+DATE(1970,1,1)+(-5/24)</f>
        <v>42017.699004629627</v>
      </c>
      <c r="R2916" t="s">
        <v>8271</v>
      </c>
      <c r="S2916" s="13" t="str">
        <f>LEFT(R2916,SEARCH("/",R2916)-1)</f>
        <v>theater</v>
      </c>
      <c r="T2916" t="str">
        <f>RIGHT(R2916,LEN(R2916)-SEARCH("/",R2916))</f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>
        <f>E2917/D2917</f>
        <v>0.61099999999999999</v>
      </c>
      <c r="O2917" s="6">
        <f>IF(L2917&gt;0,E2917/L2917,0)</f>
        <v>203.66666666666666</v>
      </c>
      <c r="P2917" s="11">
        <f>(((I2917/60)/60)/24)+DATE(1970,1,1)+(-5/24)</f>
        <v>42445.1480324074</v>
      </c>
      <c r="Q2917" s="11">
        <f>(((J2917/60)/60)/24)+DATE(1970,1,1)+(-5/24)</f>
        <v>42415.189699074072</v>
      </c>
      <c r="R2917" t="s">
        <v>8271</v>
      </c>
      <c r="S2917" s="13" t="str">
        <f>LEFT(R2917,SEARCH("/",R2917)-1)</f>
        <v>theater</v>
      </c>
      <c r="T2917" t="str">
        <f>RIGHT(R2917,LEN(R2917)-SEARCH("/",R2917))</f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>
        <f>E2918/D2918</f>
        <v>7.8378378378378383E-2</v>
      </c>
      <c r="O2918" s="6">
        <f>IF(L2918&gt;0,E2918/L2918,0)</f>
        <v>20.714285714285715</v>
      </c>
      <c r="P2918" s="11">
        <f>(((I2918/60)/60)/24)+DATE(1970,1,1)+(-5/24)</f>
        <v>41778.268391203703</v>
      </c>
      <c r="Q2918" s="11">
        <f>(((J2918/60)/60)/24)+DATE(1970,1,1)+(-5/24)</f>
        <v>41755.268391203703</v>
      </c>
      <c r="R2918" t="s">
        <v>8271</v>
      </c>
      <c r="S2918" s="13" t="str">
        <f>LEFT(R2918,SEARCH("/",R2918)-1)</f>
        <v>theater</v>
      </c>
      <c r="T2918" t="str">
        <f>RIGHT(R2918,LEN(R2918)-SEARCH("/",R2918))</f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>
        <f>E2919/D2919</f>
        <v>0.2185</v>
      </c>
      <c r="O2919" s="6">
        <f>IF(L2919&gt;0,E2919/L2919,0)</f>
        <v>48.555555555555557</v>
      </c>
      <c r="P2919" s="11">
        <f>(((I2919/60)/60)/24)+DATE(1970,1,1)+(-5/24)</f>
        <v>42263.026006944441</v>
      </c>
      <c r="Q2919" s="11">
        <f>(((J2919/60)/60)/24)+DATE(1970,1,1)+(-5/24)</f>
        <v>42245.026006944441</v>
      </c>
      <c r="R2919" t="s">
        <v>8271</v>
      </c>
      <c r="S2919" s="13" t="str">
        <f>LEFT(R2919,SEARCH("/",R2919)-1)</f>
        <v>theater</v>
      </c>
      <c r="T2919" t="str">
        <f>RIGHT(R2919,LEN(R2919)-SEARCH("/",R2919))</f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>
        <f>E2920/D2920</f>
        <v>0.27239999999999998</v>
      </c>
      <c r="O2920" s="6">
        <f>IF(L2920&gt;0,E2920/L2920,0)</f>
        <v>68.099999999999994</v>
      </c>
      <c r="P2920" s="11">
        <f>(((I2920/60)/60)/24)+DATE(1970,1,1)+(-5/24)</f>
        <v>42306.421377314815</v>
      </c>
      <c r="Q2920" s="11">
        <f>(((J2920/60)/60)/24)+DATE(1970,1,1)+(-5/24)</f>
        <v>42278.421377314815</v>
      </c>
      <c r="R2920" t="s">
        <v>8271</v>
      </c>
      <c r="S2920" s="13" t="str">
        <f>LEFT(R2920,SEARCH("/",R2920)-1)</f>
        <v>theater</v>
      </c>
      <c r="T2920" t="str">
        <f>RIGHT(R2920,LEN(R2920)-SEARCH("/",R2920))</f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>
        <f>E2921/D2921</f>
        <v>8.5000000000000006E-2</v>
      </c>
      <c r="O2921" s="6">
        <f>IF(L2921&gt;0,E2921/L2921,0)</f>
        <v>8.5</v>
      </c>
      <c r="P2921" s="11">
        <f>(((I2921/60)/60)/24)+DATE(1970,1,1)+(-5/24)</f>
        <v>41856.411215277774</v>
      </c>
      <c r="Q2921" s="11">
        <f>(((J2921/60)/60)/24)+DATE(1970,1,1)+(-5/24)</f>
        <v>41826.411215277774</v>
      </c>
      <c r="R2921" t="s">
        <v>8271</v>
      </c>
      <c r="S2921" s="13" t="str">
        <f>LEFT(R2921,SEARCH("/",R2921)-1)</f>
        <v>theater</v>
      </c>
      <c r="T2921" t="str">
        <f>RIGHT(R2921,LEN(R2921)-SEARCH("/",R2921))</f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>
        <f>E2922/D2922</f>
        <v>0.26840000000000003</v>
      </c>
      <c r="O2922" s="6">
        <f>IF(L2922&gt;0,E2922/L2922,0)</f>
        <v>51.615384615384613</v>
      </c>
      <c r="P2922" s="11">
        <f>(((I2922/60)/60)/24)+DATE(1970,1,1)+(-5/24)</f>
        <v>42088.54247685185</v>
      </c>
      <c r="Q2922" s="11">
        <f>(((J2922/60)/60)/24)+DATE(1970,1,1)+(-5/24)</f>
        <v>42058.584143518521</v>
      </c>
      <c r="R2922" t="s">
        <v>8271</v>
      </c>
      <c r="S2922" s="13" t="str">
        <f>LEFT(R2922,SEARCH("/",R2922)-1)</f>
        <v>theater</v>
      </c>
      <c r="T2922" t="str">
        <f>RIGHT(R2922,LEN(R2922)-SEARCH("/",R2922))</f>
        <v>plays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>
        <f>E2923/D2923</f>
        <v>1.29</v>
      </c>
      <c r="O2923" s="6">
        <f>IF(L2923&gt;0,E2923/L2923,0)</f>
        <v>43</v>
      </c>
      <c r="P2923" s="11">
        <f>(((I2923/60)/60)/24)+DATE(1970,1,1)+(-5/24)</f>
        <v>41907.678287037037</v>
      </c>
      <c r="Q2923" s="11">
        <f>(((J2923/60)/60)/24)+DATE(1970,1,1)+(-5/24)</f>
        <v>41877.678287037037</v>
      </c>
      <c r="R2923" t="s">
        <v>8305</v>
      </c>
      <c r="S2923" s="13" t="str">
        <f>LEFT(R2923,SEARCH("/",R2923)-1)</f>
        <v>theater</v>
      </c>
      <c r="T2923" t="str">
        <f>RIGHT(R2923,LEN(R2923)-SEARCH("/",R2923))</f>
        <v>musical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>
        <f>E2924/D2924</f>
        <v>1</v>
      </c>
      <c r="O2924" s="6">
        <f>IF(L2924&gt;0,E2924/L2924,0)</f>
        <v>83.333333333333329</v>
      </c>
      <c r="P2924" s="11">
        <f>(((I2924/60)/60)/24)+DATE(1970,1,1)+(-5/24)</f>
        <v>42142.665821759256</v>
      </c>
      <c r="Q2924" s="11">
        <f>(((J2924/60)/60)/24)+DATE(1970,1,1)+(-5/24)</f>
        <v>42097.665821759256</v>
      </c>
      <c r="R2924" t="s">
        <v>8305</v>
      </c>
      <c r="S2924" s="13" t="str">
        <f>LEFT(R2924,SEARCH("/",R2924)-1)</f>
        <v>theater</v>
      </c>
      <c r="T2924" t="str">
        <f>RIGHT(R2924,LEN(R2924)-SEARCH("/",R2924))</f>
        <v>musical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>
        <f>E2925/D2925</f>
        <v>1</v>
      </c>
      <c r="O2925" s="6">
        <f>IF(L2925&gt;0,E2925/L2925,0)</f>
        <v>30</v>
      </c>
      <c r="P2925" s="11">
        <f>(((I2925/60)/60)/24)+DATE(1970,1,1)+(-5/24)</f>
        <v>42027.916666666664</v>
      </c>
      <c r="Q2925" s="11">
        <f>(((J2925/60)/60)/24)+DATE(1970,1,1)+(-5/24)</f>
        <v>42012.944201388884</v>
      </c>
      <c r="R2925" t="s">
        <v>8305</v>
      </c>
      <c r="S2925" s="13" t="str">
        <f>LEFT(R2925,SEARCH("/",R2925)-1)</f>
        <v>theater</v>
      </c>
      <c r="T2925" t="str">
        <f>RIGHT(R2925,LEN(R2925)-SEARCH("/",R2925))</f>
        <v>musical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>
        <f>E2926/D2926</f>
        <v>1.032</v>
      </c>
      <c r="O2926" s="6">
        <f>IF(L2926&gt;0,E2926/L2926,0)</f>
        <v>175.51020408163265</v>
      </c>
      <c r="P2926" s="11">
        <f>(((I2926/60)/60)/24)+DATE(1970,1,1)+(-5/24)</f>
        <v>42132.957638888889</v>
      </c>
      <c r="Q2926" s="11">
        <f>(((J2926/60)/60)/24)+DATE(1970,1,1)+(-5/24)</f>
        <v>42103.348495370366</v>
      </c>
      <c r="R2926" t="s">
        <v>8305</v>
      </c>
      <c r="S2926" s="13" t="str">
        <f>LEFT(R2926,SEARCH("/",R2926)-1)</f>
        <v>theater</v>
      </c>
      <c r="T2926" t="str">
        <f>RIGHT(R2926,LEN(R2926)-SEARCH("/",R2926))</f>
        <v>musical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>
        <f>E2927/D2927</f>
        <v>1.0244597777777777</v>
      </c>
      <c r="O2927" s="6">
        <f>IF(L2927&gt;0,E2927/L2927,0)</f>
        <v>231.66175879396985</v>
      </c>
      <c r="P2927" s="11">
        <f>(((I2927/60)/60)/24)+DATE(1970,1,1)+(-5/24)</f>
        <v>41893.375787037032</v>
      </c>
      <c r="Q2927" s="11">
        <f>(((J2927/60)/60)/24)+DATE(1970,1,1)+(-5/24)</f>
        <v>41863.375787037032</v>
      </c>
      <c r="R2927" t="s">
        <v>8305</v>
      </c>
      <c r="S2927" s="13" t="str">
        <f>LEFT(R2927,SEARCH("/",R2927)-1)</f>
        <v>theater</v>
      </c>
      <c r="T2927" t="str">
        <f>RIGHT(R2927,LEN(R2927)-SEARCH("/",R2927))</f>
        <v>musical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>
        <f>E2928/D2928</f>
        <v>1.25</v>
      </c>
      <c r="O2928" s="6">
        <f>IF(L2928&gt;0,E2928/L2928,0)</f>
        <v>75</v>
      </c>
      <c r="P2928" s="11">
        <f>(((I2928/60)/60)/24)+DATE(1970,1,1)+(-5/24)</f>
        <v>42058.557627314811</v>
      </c>
      <c r="Q2928" s="11">
        <f>(((J2928/60)/60)/24)+DATE(1970,1,1)+(-5/24)</f>
        <v>42044.557627314811</v>
      </c>
      <c r="R2928" t="s">
        <v>8305</v>
      </c>
      <c r="S2928" s="13" t="str">
        <f>LEFT(R2928,SEARCH("/",R2928)-1)</f>
        <v>theater</v>
      </c>
      <c r="T2928" t="str">
        <f>RIGHT(R2928,LEN(R2928)-SEARCH("/",R2928))</f>
        <v>musical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>
        <f>E2929/D2929</f>
        <v>1.3083333333333333</v>
      </c>
      <c r="O2929" s="6">
        <f>IF(L2929&gt;0,E2929/L2929,0)</f>
        <v>112.14285714285714</v>
      </c>
      <c r="P2929" s="11">
        <f>(((I2929/60)/60)/24)+DATE(1970,1,1)+(-5/24)</f>
        <v>41835</v>
      </c>
      <c r="Q2929" s="11">
        <f>(((J2929/60)/60)/24)+DATE(1970,1,1)+(-5/24)</f>
        <v>41806.460983796293</v>
      </c>
      <c r="R2929" t="s">
        <v>8305</v>
      </c>
      <c r="S2929" s="13" t="str">
        <f>LEFT(R2929,SEARCH("/",R2929)-1)</f>
        <v>theater</v>
      </c>
      <c r="T2929" t="str">
        <f>RIGHT(R2929,LEN(R2929)-SEARCH("/",R2929))</f>
        <v>musical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>
        <f>E2930/D2930</f>
        <v>1</v>
      </c>
      <c r="O2930" s="6">
        <f>IF(L2930&gt;0,E2930/L2930,0)</f>
        <v>41.666666666666664</v>
      </c>
      <c r="P2930" s="11">
        <f>(((I2930/60)/60)/24)+DATE(1970,1,1)+(-5/24)</f>
        <v>42433.789884259262</v>
      </c>
      <c r="Q2930" s="11">
        <f>(((J2930/60)/60)/24)+DATE(1970,1,1)+(-5/24)</f>
        <v>42403.789884259262</v>
      </c>
      <c r="R2930" t="s">
        <v>8305</v>
      </c>
      <c r="S2930" s="13" t="str">
        <f>LEFT(R2930,SEARCH("/",R2930)-1)</f>
        <v>theater</v>
      </c>
      <c r="T2930" t="str">
        <f>RIGHT(R2930,LEN(R2930)-SEARCH("/",R2930))</f>
        <v>musical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>
        <f>E2931/D2931</f>
        <v>1.02069375</v>
      </c>
      <c r="O2931" s="6">
        <f>IF(L2931&gt;0,E2931/L2931,0)</f>
        <v>255.17343750000001</v>
      </c>
      <c r="P2931" s="11">
        <f>(((I2931/60)/60)/24)+DATE(1970,1,1)+(-5/24)</f>
        <v>41784.355995370366</v>
      </c>
      <c r="Q2931" s="11">
        <f>(((J2931/60)/60)/24)+DATE(1970,1,1)+(-5/24)</f>
        <v>41754.355995370366</v>
      </c>
      <c r="R2931" t="s">
        <v>8305</v>
      </c>
      <c r="S2931" s="13" t="str">
        <f>LEFT(R2931,SEARCH("/",R2931)-1)</f>
        <v>theater</v>
      </c>
      <c r="T2931" t="str">
        <f>RIGHT(R2931,LEN(R2931)-SEARCH("/",R2931))</f>
        <v>musical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>
        <f>E2932/D2932</f>
        <v>1.0092000000000001</v>
      </c>
      <c r="O2932" s="6">
        <f>IF(L2932&gt;0,E2932/L2932,0)</f>
        <v>162.7741935483871</v>
      </c>
      <c r="P2932" s="11">
        <f>(((I2932/60)/60)/24)+DATE(1970,1,1)+(-5/24)</f>
        <v>42131.375740740739</v>
      </c>
      <c r="Q2932" s="11">
        <f>(((J2932/60)/60)/24)+DATE(1970,1,1)+(-5/24)</f>
        <v>42101.375740740739</v>
      </c>
      <c r="R2932" t="s">
        <v>8305</v>
      </c>
      <c r="S2932" s="13" t="str">
        <f>LEFT(R2932,SEARCH("/",R2932)-1)</f>
        <v>theater</v>
      </c>
      <c r="T2932" t="str">
        <f>RIGHT(R2932,LEN(R2932)-SEARCH("/",R2932))</f>
        <v>musical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>
        <f>E2933/D2933</f>
        <v>1.06</v>
      </c>
      <c r="O2933" s="6">
        <f>IF(L2933&gt;0,E2933/L2933,0)</f>
        <v>88.333333333333329</v>
      </c>
      <c r="P2933" s="11">
        <f>(((I2933/60)/60)/24)+DATE(1970,1,1)+(-5/24)</f>
        <v>41897.047222222223</v>
      </c>
      <c r="Q2933" s="11">
        <f>(((J2933/60)/60)/24)+DATE(1970,1,1)+(-5/24)</f>
        <v>41872.082905092589</v>
      </c>
      <c r="R2933" t="s">
        <v>8305</v>
      </c>
      <c r="S2933" s="13" t="str">
        <f>LEFT(R2933,SEARCH("/",R2933)-1)</f>
        <v>theater</v>
      </c>
      <c r="T2933" t="str">
        <f>RIGHT(R2933,LEN(R2933)-SEARCH("/",R2933))</f>
        <v>musical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>
        <f>E2934/D2934</f>
        <v>1.0509677419354839</v>
      </c>
      <c r="O2934" s="6">
        <f>IF(L2934&gt;0,E2934/L2934,0)</f>
        <v>85.736842105263165</v>
      </c>
      <c r="P2934" s="11">
        <f>(((I2934/60)/60)/24)+DATE(1970,1,1)+(-5/24)</f>
        <v>42056.249999999993</v>
      </c>
      <c r="Q2934" s="11">
        <f>(((J2934/60)/60)/24)+DATE(1970,1,1)+(-5/24)</f>
        <v>42024.956446759257</v>
      </c>
      <c r="R2934" t="s">
        <v>8305</v>
      </c>
      <c r="S2934" s="13" t="str">
        <f>LEFT(R2934,SEARCH("/",R2934)-1)</f>
        <v>theater</v>
      </c>
      <c r="T2934" t="str">
        <f>RIGHT(R2934,LEN(R2934)-SEARCH("/",R2934))</f>
        <v>musical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>
        <f>E2935/D2935</f>
        <v>1.0276000000000001</v>
      </c>
      <c r="O2935" s="6">
        <f>IF(L2935&gt;0,E2935/L2935,0)</f>
        <v>47.574074074074076</v>
      </c>
      <c r="P2935" s="11">
        <f>(((I2935/60)/60)/24)+DATE(1970,1,1)+(-5/24)</f>
        <v>42525.748298611106</v>
      </c>
      <c r="Q2935" s="11">
        <f>(((J2935/60)/60)/24)+DATE(1970,1,1)+(-5/24)</f>
        <v>42495.748298611106</v>
      </c>
      <c r="R2935" t="s">
        <v>8305</v>
      </c>
      <c r="S2935" s="13" t="str">
        <f>LEFT(R2935,SEARCH("/",R2935)-1)</f>
        <v>theater</v>
      </c>
      <c r="T2935" t="str">
        <f>RIGHT(R2935,LEN(R2935)-SEARCH("/",R2935))</f>
        <v>musical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>
        <f>E2936/D2936</f>
        <v>1.08</v>
      </c>
      <c r="O2936" s="6">
        <f>IF(L2936&gt;0,E2936/L2936,0)</f>
        <v>72.972972972972968</v>
      </c>
      <c r="P2936" s="11">
        <f>(((I2936/60)/60)/24)+DATE(1970,1,1)+(-5/24)</f>
        <v>41805.427824074075</v>
      </c>
      <c r="Q2936" s="11">
        <f>(((J2936/60)/60)/24)+DATE(1970,1,1)+(-5/24)</f>
        <v>41775.427824074075</v>
      </c>
      <c r="R2936" t="s">
        <v>8305</v>
      </c>
      <c r="S2936" s="13" t="str">
        <f>LEFT(R2936,SEARCH("/",R2936)-1)</f>
        <v>theater</v>
      </c>
      <c r="T2936" t="str">
        <f>RIGHT(R2936,LEN(R2936)-SEARCH("/",R2936))</f>
        <v>musical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>
        <f>E2937/D2937</f>
        <v>1.0088571428571429</v>
      </c>
      <c r="O2937" s="6">
        <f>IF(L2937&gt;0,E2937/L2937,0)</f>
        <v>90.538461538461533</v>
      </c>
      <c r="P2937" s="11">
        <f>(((I2937/60)/60)/24)+DATE(1970,1,1)+(-5/24)</f>
        <v>42611.499999999993</v>
      </c>
      <c r="Q2937" s="11">
        <f>(((J2937/60)/60)/24)+DATE(1970,1,1)+(-5/24)</f>
        <v>42553.375092592592</v>
      </c>
      <c r="R2937" t="s">
        <v>8305</v>
      </c>
      <c r="S2937" s="13" t="str">
        <f>LEFT(R2937,SEARCH("/",R2937)-1)</f>
        <v>theater</v>
      </c>
      <c r="T2937" t="str">
        <f>RIGHT(R2937,LEN(R2937)-SEARCH("/",R2937))</f>
        <v>musical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>
        <f>E2938/D2938</f>
        <v>1.28</v>
      </c>
      <c r="O2938" s="6">
        <f>IF(L2938&gt;0,E2938/L2938,0)</f>
        <v>37.647058823529413</v>
      </c>
      <c r="P2938" s="11">
        <f>(((I2938/60)/60)/24)+DATE(1970,1,1)+(-5/24)</f>
        <v>41924.999305555553</v>
      </c>
      <c r="Q2938" s="11">
        <f>(((J2938/60)/60)/24)+DATE(1970,1,1)+(-5/24)</f>
        <v>41912.442395833328</v>
      </c>
      <c r="R2938" t="s">
        <v>8305</v>
      </c>
      <c r="S2938" s="13" t="str">
        <f>LEFT(R2938,SEARCH("/",R2938)-1)</f>
        <v>theater</v>
      </c>
      <c r="T2938" t="str">
        <f>RIGHT(R2938,LEN(R2938)-SEARCH("/",R2938))</f>
        <v>musical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>
        <f>E2939/D2939</f>
        <v>1.3333333333333333</v>
      </c>
      <c r="O2939" s="6">
        <f>IF(L2939&gt;0,E2939/L2939,0)</f>
        <v>36.363636363636367</v>
      </c>
      <c r="P2939" s="11">
        <f>(((I2939/60)/60)/24)+DATE(1970,1,1)+(-5/24)</f>
        <v>41833.248993055553</v>
      </c>
      <c r="Q2939" s="11">
        <f>(((J2939/60)/60)/24)+DATE(1970,1,1)+(-5/24)</f>
        <v>41803.248993055553</v>
      </c>
      <c r="R2939" t="s">
        <v>8305</v>
      </c>
      <c r="S2939" s="13" t="str">
        <f>LEFT(R2939,SEARCH("/",R2939)-1)</f>
        <v>theater</v>
      </c>
      <c r="T2939" t="str">
        <f>RIGHT(R2939,LEN(R2939)-SEARCH("/",R2939))</f>
        <v>musical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>
        <f>E2940/D2940</f>
        <v>1.0137499999999999</v>
      </c>
      <c r="O2940" s="6">
        <f>IF(L2940&gt;0,E2940/L2940,0)</f>
        <v>126.71875</v>
      </c>
      <c r="P2940" s="11">
        <f>(((I2940/60)/60)/24)+DATE(1970,1,1)+(-5/24)</f>
        <v>42034.495532407404</v>
      </c>
      <c r="Q2940" s="11">
        <f>(((J2940/60)/60)/24)+DATE(1970,1,1)+(-5/24)</f>
        <v>42004.495532407404</v>
      </c>
      <c r="R2940" t="s">
        <v>8305</v>
      </c>
      <c r="S2940" s="13" t="str">
        <f>LEFT(R2940,SEARCH("/",R2940)-1)</f>
        <v>theater</v>
      </c>
      <c r="T2940" t="str">
        <f>RIGHT(R2940,LEN(R2940)-SEARCH("/",R2940))</f>
        <v>musical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>
        <f>E2941/D2941</f>
        <v>1.0287500000000001</v>
      </c>
      <c r="O2941" s="6">
        <f>IF(L2941&gt;0,E2941/L2941,0)</f>
        <v>329.2</v>
      </c>
      <c r="P2941" s="11">
        <f>(((I2941/60)/60)/24)+DATE(1970,1,1)+(-5/24)</f>
        <v>41878.833333333328</v>
      </c>
      <c r="Q2941" s="11">
        <f>(((J2941/60)/60)/24)+DATE(1970,1,1)+(-5/24)</f>
        <v>41845.60083333333</v>
      </c>
      <c r="R2941" t="s">
        <v>8305</v>
      </c>
      <c r="S2941" s="13" t="str">
        <f>LEFT(R2941,SEARCH("/",R2941)-1)</f>
        <v>theater</v>
      </c>
      <c r="T2941" t="str">
        <f>RIGHT(R2941,LEN(R2941)-SEARCH("/",R2941))</f>
        <v>musical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>
        <f>E2942/D2942</f>
        <v>1.0724</v>
      </c>
      <c r="O2942" s="6">
        <f>IF(L2942&gt;0,E2942/L2942,0)</f>
        <v>81.242424242424249</v>
      </c>
      <c r="P2942" s="11">
        <f>(((I2942/60)/60)/24)+DATE(1970,1,1)+(-5/24)</f>
        <v>42022.565023148149</v>
      </c>
      <c r="Q2942" s="11">
        <f>(((J2942/60)/60)/24)+DATE(1970,1,1)+(-5/24)</f>
        <v>41982.565023148149</v>
      </c>
      <c r="R2942" t="s">
        <v>8305</v>
      </c>
      <c r="S2942" s="13" t="str">
        <f>LEFT(R2942,SEARCH("/",R2942)-1)</f>
        <v>theater</v>
      </c>
      <c r="T2942" t="str">
        <f>RIGHT(R2942,LEN(R2942)-SEARCH("/",R2942))</f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>
        <f>E2943/D2943</f>
        <v>4.0000000000000003E-5</v>
      </c>
      <c r="O2943" s="6">
        <f>IF(L2943&gt;0,E2943/L2943,0)</f>
        <v>1</v>
      </c>
      <c r="P2943" s="11">
        <f>(((I2943/60)/60)/24)+DATE(1970,1,1)+(-5/24)</f>
        <v>42064.751793981479</v>
      </c>
      <c r="Q2943" s="11">
        <f>(((J2943/60)/60)/24)+DATE(1970,1,1)+(-5/24)</f>
        <v>42034.751793981479</v>
      </c>
      <c r="R2943" t="s">
        <v>8303</v>
      </c>
      <c r="S2943" s="13" t="str">
        <f>LEFT(R2943,SEARCH("/",R2943)-1)</f>
        <v>theater</v>
      </c>
      <c r="T2943" t="str">
        <f>RIGHT(R2943,LEN(R2943)-SEARCH("/",R2943))</f>
        <v>spaces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>
        <f>E2944/D2944</f>
        <v>0.20424999999999999</v>
      </c>
      <c r="O2944" s="6">
        <f>IF(L2944&gt;0,E2944/L2944,0)</f>
        <v>202.22772277227722</v>
      </c>
      <c r="P2944" s="11">
        <f>(((I2944/60)/60)/24)+DATE(1970,1,1)+(-5/24)</f>
        <v>42354.637499999997</v>
      </c>
      <c r="Q2944" s="11">
        <f>(((J2944/60)/60)/24)+DATE(1970,1,1)+(-5/24)</f>
        <v>42334.595590277771</v>
      </c>
      <c r="R2944" t="s">
        <v>8303</v>
      </c>
      <c r="S2944" s="13" t="str">
        <f>LEFT(R2944,SEARCH("/",R2944)-1)</f>
        <v>theater</v>
      </c>
      <c r="T2944" t="str">
        <f>RIGHT(R2944,LEN(R2944)-SEARCH("/",R2944))</f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>
        <f>E2945/D2945</f>
        <v>0</v>
      </c>
      <c r="O2945" s="6">
        <f>IF(L2945&gt;0,E2945/L2945,0)</f>
        <v>0</v>
      </c>
      <c r="P2945" s="11">
        <f>(((I2945/60)/60)/24)+DATE(1970,1,1)+(-5/24)</f>
        <v>42106.921064814807</v>
      </c>
      <c r="Q2945" s="11">
        <f>(((J2945/60)/60)/24)+DATE(1970,1,1)+(-5/24)</f>
        <v>42076.921064814807</v>
      </c>
      <c r="R2945" t="s">
        <v>8303</v>
      </c>
      <c r="S2945" s="13" t="str">
        <f>LEFT(R2945,SEARCH("/",R2945)-1)</f>
        <v>theater</v>
      </c>
      <c r="T2945" t="str">
        <f>RIGHT(R2945,LEN(R2945)-SEARCH("/",R2945))</f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>
        <f>E2946/D2946</f>
        <v>0.01</v>
      </c>
      <c r="O2946" s="6">
        <f>IF(L2946&gt;0,E2946/L2946,0)</f>
        <v>100</v>
      </c>
      <c r="P2946" s="11">
        <f>(((I2946/60)/60)/24)+DATE(1970,1,1)+(-5/24)</f>
        <v>42162.705995370365</v>
      </c>
      <c r="Q2946" s="11">
        <f>(((J2946/60)/60)/24)+DATE(1970,1,1)+(-5/24)</f>
        <v>42132.705995370365</v>
      </c>
      <c r="R2946" t="s">
        <v>8303</v>
      </c>
      <c r="S2946" s="13" t="str">
        <f>LEFT(R2946,SEARCH("/",R2946)-1)</f>
        <v>theater</v>
      </c>
      <c r="T2946" t="str">
        <f>RIGHT(R2946,LEN(R2946)-SEARCH("/",R2946))</f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>
        <f>E2947/D2947</f>
        <v>0</v>
      </c>
      <c r="O2947" s="6">
        <f>IF(L2947&gt;0,E2947/L2947,0)</f>
        <v>0</v>
      </c>
      <c r="P2947" s="11">
        <f>(((I2947/60)/60)/24)+DATE(1970,1,1)+(-5/24)</f>
        <v>42147.931250000001</v>
      </c>
      <c r="Q2947" s="11">
        <f>(((J2947/60)/60)/24)+DATE(1970,1,1)+(-5/24)</f>
        <v>42117.931250000001</v>
      </c>
      <c r="R2947" t="s">
        <v>8303</v>
      </c>
      <c r="S2947" s="13" t="str">
        <f>LEFT(R2947,SEARCH("/",R2947)-1)</f>
        <v>theater</v>
      </c>
      <c r="T2947" t="str">
        <f>RIGHT(R2947,LEN(R2947)-SEARCH("/",R2947))</f>
        <v>spaces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>
        <f>E2948/D2948</f>
        <v>1E-3</v>
      </c>
      <c r="O2948" s="6">
        <f>IF(L2948&gt;0,E2948/L2948,0)</f>
        <v>1</v>
      </c>
      <c r="P2948" s="11">
        <f>(((I2948/60)/60)/24)+DATE(1970,1,1)+(-5/24)</f>
        <v>42597.322824074072</v>
      </c>
      <c r="Q2948" s="11">
        <f>(((J2948/60)/60)/24)+DATE(1970,1,1)+(-5/24)</f>
        <v>42567.322824074072</v>
      </c>
      <c r="R2948" t="s">
        <v>8303</v>
      </c>
      <c r="S2948" s="13" t="str">
        <f>LEFT(R2948,SEARCH("/",R2948)-1)</f>
        <v>theater</v>
      </c>
      <c r="T2948" t="str">
        <f>RIGHT(R2948,LEN(R2948)-SEARCH("/",R2948))</f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>
        <f>E2949/D2949</f>
        <v>4.2880000000000001E-2</v>
      </c>
      <c r="O2949" s="6">
        <f>IF(L2949&gt;0,E2949/L2949,0)</f>
        <v>82.461538461538467</v>
      </c>
      <c r="P2949" s="11">
        <f>(((I2949/60)/60)/24)+DATE(1970,1,1)+(-5/24)</f>
        <v>42698.507638888892</v>
      </c>
      <c r="Q2949" s="11">
        <f>(((J2949/60)/60)/24)+DATE(1970,1,1)+(-5/24)</f>
        <v>42649.353784722225</v>
      </c>
      <c r="R2949" t="s">
        <v>8303</v>
      </c>
      <c r="S2949" s="13" t="str">
        <f>LEFT(R2949,SEARCH("/",R2949)-1)</f>
        <v>theater</v>
      </c>
      <c r="T2949" t="str">
        <f>RIGHT(R2949,LEN(R2949)-SEARCH("/",R2949))</f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>
        <f>E2950/D2950</f>
        <v>4.8000000000000001E-5</v>
      </c>
      <c r="O2950" s="6">
        <f>IF(L2950&gt;0,E2950/L2950,0)</f>
        <v>2.6666666666666665</v>
      </c>
      <c r="P2950" s="11">
        <f>(((I2950/60)/60)/24)+DATE(1970,1,1)+(-5/24)</f>
        <v>42157.440891203696</v>
      </c>
      <c r="Q2950" s="11">
        <f>(((J2950/60)/60)/24)+DATE(1970,1,1)+(-5/24)</f>
        <v>42097.440891203696</v>
      </c>
      <c r="R2950" t="s">
        <v>8303</v>
      </c>
      <c r="S2950" s="13" t="str">
        <f>LEFT(R2950,SEARCH("/",R2950)-1)</f>
        <v>theater</v>
      </c>
      <c r="T2950" t="str">
        <f>RIGHT(R2950,LEN(R2950)-SEARCH("/",R2950))</f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>
        <f>E2951/D2951</f>
        <v>2.5000000000000001E-2</v>
      </c>
      <c r="O2951" s="6">
        <f>IF(L2951&gt;0,E2951/L2951,0)</f>
        <v>12.5</v>
      </c>
      <c r="P2951" s="11">
        <f>(((I2951/60)/60)/24)+DATE(1970,1,1)+(-5/24)</f>
        <v>42327.656446759262</v>
      </c>
      <c r="Q2951" s="11">
        <f>(((J2951/60)/60)/24)+DATE(1970,1,1)+(-5/24)</f>
        <v>42297.61478009259</v>
      </c>
      <c r="R2951" t="s">
        <v>8303</v>
      </c>
      <c r="S2951" s="13" t="str">
        <f>LEFT(R2951,SEARCH("/",R2951)-1)</f>
        <v>theater</v>
      </c>
      <c r="T2951" t="str">
        <f>RIGHT(R2951,LEN(R2951)-SEARCH("/",R2951))</f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>
        <f>E2952/D2952</f>
        <v>0</v>
      </c>
      <c r="O2952" s="6">
        <f>IF(L2952&gt;0,E2952/L2952,0)</f>
        <v>0</v>
      </c>
      <c r="P2952" s="11">
        <f>(((I2952/60)/60)/24)+DATE(1970,1,1)+(-5/24)</f>
        <v>42392.156851851854</v>
      </c>
      <c r="Q2952" s="11">
        <f>(((J2952/60)/60)/24)+DATE(1970,1,1)+(-5/24)</f>
        <v>42362.156851851854</v>
      </c>
      <c r="R2952" t="s">
        <v>8303</v>
      </c>
      <c r="S2952" s="13" t="str">
        <f>LEFT(R2952,SEARCH("/",R2952)-1)</f>
        <v>theater</v>
      </c>
      <c r="T2952" t="str">
        <f>RIGHT(R2952,LEN(R2952)-SEARCH("/",R2952))</f>
        <v>spaces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>
        <f>E2953/D2953</f>
        <v>2.1919999999999999E-2</v>
      </c>
      <c r="O2953" s="6">
        <f>IF(L2953&gt;0,E2953/L2953,0)</f>
        <v>18.896551724137932</v>
      </c>
      <c r="P2953" s="11">
        <f>(((I2953/60)/60)/24)+DATE(1970,1,1)+(-5/24)</f>
        <v>41917.594594907401</v>
      </c>
      <c r="Q2953" s="11">
        <f>(((J2953/60)/60)/24)+DATE(1970,1,1)+(-5/24)</f>
        <v>41872.594594907401</v>
      </c>
      <c r="R2953" t="s">
        <v>8303</v>
      </c>
      <c r="S2953" s="13" t="str">
        <f>LEFT(R2953,SEARCH("/",R2953)-1)</f>
        <v>theater</v>
      </c>
      <c r="T2953" t="str">
        <f>RIGHT(R2953,LEN(R2953)-SEARCH("/",R2953))</f>
        <v>spaces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>
        <f>E2954/D2954</f>
        <v>8.0250000000000002E-2</v>
      </c>
      <c r="O2954" s="6">
        <f>IF(L2954&gt;0,E2954/L2954,0)</f>
        <v>200.625</v>
      </c>
      <c r="P2954" s="11">
        <f>(((I2954/60)/60)/24)+DATE(1970,1,1)+(-5/24)</f>
        <v>42659.958333333336</v>
      </c>
      <c r="Q2954" s="11">
        <f>(((J2954/60)/60)/24)+DATE(1970,1,1)+(-5/24)</f>
        <v>42628.481932870367</v>
      </c>
      <c r="R2954" t="s">
        <v>8303</v>
      </c>
      <c r="S2954" s="13" t="str">
        <f>LEFT(R2954,SEARCH("/",R2954)-1)</f>
        <v>theater</v>
      </c>
      <c r="T2954" t="str">
        <f>RIGHT(R2954,LEN(R2954)-SEARCH("/",R2954))</f>
        <v>spaces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>
        <f>E2955/D2955</f>
        <v>1.5125E-3</v>
      </c>
      <c r="O2955" s="6">
        <f>IF(L2955&gt;0,E2955/L2955,0)</f>
        <v>201.66666666666666</v>
      </c>
      <c r="P2955" s="11">
        <f>(((I2955/60)/60)/24)+DATE(1970,1,1)+(-5/24)</f>
        <v>42285.583576388883</v>
      </c>
      <c r="Q2955" s="11">
        <f>(((J2955/60)/60)/24)+DATE(1970,1,1)+(-5/24)</f>
        <v>42255.583576388883</v>
      </c>
      <c r="R2955" t="s">
        <v>8303</v>
      </c>
      <c r="S2955" s="13" t="str">
        <f>LEFT(R2955,SEARCH("/",R2955)-1)</f>
        <v>theater</v>
      </c>
      <c r="T2955" t="str">
        <f>RIGHT(R2955,LEN(R2955)-SEARCH("/",R2955))</f>
        <v>spaces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>
        <f>E2956/D2956</f>
        <v>0</v>
      </c>
      <c r="O2956" s="6">
        <f>IF(L2956&gt;0,E2956/L2956,0)</f>
        <v>0</v>
      </c>
      <c r="P2956" s="11">
        <f>(((I2956/60)/60)/24)+DATE(1970,1,1)+(-5/24)</f>
        <v>42810.333368055559</v>
      </c>
      <c r="Q2956" s="11">
        <f>(((J2956/60)/60)/24)+DATE(1970,1,1)+(-5/24)</f>
        <v>42790.375034722216</v>
      </c>
      <c r="R2956" t="s">
        <v>8303</v>
      </c>
      <c r="S2956" s="13" t="str">
        <f>LEFT(R2956,SEARCH("/",R2956)-1)</f>
        <v>theater</v>
      </c>
      <c r="T2956" t="str">
        <f>RIGHT(R2956,LEN(R2956)-SEARCH("/",R2956))</f>
        <v>spaces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>
        <f>E2957/D2957</f>
        <v>0.59583333333333333</v>
      </c>
      <c r="O2957" s="6">
        <f>IF(L2957&gt;0,E2957/L2957,0)</f>
        <v>65</v>
      </c>
      <c r="P2957" s="11">
        <f>(((I2957/60)/60)/24)+DATE(1970,1,1)+(-5/24)</f>
        <v>42171.532974537033</v>
      </c>
      <c r="Q2957" s="11">
        <f>(((J2957/60)/60)/24)+DATE(1970,1,1)+(-5/24)</f>
        <v>42141.532974537033</v>
      </c>
      <c r="R2957" t="s">
        <v>8303</v>
      </c>
      <c r="S2957" s="13" t="str">
        <f>LEFT(R2957,SEARCH("/",R2957)-1)</f>
        <v>theater</v>
      </c>
      <c r="T2957" t="str">
        <f>RIGHT(R2957,LEN(R2957)-SEARCH("/",R2957))</f>
        <v>spaces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>
        <f>E2958/D2958</f>
        <v>0.16734177215189874</v>
      </c>
      <c r="O2958" s="6">
        <f>IF(L2958&gt;0,E2958/L2958,0)</f>
        <v>66.099999999999994</v>
      </c>
      <c r="P2958" s="11">
        <f>(((I2958/60)/60)/24)+DATE(1970,1,1)+(-5/24)</f>
        <v>42494.750578703701</v>
      </c>
      <c r="Q2958" s="11">
        <f>(((J2958/60)/60)/24)+DATE(1970,1,1)+(-5/24)</f>
        <v>42464.750578703701</v>
      </c>
      <c r="R2958" t="s">
        <v>8303</v>
      </c>
      <c r="S2958" s="13" t="str">
        <f>LEFT(R2958,SEARCH("/",R2958)-1)</f>
        <v>theater</v>
      </c>
      <c r="T2958" t="str">
        <f>RIGHT(R2958,LEN(R2958)-SEARCH("/",R2958))</f>
        <v>spaces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>
        <f>E2959/D2959</f>
        <v>1.8666666666666668E-2</v>
      </c>
      <c r="O2959" s="6">
        <f>IF(L2959&gt;0,E2959/L2959,0)</f>
        <v>93.333333333333329</v>
      </c>
      <c r="P2959" s="11">
        <f>(((I2959/60)/60)/24)+DATE(1970,1,1)+(-5/24)</f>
        <v>42090.761249999996</v>
      </c>
      <c r="Q2959" s="11">
        <f>(((J2959/60)/60)/24)+DATE(1970,1,1)+(-5/24)</f>
        <v>42030.80291666666</v>
      </c>
      <c r="R2959" t="s">
        <v>8303</v>
      </c>
      <c r="S2959" s="13" t="str">
        <f>LEFT(R2959,SEARCH("/",R2959)-1)</f>
        <v>theater</v>
      </c>
      <c r="T2959" t="str">
        <f>RIGHT(R2959,LEN(R2959)-SEARCH("/",R2959))</f>
        <v>spaces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>
        <f>E2960/D2960</f>
        <v>0</v>
      </c>
      <c r="O2960" s="6">
        <f>IF(L2960&gt;0,E2960/L2960,0)</f>
        <v>0</v>
      </c>
      <c r="P2960" s="11">
        <f>(((I2960/60)/60)/24)+DATE(1970,1,1)+(-5/24)</f>
        <v>42498.529131944444</v>
      </c>
      <c r="Q2960" s="11">
        <f>(((J2960/60)/60)/24)+DATE(1970,1,1)+(-5/24)</f>
        <v>42438.570798611108</v>
      </c>
      <c r="R2960" t="s">
        <v>8303</v>
      </c>
      <c r="S2960" s="13" t="str">
        <f>LEFT(R2960,SEARCH("/",R2960)-1)</f>
        <v>theater</v>
      </c>
      <c r="T2960" t="str">
        <f>RIGHT(R2960,LEN(R2960)-SEARCH("/",R2960))</f>
        <v>spaces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>
        <f>E2961/D2961</f>
        <v>0</v>
      </c>
      <c r="O2961" s="6">
        <f>IF(L2961&gt;0,E2961/L2961,0)</f>
        <v>0</v>
      </c>
      <c r="P2961" s="11">
        <f>(((I2961/60)/60)/24)+DATE(1970,1,1)+(-5/24)</f>
        <v>42527.800057870372</v>
      </c>
      <c r="Q2961" s="11">
        <f>(((J2961/60)/60)/24)+DATE(1970,1,1)+(-5/24)</f>
        <v>42497.800057870372</v>
      </c>
      <c r="R2961" t="s">
        <v>8303</v>
      </c>
      <c r="S2961" s="13" t="str">
        <f>LEFT(R2961,SEARCH("/",R2961)-1)</f>
        <v>theater</v>
      </c>
      <c r="T2961" t="str">
        <f>RIGHT(R2961,LEN(R2961)-SEARCH("/",R2961))</f>
        <v>spaces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>
        <f>E2962/D2962</f>
        <v>0</v>
      </c>
      <c r="O2962" s="6">
        <f>IF(L2962&gt;0,E2962/L2962,0)</f>
        <v>0</v>
      </c>
      <c r="P2962" s="11">
        <f>(((I2962/60)/60)/24)+DATE(1970,1,1)+(-5/24)</f>
        <v>41893.54887731481</v>
      </c>
      <c r="Q2962" s="11">
        <f>(((J2962/60)/60)/24)+DATE(1970,1,1)+(-5/24)</f>
        <v>41863.54887731481</v>
      </c>
      <c r="R2962" t="s">
        <v>8303</v>
      </c>
      <c r="S2962" s="13" t="str">
        <f>LEFT(R2962,SEARCH("/",R2962)-1)</f>
        <v>theater</v>
      </c>
      <c r="T2962" t="str">
        <f>RIGHT(R2962,LEN(R2962)-SEARCH("/",R2962))</f>
        <v>spaces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>
        <f>E2963/D2963</f>
        <v>1.0962000000000001</v>
      </c>
      <c r="O2963" s="6">
        <f>IF(L2963&gt;0,E2963/L2963,0)</f>
        <v>50.75</v>
      </c>
      <c r="P2963" s="11">
        <f>(((I2963/60)/60)/24)+DATE(1970,1,1)+(-5/24)</f>
        <v>42088.958333333336</v>
      </c>
      <c r="Q2963" s="11">
        <f>(((J2963/60)/60)/24)+DATE(1970,1,1)+(-5/24)</f>
        <v>42061.004155092589</v>
      </c>
      <c r="R2963" t="s">
        <v>8271</v>
      </c>
      <c r="S2963" s="13" t="str">
        <f>LEFT(R2963,SEARCH("/",R2963)-1)</f>
        <v>theater</v>
      </c>
      <c r="T2963" t="str">
        <f>RIGHT(R2963,LEN(R2963)-SEARCH("/",R2963))</f>
        <v>plays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>
        <f>E2964/D2964</f>
        <v>1.218</v>
      </c>
      <c r="O2964" s="6">
        <f>IF(L2964&gt;0,E2964/L2964,0)</f>
        <v>60.9</v>
      </c>
      <c r="P2964" s="11">
        <f>(((I2964/60)/60)/24)+DATE(1970,1,1)+(-5/24)</f>
        <v>42064.082638888889</v>
      </c>
      <c r="Q2964" s="11">
        <f>(((J2964/60)/60)/24)+DATE(1970,1,1)+(-5/24)</f>
        <v>42036.035949074074</v>
      </c>
      <c r="R2964" t="s">
        <v>8271</v>
      </c>
      <c r="S2964" s="13" t="str">
        <f>LEFT(R2964,SEARCH("/",R2964)-1)</f>
        <v>theater</v>
      </c>
      <c r="T2964" t="str">
        <f>RIGHT(R2964,LEN(R2964)-SEARCH("/",R2964))</f>
        <v>plays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>
        <f>E2965/D2965</f>
        <v>1.0685</v>
      </c>
      <c r="O2965" s="6">
        <f>IF(L2965&gt;0,E2965/L2965,0)</f>
        <v>109.03061224489795</v>
      </c>
      <c r="P2965" s="11">
        <f>(((I2965/60)/60)/24)+DATE(1970,1,1)+(-5/24)</f>
        <v>42187.26185185185</v>
      </c>
      <c r="Q2965" s="11">
        <f>(((J2965/60)/60)/24)+DATE(1970,1,1)+(-5/24)</f>
        <v>42157.26185185185</v>
      </c>
      <c r="R2965" t="s">
        <v>8271</v>
      </c>
      <c r="S2965" s="13" t="str">
        <f>LEFT(R2965,SEARCH("/",R2965)-1)</f>
        <v>theater</v>
      </c>
      <c r="T2965" t="str">
        <f>RIGHT(R2965,LEN(R2965)-SEARCH("/",R2965))</f>
        <v>plays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>
        <f>E2966/D2966</f>
        <v>1.0071379999999999</v>
      </c>
      <c r="O2966" s="6">
        <f>IF(L2966&gt;0,E2966/L2966,0)</f>
        <v>25.692295918367346</v>
      </c>
      <c r="P2966" s="11">
        <f>(((I2966/60)/60)/24)+DATE(1970,1,1)+(-5/24)</f>
        <v>41857.688888888886</v>
      </c>
      <c r="Q2966" s="11">
        <f>(((J2966/60)/60)/24)+DATE(1970,1,1)+(-5/24)</f>
        <v>41827.701608796291</v>
      </c>
      <c r="R2966" t="s">
        <v>8271</v>
      </c>
      <c r="S2966" s="13" t="str">
        <f>LEFT(R2966,SEARCH("/",R2966)-1)</f>
        <v>theater</v>
      </c>
      <c r="T2966" t="str">
        <f>RIGHT(R2966,LEN(R2966)-SEARCH("/",R2966))</f>
        <v>plays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>
        <f>E2967/D2967</f>
        <v>1.0900000000000001</v>
      </c>
      <c r="O2967" s="6">
        <f>IF(L2967&gt;0,E2967/L2967,0)</f>
        <v>41.92307692307692</v>
      </c>
      <c r="P2967" s="11">
        <f>(((I2967/60)/60)/24)+DATE(1970,1,1)+(-5/24)</f>
        <v>42192.521215277775</v>
      </c>
      <c r="Q2967" s="11">
        <f>(((J2967/60)/60)/24)+DATE(1970,1,1)+(-5/24)</f>
        <v>42162.521215277775</v>
      </c>
      <c r="R2967" t="s">
        <v>8271</v>
      </c>
      <c r="S2967" s="13" t="str">
        <f>LEFT(R2967,SEARCH("/",R2967)-1)</f>
        <v>theater</v>
      </c>
      <c r="T2967" t="str">
        <f>RIGHT(R2967,LEN(R2967)-SEARCH("/",R2967))</f>
        <v>plays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>
        <f>E2968/D2968</f>
        <v>1.1363000000000001</v>
      </c>
      <c r="O2968" s="6">
        <f>IF(L2968&gt;0,E2968/L2968,0)</f>
        <v>88.7734375</v>
      </c>
      <c r="P2968" s="11">
        <f>(((I2968/60)/60)/24)+DATE(1970,1,1)+(-5/24)</f>
        <v>42263.530231481483</v>
      </c>
      <c r="Q2968" s="11">
        <f>(((J2968/60)/60)/24)+DATE(1970,1,1)+(-5/24)</f>
        <v>42233.530231481483</v>
      </c>
      <c r="R2968" t="s">
        <v>8271</v>
      </c>
      <c r="S2968" s="13" t="str">
        <f>LEFT(R2968,SEARCH("/",R2968)-1)</f>
        <v>theater</v>
      </c>
      <c r="T2968" t="str">
        <f>RIGHT(R2968,LEN(R2968)-SEARCH("/",R2968))</f>
        <v>plays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>
        <f>E2969/D2969</f>
        <v>1.1392</v>
      </c>
      <c r="O2969" s="6">
        <f>IF(L2969&gt;0,E2969/L2969,0)</f>
        <v>80.225352112676063</v>
      </c>
      <c r="P2969" s="11">
        <f>(((I2969/60)/60)/24)+DATE(1970,1,1)+(-5/24)</f>
        <v>42071.947824074072</v>
      </c>
      <c r="Q2969" s="11">
        <f>(((J2969/60)/60)/24)+DATE(1970,1,1)+(-5/24)</f>
        <v>42041.989490740736</v>
      </c>
      <c r="R2969" t="s">
        <v>8271</v>
      </c>
      <c r="S2969" s="13" t="str">
        <f>LEFT(R2969,SEARCH("/",R2969)-1)</f>
        <v>theater</v>
      </c>
      <c r="T2969" t="str">
        <f>RIGHT(R2969,LEN(R2969)-SEARCH("/",R2969))</f>
        <v>plays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>
        <f>E2970/D2970</f>
        <v>1.06</v>
      </c>
      <c r="O2970" s="6">
        <f>IF(L2970&gt;0,E2970/L2970,0)</f>
        <v>78.936170212765958</v>
      </c>
      <c r="P2970" s="11">
        <f>(((I2970/60)/60)/24)+DATE(1970,1,1)+(-5/24)</f>
        <v>42598.957638888889</v>
      </c>
      <c r="Q2970" s="11">
        <f>(((J2970/60)/60)/24)+DATE(1970,1,1)+(-5/24)</f>
        <v>42585.315509259257</v>
      </c>
      <c r="R2970" t="s">
        <v>8271</v>
      </c>
      <c r="S2970" s="13" t="str">
        <f>LEFT(R2970,SEARCH("/",R2970)-1)</f>
        <v>theater</v>
      </c>
      <c r="T2970" t="str">
        <f>RIGHT(R2970,LEN(R2970)-SEARCH("/",R2970))</f>
        <v>plays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>
        <f>E2971/D2971</f>
        <v>1.625</v>
      </c>
      <c r="O2971" s="6">
        <f>IF(L2971&gt;0,E2971/L2971,0)</f>
        <v>95.588235294117652</v>
      </c>
      <c r="P2971" s="11">
        <f>(((I2971/60)/60)/24)+DATE(1970,1,1)+(-5/24)</f>
        <v>42127.743750000001</v>
      </c>
      <c r="Q2971" s="11">
        <f>(((J2971/60)/60)/24)+DATE(1970,1,1)+(-5/24)</f>
        <v>42097.578159722216</v>
      </c>
      <c r="R2971" t="s">
        <v>8271</v>
      </c>
      <c r="S2971" s="13" t="str">
        <f>LEFT(R2971,SEARCH("/",R2971)-1)</f>
        <v>theater</v>
      </c>
      <c r="T2971" t="str">
        <f>RIGHT(R2971,LEN(R2971)-SEARCH("/",R2971))</f>
        <v>plays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>
        <f>E2972/D2972</f>
        <v>1.06</v>
      </c>
      <c r="O2972" s="6">
        <f>IF(L2972&gt;0,E2972/L2972,0)</f>
        <v>69.890109890109883</v>
      </c>
      <c r="P2972" s="11">
        <f>(((I2972/60)/60)/24)+DATE(1970,1,1)+(-5/24)</f>
        <v>41838.461238425924</v>
      </c>
      <c r="Q2972" s="11">
        <f>(((J2972/60)/60)/24)+DATE(1970,1,1)+(-5/24)</f>
        <v>41808.461238425924</v>
      </c>
      <c r="R2972" t="s">
        <v>8271</v>
      </c>
      <c r="S2972" s="13" t="str">
        <f>LEFT(R2972,SEARCH("/",R2972)-1)</f>
        <v>theater</v>
      </c>
      <c r="T2972" t="str">
        <f>RIGHT(R2972,LEN(R2972)-SEARCH("/",R2972))</f>
        <v>plays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>
        <f>E2973/D2973</f>
        <v>1.0015624999999999</v>
      </c>
      <c r="O2973" s="6">
        <f>IF(L2973&gt;0,E2973/L2973,0)</f>
        <v>74.534883720930239</v>
      </c>
      <c r="P2973" s="11">
        <f>(((I2973/60)/60)/24)+DATE(1970,1,1)+(-5/24)</f>
        <v>41882.449976851851</v>
      </c>
      <c r="Q2973" s="11">
        <f>(((J2973/60)/60)/24)+DATE(1970,1,1)+(-5/24)</f>
        <v>41852.449976851851</v>
      </c>
      <c r="R2973" t="s">
        <v>8271</v>
      </c>
      <c r="S2973" s="13" t="str">
        <f>LEFT(R2973,SEARCH("/",R2973)-1)</f>
        <v>theater</v>
      </c>
      <c r="T2973" t="str">
        <f>RIGHT(R2973,LEN(R2973)-SEARCH("/",R2973))</f>
        <v>plays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>
        <f>E2974/D2974</f>
        <v>1.0535000000000001</v>
      </c>
      <c r="O2974" s="6">
        <f>IF(L2974&gt;0,E2974/L2974,0)</f>
        <v>123.94117647058823</v>
      </c>
      <c r="P2974" s="11">
        <f>(((I2974/60)/60)/24)+DATE(1970,1,1)+(-5/24)</f>
        <v>42708.833333333336</v>
      </c>
      <c r="Q2974" s="11">
        <f>(((J2974/60)/60)/24)+DATE(1970,1,1)+(-5/24)</f>
        <v>42693.90185185185</v>
      </c>
      <c r="R2974" t="s">
        <v>8271</v>
      </c>
      <c r="S2974" s="13" t="str">
        <f>LEFT(R2974,SEARCH("/",R2974)-1)</f>
        <v>theater</v>
      </c>
      <c r="T2974" t="str">
        <f>RIGHT(R2974,LEN(R2974)-SEARCH("/",R2974))</f>
        <v>plays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>
        <f>E2975/D2975</f>
        <v>1.748</v>
      </c>
      <c r="O2975" s="6">
        <f>IF(L2975&gt;0,E2975/L2975,0)</f>
        <v>264.84848484848487</v>
      </c>
      <c r="P2975" s="11">
        <f>(((I2975/60)/60)/24)+DATE(1970,1,1)+(-5/24)</f>
        <v>42369.958333333336</v>
      </c>
      <c r="Q2975" s="11">
        <f>(((J2975/60)/60)/24)+DATE(1970,1,1)+(-5/24)</f>
        <v>42341.610046296293</v>
      </c>
      <c r="R2975" t="s">
        <v>8271</v>
      </c>
      <c r="S2975" s="13" t="str">
        <f>LEFT(R2975,SEARCH("/",R2975)-1)</f>
        <v>theater</v>
      </c>
      <c r="T2975" t="str">
        <f>RIGHT(R2975,LEN(R2975)-SEARCH("/",R2975))</f>
        <v>plays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>
        <f>E2976/D2976</f>
        <v>1.02</v>
      </c>
      <c r="O2976" s="6">
        <f>IF(L2976&gt;0,E2976/L2976,0)</f>
        <v>58.620689655172413</v>
      </c>
      <c r="P2976" s="11">
        <f>(((I2976/60)/60)/24)+DATE(1970,1,1)+(-5/24)</f>
        <v>41907.857638888883</v>
      </c>
      <c r="Q2976" s="11">
        <f>(((J2976/60)/60)/24)+DATE(1970,1,1)+(-5/24)</f>
        <v>41879.852673611109</v>
      </c>
      <c r="R2976" t="s">
        <v>8271</v>
      </c>
      <c r="S2976" s="13" t="str">
        <f>LEFT(R2976,SEARCH("/",R2976)-1)</f>
        <v>theater</v>
      </c>
      <c r="T2976" t="str">
        <f>RIGHT(R2976,LEN(R2976)-SEARCH("/",R2976))</f>
        <v>plays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>
        <f>E2977/D2977</f>
        <v>1.00125</v>
      </c>
      <c r="O2977" s="6">
        <f>IF(L2977&gt;0,E2977/L2977,0)</f>
        <v>70.884955752212392</v>
      </c>
      <c r="P2977" s="11">
        <f>(((I2977/60)/60)/24)+DATE(1970,1,1)+(-5/24)</f>
        <v>41969.916666666664</v>
      </c>
      <c r="Q2977" s="11">
        <f>(((J2977/60)/60)/24)+DATE(1970,1,1)+(-5/24)</f>
        <v>41941.475532407407</v>
      </c>
      <c r="R2977" t="s">
        <v>8271</v>
      </c>
      <c r="S2977" s="13" t="str">
        <f>LEFT(R2977,SEARCH("/",R2977)-1)</f>
        <v>theater</v>
      </c>
      <c r="T2977" t="str">
        <f>RIGHT(R2977,LEN(R2977)-SEARCH("/",R2977))</f>
        <v>plays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>
        <f>E2978/D2978</f>
        <v>1.7142857142857142</v>
      </c>
      <c r="O2978" s="6">
        <f>IF(L2978&gt;0,E2978/L2978,0)</f>
        <v>8.5714285714285712</v>
      </c>
      <c r="P2978" s="11">
        <f>(((I2978/60)/60)/24)+DATE(1970,1,1)+(-5/24)</f>
        <v>42442.291666666664</v>
      </c>
      <c r="Q2978" s="11">
        <f>(((J2978/60)/60)/24)+DATE(1970,1,1)+(-5/24)</f>
        <v>42425.522337962961</v>
      </c>
      <c r="R2978" t="s">
        <v>8271</v>
      </c>
      <c r="S2978" s="13" t="str">
        <f>LEFT(R2978,SEARCH("/",R2978)-1)</f>
        <v>theater</v>
      </c>
      <c r="T2978" t="str">
        <f>RIGHT(R2978,LEN(R2978)-SEARCH("/",R2978))</f>
        <v>plays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>
        <f>E2979/D2979</f>
        <v>1.1356666666666666</v>
      </c>
      <c r="O2979" s="6">
        <f>IF(L2979&gt;0,E2979/L2979,0)</f>
        <v>113.56666666666666</v>
      </c>
      <c r="P2979" s="11">
        <f>(((I2979/60)/60)/24)+DATE(1970,1,1)+(-5/24)</f>
        <v>42085.884722222218</v>
      </c>
      <c r="Q2979" s="11">
        <f>(((J2979/60)/60)/24)+DATE(1970,1,1)+(-5/24)</f>
        <v>42026.672847222224</v>
      </c>
      <c r="R2979" t="s">
        <v>8271</v>
      </c>
      <c r="S2979" s="13" t="str">
        <f>LEFT(R2979,SEARCH("/",R2979)-1)</f>
        <v>theater</v>
      </c>
      <c r="T2979" t="str">
        <f>RIGHT(R2979,LEN(R2979)-SEARCH("/",R2979))</f>
        <v>plays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>
        <f>E2980/D2980</f>
        <v>1.2946666666666666</v>
      </c>
      <c r="O2980" s="6">
        <f>IF(L2980&gt;0,E2980/L2980,0)</f>
        <v>60.6875</v>
      </c>
      <c r="P2980" s="11">
        <f>(((I2980/60)/60)/24)+DATE(1970,1,1)+(-5/24)</f>
        <v>41932.040972222218</v>
      </c>
      <c r="Q2980" s="11">
        <f>(((J2980/60)/60)/24)+DATE(1970,1,1)+(-5/24)</f>
        <v>41922.432256944441</v>
      </c>
      <c r="R2980" t="s">
        <v>8271</v>
      </c>
      <c r="S2980" s="13" t="str">
        <f>LEFT(R2980,SEARCH("/",R2980)-1)</f>
        <v>theater</v>
      </c>
      <c r="T2980" t="str">
        <f>RIGHT(R2980,LEN(R2980)-SEARCH("/",R2980))</f>
        <v>plays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>
        <f>E2981/D2981</f>
        <v>1.014</v>
      </c>
      <c r="O2981" s="6">
        <f>IF(L2981&gt;0,E2981/L2981,0)</f>
        <v>110.21739130434783</v>
      </c>
      <c r="P2981" s="11">
        <f>(((I2981/60)/60)/24)+DATE(1970,1,1)+(-5/24)</f>
        <v>42010.041666666664</v>
      </c>
      <c r="Q2981" s="11">
        <f>(((J2981/60)/60)/24)+DATE(1970,1,1)+(-5/24)</f>
        <v>41993.616006944438</v>
      </c>
      <c r="R2981" t="s">
        <v>8271</v>
      </c>
      <c r="S2981" s="13" t="str">
        <f>LEFT(R2981,SEARCH("/",R2981)-1)</f>
        <v>theater</v>
      </c>
      <c r="T2981" t="str">
        <f>RIGHT(R2981,LEN(R2981)-SEARCH("/",R2981))</f>
        <v>plays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>
        <f>E2982/D2982</f>
        <v>1.0916666666666666</v>
      </c>
      <c r="O2982" s="6">
        <f>IF(L2982&gt;0,E2982/L2982,0)</f>
        <v>136.45833333333334</v>
      </c>
      <c r="P2982" s="11">
        <f>(((I2982/60)/60)/24)+DATE(1970,1,1)+(-5/24)</f>
        <v>42239.874999999993</v>
      </c>
      <c r="Q2982" s="11">
        <f>(((J2982/60)/60)/24)+DATE(1970,1,1)+(-5/24)</f>
        <v>42219.70752314815</v>
      </c>
      <c r="R2982" t="s">
        <v>8271</v>
      </c>
      <c r="S2982" s="13" t="str">
        <f>LEFT(R2982,SEARCH("/",R2982)-1)</f>
        <v>theater</v>
      </c>
      <c r="T2982" t="str">
        <f>RIGHT(R2982,LEN(R2982)-SEARCH("/",R2982))</f>
        <v>plays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>
        <f>E2983/D2983</f>
        <v>1.28925</v>
      </c>
      <c r="O2983" s="6">
        <f>IF(L2983&gt;0,E2983/L2983,0)</f>
        <v>53.164948453608247</v>
      </c>
      <c r="P2983" s="11">
        <f>(((I2983/60)/60)/24)+DATE(1970,1,1)+(-5/24)</f>
        <v>42270.351342592585</v>
      </c>
      <c r="Q2983" s="11">
        <f>(((J2983/60)/60)/24)+DATE(1970,1,1)+(-5/24)</f>
        <v>42225.351342592585</v>
      </c>
      <c r="R2983" t="s">
        <v>8303</v>
      </c>
      <c r="S2983" s="13" t="str">
        <f>LEFT(R2983,SEARCH("/",R2983)-1)</f>
        <v>theater</v>
      </c>
      <c r="T2983" t="str">
        <f>RIGHT(R2983,LEN(R2983)-SEARCH("/",R2983))</f>
        <v>spaces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>
        <f>E2984/D2984</f>
        <v>1.0206</v>
      </c>
      <c r="O2984" s="6">
        <f>IF(L2984&gt;0,E2984/L2984,0)</f>
        <v>86.491525423728817</v>
      </c>
      <c r="P2984" s="11">
        <f>(((I2984/60)/60)/24)+DATE(1970,1,1)+(-5/24)</f>
        <v>42411.478506944441</v>
      </c>
      <c r="Q2984" s="11">
        <f>(((J2984/60)/60)/24)+DATE(1970,1,1)+(-5/24)</f>
        <v>42381.478506944441</v>
      </c>
      <c r="R2984" t="s">
        <v>8303</v>
      </c>
      <c r="S2984" s="13" t="str">
        <f>LEFT(R2984,SEARCH("/",R2984)-1)</f>
        <v>theater</v>
      </c>
      <c r="T2984" t="str">
        <f>RIGHT(R2984,LEN(R2984)-SEARCH("/",R2984))</f>
        <v>spaces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>
        <f>E2985/D2985</f>
        <v>1.465395775862069</v>
      </c>
      <c r="O2985" s="6">
        <f>IF(L2985&gt;0,E2985/L2985,0)</f>
        <v>155.23827397260274</v>
      </c>
      <c r="P2985" s="11">
        <f>(((I2985/60)/60)/24)+DATE(1970,1,1)+(-5/24)</f>
        <v>41954.465694444443</v>
      </c>
      <c r="Q2985" s="11">
        <f>(((J2985/60)/60)/24)+DATE(1970,1,1)+(-5/24)</f>
        <v>41894.424027777779</v>
      </c>
      <c r="R2985" t="s">
        <v>8303</v>
      </c>
      <c r="S2985" s="13" t="str">
        <f>LEFT(R2985,SEARCH("/",R2985)-1)</f>
        <v>theater</v>
      </c>
      <c r="T2985" t="str">
        <f>RIGHT(R2985,LEN(R2985)-SEARCH("/",R2985))</f>
        <v>spaces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>
        <f>E2986/D2986</f>
        <v>1.00352</v>
      </c>
      <c r="O2986" s="6">
        <f>IF(L2986&gt;0,E2986/L2986,0)</f>
        <v>115.08256880733946</v>
      </c>
      <c r="P2986" s="11">
        <f>(((I2986/60)/60)/24)+DATE(1970,1,1)+(-5/24)</f>
        <v>42606.070381944439</v>
      </c>
      <c r="Q2986" s="11">
        <f>(((J2986/60)/60)/24)+DATE(1970,1,1)+(-5/24)</f>
        <v>42576.070381944439</v>
      </c>
      <c r="R2986" t="s">
        <v>8303</v>
      </c>
      <c r="S2986" s="13" t="str">
        <f>LEFT(R2986,SEARCH("/",R2986)-1)</f>
        <v>theater</v>
      </c>
      <c r="T2986" t="str">
        <f>RIGHT(R2986,LEN(R2986)-SEARCH("/",R2986))</f>
        <v>spaces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>
        <f>E2987/D2987</f>
        <v>1.2164999999999999</v>
      </c>
      <c r="O2987" s="6">
        <f>IF(L2987&gt;0,E2987/L2987,0)</f>
        <v>109.5945945945946</v>
      </c>
      <c r="P2987" s="11">
        <f>(((I2987/60)/60)/24)+DATE(1970,1,1)+(-5/24)</f>
        <v>42673.958333333336</v>
      </c>
      <c r="Q2987" s="11">
        <f>(((J2987/60)/60)/24)+DATE(1970,1,1)+(-5/24)</f>
        <v>42654.765370370362</v>
      </c>
      <c r="R2987" t="s">
        <v>8303</v>
      </c>
      <c r="S2987" s="13" t="str">
        <f>LEFT(R2987,SEARCH("/",R2987)-1)</f>
        <v>theater</v>
      </c>
      <c r="T2987" t="str">
        <f>RIGHT(R2987,LEN(R2987)-SEARCH("/",R2987))</f>
        <v>spaces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>
        <f>E2988/D2988</f>
        <v>1.0549999999999999</v>
      </c>
      <c r="O2988" s="6">
        <f>IF(L2988&gt;0,E2988/L2988,0)</f>
        <v>45.214285714285715</v>
      </c>
      <c r="P2988" s="11">
        <f>(((I2988/60)/60)/24)+DATE(1970,1,1)+(-5/24)</f>
        <v>42491.250069444439</v>
      </c>
      <c r="Q2988" s="11">
        <f>(((J2988/60)/60)/24)+DATE(1970,1,1)+(-5/24)</f>
        <v>42431.29173611111</v>
      </c>
      <c r="R2988" t="s">
        <v>8303</v>
      </c>
      <c r="S2988" s="13" t="str">
        <f>LEFT(R2988,SEARCH("/",R2988)-1)</f>
        <v>theater</v>
      </c>
      <c r="T2988" t="str">
        <f>RIGHT(R2988,LEN(R2988)-SEARCH("/",R2988))</f>
        <v>spaces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>
        <f>E2989/D2989</f>
        <v>1.1040080000000001</v>
      </c>
      <c r="O2989" s="6">
        <f>IF(L2989&gt;0,E2989/L2989,0)</f>
        <v>104.15169811320754</v>
      </c>
      <c r="P2989" s="11">
        <f>(((I2989/60)/60)/24)+DATE(1970,1,1)+(-5/24)</f>
        <v>42655.791666666664</v>
      </c>
      <c r="Q2989" s="11">
        <f>(((J2989/60)/60)/24)+DATE(1970,1,1)+(-5/24)</f>
        <v>42627.098969907405</v>
      </c>
      <c r="R2989" t="s">
        <v>8303</v>
      </c>
      <c r="S2989" s="13" t="str">
        <f>LEFT(R2989,SEARCH("/",R2989)-1)</f>
        <v>theater</v>
      </c>
      <c r="T2989" t="str">
        <f>RIGHT(R2989,LEN(R2989)-SEARCH("/",R2989))</f>
        <v>spaces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>
        <f>E2990/D2990</f>
        <v>1</v>
      </c>
      <c r="O2990" s="6">
        <f>IF(L2990&gt;0,E2990/L2990,0)</f>
        <v>35.714285714285715</v>
      </c>
      <c r="P2990" s="11">
        <f>(((I2990/60)/60)/24)+DATE(1970,1,1)+(-5/24)</f>
        <v>42541.153715277782</v>
      </c>
      <c r="Q2990" s="11">
        <f>(((J2990/60)/60)/24)+DATE(1970,1,1)+(-5/24)</f>
        <v>42511.153715277782</v>
      </c>
      <c r="R2990" t="s">
        <v>8303</v>
      </c>
      <c r="S2990" s="13" t="str">
        <f>LEFT(R2990,SEARCH("/",R2990)-1)</f>
        <v>theater</v>
      </c>
      <c r="T2990" t="str">
        <f>RIGHT(R2990,LEN(R2990)-SEARCH("/",R2990))</f>
        <v>spaces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>
        <f>E2991/D2991</f>
        <v>1.76535</v>
      </c>
      <c r="O2991" s="6">
        <f>IF(L2991&gt;0,E2991/L2991,0)</f>
        <v>96.997252747252745</v>
      </c>
      <c r="P2991" s="11">
        <f>(((I2991/60)/60)/24)+DATE(1970,1,1)+(-5/24)</f>
        <v>42358.999305555553</v>
      </c>
      <c r="Q2991" s="11">
        <f>(((J2991/60)/60)/24)+DATE(1970,1,1)+(-5/24)</f>
        <v>42336.812060185184</v>
      </c>
      <c r="R2991" t="s">
        <v>8303</v>
      </c>
      <c r="S2991" s="13" t="str">
        <f>LEFT(R2991,SEARCH("/",R2991)-1)</f>
        <v>theater</v>
      </c>
      <c r="T2991" t="str">
        <f>RIGHT(R2991,LEN(R2991)-SEARCH("/",R2991))</f>
        <v>spaces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>
        <f>E2992/D2992</f>
        <v>1</v>
      </c>
      <c r="O2992" s="6">
        <f>IF(L2992&gt;0,E2992/L2992,0)</f>
        <v>370.37037037037038</v>
      </c>
      <c r="P2992" s="11">
        <f>(((I2992/60)/60)/24)+DATE(1970,1,1)+(-5/24)</f>
        <v>42376.365972222215</v>
      </c>
      <c r="Q2992" s="11">
        <f>(((J2992/60)/60)/24)+DATE(1970,1,1)+(-5/24)</f>
        <v>42341.365972222215</v>
      </c>
      <c r="R2992" t="s">
        <v>8303</v>
      </c>
      <c r="S2992" s="13" t="str">
        <f>LEFT(R2992,SEARCH("/",R2992)-1)</f>
        <v>theater</v>
      </c>
      <c r="T2992" t="str">
        <f>RIGHT(R2992,LEN(R2992)-SEARCH("/",R2992))</f>
        <v>spaces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>
        <f>E2993/D2993</f>
        <v>1.0329411764705883</v>
      </c>
      <c r="O2993" s="6">
        <f>IF(L2993&gt;0,E2993/L2993,0)</f>
        <v>94.408602150537632</v>
      </c>
      <c r="P2993" s="11">
        <f>(((I2993/60)/60)/24)+DATE(1970,1,1)+(-5/24)</f>
        <v>42762.628819444442</v>
      </c>
      <c r="Q2993" s="11">
        <f>(((J2993/60)/60)/24)+DATE(1970,1,1)+(-5/24)</f>
        <v>42740.628819444442</v>
      </c>
      <c r="R2993" t="s">
        <v>8303</v>
      </c>
      <c r="S2993" s="13" t="str">
        <f>LEFT(R2993,SEARCH("/",R2993)-1)</f>
        <v>theater</v>
      </c>
      <c r="T2993" t="str">
        <f>RIGHT(R2993,LEN(R2993)-SEARCH("/",R2993))</f>
        <v>spaces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>
        <f>E2994/D2994</f>
        <v>1.0449999999999999</v>
      </c>
      <c r="O2994" s="6">
        <f>IF(L2994&gt;0,E2994/L2994,0)</f>
        <v>48.984375</v>
      </c>
      <c r="P2994" s="11">
        <f>(((I2994/60)/60)/24)+DATE(1970,1,1)+(-5/24)</f>
        <v>42652.559143518512</v>
      </c>
      <c r="Q2994" s="11">
        <f>(((J2994/60)/60)/24)+DATE(1970,1,1)+(-5/24)</f>
        <v>42622.559143518512</v>
      </c>
      <c r="R2994" t="s">
        <v>8303</v>
      </c>
      <c r="S2994" s="13" t="str">
        <f>LEFT(R2994,SEARCH("/",R2994)-1)</f>
        <v>theater</v>
      </c>
      <c r="T2994" t="str">
        <f>RIGHT(R2994,LEN(R2994)-SEARCH("/",R2994))</f>
        <v>spaces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>
        <f>E2995/D2995</f>
        <v>1.0029999999999999</v>
      </c>
      <c r="O2995" s="6">
        <f>IF(L2995&gt;0,E2995/L2995,0)</f>
        <v>45.590909090909093</v>
      </c>
      <c r="P2995" s="11">
        <f>(((I2995/60)/60)/24)+DATE(1970,1,1)+(-5/24)</f>
        <v>42420.63040509259</v>
      </c>
      <c r="Q2995" s="11">
        <f>(((J2995/60)/60)/24)+DATE(1970,1,1)+(-5/24)</f>
        <v>42390.63040509259</v>
      </c>
      <c r="R2995" t="s">
        <v>8303</v>
      </c>
      <c r="S2995" s="13" t="str">
        <f>LEFT(R2995,SEARCH("/",R2995)-1)</f>
        <v>theater</v>
      </c>
      <c r="T2995" t="str">
        <f>RIGHT(R2995,LEN(R2995)-SEARCH("/",R2995))</f>
        <v>spaces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>
        <f>E2996/D2996</f>
        <v>4.577466666666667</v>
      </c>
      <c r="O2996" s="6">
        <f>IF(L2996&gt;0,E2996/L2996,0)</f>
        <v>23.275254237288134</v>
      </c>
      <c r="P2996" s="11">
        <f>(((I2996/60)/60)/24)+DATE(1970,1,1)+(-5/24)</f>
        <v>41915.270509259259</v>
      </c>
      <c r="Q2996" s="11">
        <f>(((J2996/60)/60)/24)+DATE(1970,1,1)+(-5/24)</f>
        <v>41885.270509259259</v>
      </c>
      <c r="R2996" t="s">
        <v>8303</v>
      </c>
      <c r="S2996" s="13" t="str">
        <f>LEFT(R2996,SEARCH("/",R2996)-1)</f>
        <v>theater</v>
      </c>
      <c r="T2996" t="str">
        <f>RIGHT(R2996,LEN(R2996)-SEARCH("/",R2996))</f>
        <v>spaces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>
        <f>E2997/D2997</f>
        <v>1.0496000000000001</v>
      </c>
      <c r="O2997" s="6">
        <f>IF(L2997&gt;0,E2997/L2997,0)</f>
        <v>63.2289156626506</v>
      </c>
      <c r="P2997" s="11">
        <f>(((I2997/60)/60)/24)+DATE(1970,1,1)+(-5/24)</f>
        <v>42754.456840277773</v>
      </c>
      <c r="Q2997" s="11">
        <f>(((J2997/60)/60)/24)+DATE(1970,1,1)+(-5/24)</f>
        <v>42724.456840277773</v>
      </c>
      <c r="R2997" t="s">
        <v>8303</v>
      </c>
      <c r="S2997" s="13" t="str">
        <f>LEFT(R2997,SEARCH("/",R2997)-1)</f>
        <v>theater</v>
      </c>
      <c r="T2997" t="str">
        <f>RIGHT(R2997,LEN(R2997)-SEARCH("/",R2997))</f>
        <v>spaces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>
        <f>E2998/D2998</f>
        <v>1.7194285714285715</v>
      </c>
      <c r="O2998" s="6">
        <f>IF(L2998&gt;0,E2998/L2998,0)</f>
        <v>153.5204081632653</v>
      </c>
      <c r="P2998" s="11">
        <f>(((I2998/60)/60)/24)+DATE(1970,1,1)+(-5/24)</f>
        <v>42150.70416666667</v>
      </c>
      <c r="Q2998" s="11">
        <f>(((J2998/60)/60)/24)+DATE(1970,1,1)+(-5/24)</f>
        <v>42090.70416666667</v>
      </c>
      <c r="R2998" t="s">
        <v>8303</v>
      </c>
      <c r="S2998" s="13" t="str">
        <f>LEFT(R2998,SEARCH("/",R2998)-1)</f>
        <v>theater</v>
      </c>
      <c r="T2998" t="str">
        <f>RIGHT(R2998,LEN(R2998)-SEARCH("/",R2998))</f>
        <v>spaces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>
        <f>E2999/D2999</f>
        <v>1.0373000000000001</v>
      </c>
      <c r="O2999" s="6">
        <f>IF(L2999&gt;0,E2999/L2999,0)</f>
        <v>90.2</v>
      </c>
      <c r="P2999" s="11">
        <f>(((I2999/60)/60)/24)+DATE(1970,1,1)+(-5/24)</f>
        <v>42792.999305555553</v>
      </c>
      <c r="Q2999" s="11">
        <f>(((J2999/60)/60)/24)+DATE(1970,1,1)+(-5/24)</f>
        <v>42775.525381944441</v>
      </c>
      <c r="R2999" t="s">
        <v>8303</v>
      </c>
      <c r="S2999" s="13" t="str">
        <f>LEFT(R2999,SEARCH("/",R2999)-1)</f>
        <v>theater</v>
      </c>
      <c r="T2999" t="str">
        <f>RIGHT(R2999,LEN(R2999)-SEARCH("/",R2999))</f>
        <v>spaces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>
        <f>E3000/D3000</f>
        <v>1.0302899999999999</v>
      </c>
      <c r="O3000" s="6">
        <f>IF(L3000&gt;0,E3000/L3000,0)</f>
        <v>118.97113163972287</v>
      </c>
      <c r="P3000" s="11">
        <f>(((I3000/60)/60)/24)+DATE(1970,1,1)+(-5/24)</f>
        <v>41805.975694444445</v>
      </c>
      <c r="Q3000" s="11">
        <f>(((J3000/60)/60)/24)+DATE(1970,1,1)+(-5/24)</f>
        <v>41777.985289351847</v>
      </c>
      <c r="R3000" t="s">
        <v>8303</v>
      </c>
      <c r="S3000" s="13" t="str">
        <f>LEFT(R3000,SEARCH("/",R3000)-1)</f>
        <v>theater</v>
      </c>
      <c r="T3000" t="str">
        <f>RIGHT(R3000,LEN(R3000)-SEARCH("/",R3000))</f>
        <v>spaces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>
        <f>E3001/D3001</f>
        <v>1.1888888888888889</v>
      </c>
      <c r="O3001" s="6">
        <f>IF(L3001&gt;0,E3001/L3001,0)</f>
        <v>80.25</v>
      </c>
      <c r="P3001" s="11">
        <f>(((I3001/60)/60)/24)+DATE(1970,1,1)+(-5/24)</f>
        <v>42794.874999999993</v>
      </c>
      <c r="Q3001" s="11">
        <f>(((J3001/60)/60)/24)+DATE(1970,1,1)+(-5/24)</f>
        <v>42780.531944444439</v>
      </c>
      <c r="R3001" t="s">
        <v>8303</v>
      </c>
      <c r="S3001" s="13" t="str">
        <f>LEFT(R3001,SEARCH("/",R3001)-1)</f>
        <v>theater</v>
      </c>
      <c r="T3001" t="str">
        <f>RIGHT(R3001,LEN(R3001)-SEARCH("/",R3001))</f>
        <v>spaces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>
        <f>E3002/D3002</f>
        <v>1</v>
      </c>
      <c r="O3002" s="6">
        <f>IF(L3002&gt;0,E3002/L3002,0)</f>
        <v>62.5</v>
      </c>
      <c r="P3002" s="11">
        <f>(((I3002/60)/60)/24)+DATE(1970,1,1)+(-5/24)</f>
        <v>42766.541666666664</v>
      </c>
      <c r="Q3002" s="11">
        <f>(((J3002/60)/60)/24)+DATE(1970,1,1)+(-5/24)</f>
        <v>42752.61886574074</v>
      </c>
      <c r="R3002" t="s">
        <v>8303</v>
      </c>
      <c r="S3002" s="13" t="str">
        <f>LEFT(R3002,SEARCH("/",R3002)-1)</f>
        <v>theater</v>
      </c>
      <c r="T3002" t="str">
        <f>RIGHT(R3002,LEN(R3002)-SEARCH("/",R3002))</f>
        <v>spaces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>
        <f>E3003/D3003</f>
        <v>3.1869988910451896</v>
      </c>
      <c r="O3003" s="6">
        <f>IF(L3003&gt;0,E3003/L3003,0)</f>
        <v>131.37719999999999</v>
      </c>
      <c r="P3003" s="11">
        <f>(((I3003/60)/60)/24)+DATE(1970,1,1)+(-5/24)</f>
        <v>42564.687291666669</v>
      </c>
      <c r="Q3003" s="11">
        <f>(((J3003/60)/60)/24)+DATE(1970,1,1)+(-5/24)</f>
        <v>42534.687291666669</v>
      </c>
      <c r="R3003" t="s">
        <v>8303</v>
      </c>
      <c r="S3003" s="13" t="str">
        <f>LEFT(R3003,SEARCH("/",R3003)-1)</f>
        <v>theater</v>
      </c>
      <c r="T3003" t="str">
        <f>RIGHT(R3003,LEN(R3003)-SEARCH("/",R3003))</f>
        <v>spaces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>
        <f>E3004/D3004</f>
        <v>1.0850614285714286</v>
      </c>
      <c r="O3004" s="6">
        <f>IF(L3004&gt;0,E3004/L3004,0)</f>
        <v>73.032980769230775</v>
      </c>
      <c r="P3004" s="11">
        <f>(((I3004/60)/60)/24)+DATE(1970,1,1)+(-5/24)</f>
        <v>41269.627916666665</v>
      </c>
      <c r="Q3004" s="11">
        <f>(((J3004/60)/60)/24)+DATE(1970,1,1)+(-5/24)</f>
        <v>41239.627916666665</v>
      </c>
      <c r="R3004" t="s">
        <v>8303</v>
      </c>
      <c r="S3004" s="13" t="str">
        <f>LEFT(R3004,SEARCH("/",R3004)-1)</f>
        <v>theater</v>
      </c>
      <c r="T3004" t="str">
        <f>RIGHT(R3004,LEN(R3004)-SEARCH("/",R3004))</f>
        <v>spaces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>
        <f>E3005/D3005</f>
        <v>1.0116666666666667</v>
      </c>
      <c r="O3005" s="6">
        <f>IF(L3005&gt;0,E3005/L3005,0)</f>
        <v>178.52941176470588</v>
      </c>
      <c r="P3005" s="11">
        <f>(((I3005/60)/60)/24)+DATE(1970,1,1)+(-5/24)</f>
        <v>42430.040972222218</v>
      </c>
      <c r="Q3005" s="11">
        <f>(((J3005/60)/60)/24)+DATE(1970,1,1)+(-5/24)</f>
        <v>42398.640925925924</v>
      </c>
      <c r="R3005" t="s">
        <v>8303</v>
      </c>
      <c r="S3005" s="13" t="str">
        <f>LEFT(R3005,SEARCH("/",R3005)-1)</f>
        <v>theater</v>
      </c>
      <c r="T3005" t="str">
        <f>RIGHT(R3005,LEN(R3005)-SEARCH("/",R3005))</f>
        <v>spaces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>
        <f>E3006/D3006</f>
        <v>1.12815</v>
      </c>
      <c r="O3006" s="6">
        <f>IF(L3006&gt;0,E3006/L3006,0)</f>
        <v>162.90974729241879</v>
      </c>
      <c r="P3006" s="11">
        <f>(((I3006/60)/60)/24)+DATE(1970,1,1)+(-5/24)</f>
        <v>41958.714398148142</v>
      </c>
      <c r="Q3006" s="11">
        <f>(((J3006/60)/60)/24)+DATE(1970,1,1)+(-5/24)</f>
        <v>41928.672731481478</v>
      </c>
      <c r="R3006" t="s">
        <v>8303</v>
      </c>
      <c r="S3006" s="13" t="str">
        <f>LEFT(R3006,SEARCH("/",R3006)-1)</f>
        <v>theater</v>
      </c>
      <c r="T3006" t="str">
        <f>RIGHT(R3006,LEN(R3006)-SEARCH("/",R3006))</f>
        <v>spaces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>
        <f>E3007/D3007</f>
        <v>1.2049622641509434</v>
      </c>
      <c r="O3007" s="6">
        <f>IF(L3007&gt;0,E3007/L3007,0)</f>
        <v>108.24237288135593</v>
      </c>
      <c r="P3007" s="11">
        <f>(((I3007/60)/60)/24)+DATE(1970,1,1)+(-5/24)</f>
        <v>41918.466493055552</v>
      </c>
      <c r="Q3007" s="11">
        <f>(((J3007/60)/60)/24)+DATE(1970,1,1)+(-5/24)</f>
        <v>41888.466493055552</v>
      </c>
      <c r="R3007" t="s">
        <v>8303</v>
      </c>
      <c r="S3007" s="13" t="str">
        <f>LEFT(R3007,SEARCH("/",R3007)-1)</f>
        <v>theater</v>
      </c>
      <c r="T3007" t="str">
        <f>RIGHT(R3007,LEN(R3007)-SEARCH("/",R3007))</f>
        <v>spaces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>
        <f>E3008/D3008</f>
        <v>1.0774999999999999</v>
      </c>
      <c r="O3008" s="6">
        <f>IF(L3008&gt;0,E3008/L3008,0)</f>
        <v>88.865979381443296</v>
      </c>
      <c r="P3008" s="11">
        <f>(((I3008/60)/60)/24)+DATE(1970,1,1)+(-5/24)</f>
        <v>41987.548506944448</v>
      </c>
      <c r="Q3008" s="11">
        <f>(((J3008/60)/60)/24)+DATE(1970,1,1)+(-5/24)</f>
        <v>41957.548506944448</v>
      </c>
      <c r="R3008" t="s">
        <v>8303</v>
      </c>
      <c r="S3008" s="13" t="str">
        <f>LEFT(R3008,SEARCH("/",R3008)-1)</f>
        <v>theater</v>
      </c>
      <c r="T3008" t="str">
        <f>RIGHT(R3008,LEN(R3008)-SEARCH("/",R3008))</f>
        <v>spaces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>
        <f>E3009/D3009</f>
        <v>1.8</v>
      </c>
      <c r="O3009" s="6">
        <f>IF(L3009&gt;0,E3009/L3009,0)</f>
        <v>54</v>
      </c>
      <c r="P3009" s="11">
        <f>(((I3009/60)/60)/24)+DATE(1970,1,1)+(-5/24)</f>
        <v>42119.007905092592</v>
      </c>
      <c r="Q3009" s="11">
        <f>(((J3009/60)/60)/24)+DATE(1970,1,1)+(-5/24)</f>
        <v>42098.007905092592</v>
      </c>
      <c r="R3009" t="s">
        <v>8303</v>
      </c>
      <c r="S3009" s="13" t="str">
        <f>LEFT(R3009,SEARCH("/",R3009)-1)</f>
        <v>theater</v>
      </c>
      <c r="T3009" t="str">
        <f>RIGHT(R3009,LEN(R3009)-SEARCH("/",R3009))</f>
        <v>spaces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>
        <f>E3010/D3010</f>
        <v>1.0116666666666667</v>
      </c>
      <c r="O3010" s="6">
        <f>IF(L3010&gt;0,E3010/L3010,0)</f>
        <v>116.73076923076923</v>
      </c>
      <c r="P3010" s="11">
        <f>(((I3010/60)/60)/24)+DATE(1970,1,1)+(-5/24)</f>
        <v>42390.003692129627</v>
      </c>
      <c r="Q3010" s="11">
        <f>(((J3010/60)/60)/24)+DATE(1970,1,1)+(-5/24)</f>
        <v>42360.003692129627</v>
      </c>
      <c r="R3010" t="s">
        <v>8303</v>
      </c>
      <c r="S3010" s="13" t="str">
        <f>LEFT(R3010,SEARCH("/",R3010)-1)</f>
        <v>theater</v>
      </c>
      <c r="T3010" t="str">
        <f>RIGHT(R3010,LEN(R3010)-SEARCH("/",R3010))</f>
        <v>spaces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>
        <f>E3011/D3011</f>
        <v>1.19756</v>
      </c>
      <c r="O3011" s="6">
        <f>IF(L3011&gt;0,E3011/L3011,0)</f>
        <v>233.8984375</v>
      </c>
      <c r="P3011" s="11">
        <f>(((I3011/60)/60)/24)+DATE(1970,1,1)+(-5/24)</f>
        <v>41969.403240740743</v>
      </c>
      <c r="Q3011" s="11">
        <f>(((J3011/60)/60)/24)+DATE(1970,1,1)+(-5/24)</f>
        <v>41939.361574074072</v>
      </c>
      <c r="R3011" t="s">
        <v>8303</v>
      </c>
      <c r="S3011" s="13" t="str">
        <f>LEFT(R3011,SEARCH("/",R3011)-1)</f>
        <v>theater</v>
      </c>
      <c r="T3011" t="str">
        <f>RIGHT(R3011,LEN(R3011)-SEARCH("/",R3011))</f>
        <v>spaces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>
        <f>E3012/D3012</f>
        <v>1.58</v>
      </c>
      <c r="O3012" s="6">
        <f>IF(L3012&gt;0,E3012/L3012,0)</f>
        <v>158</v>
      </c>
      <c r="P3012" s="11">
        <f>(((I3012/60)/60)/24)+DATE(1970,1,1)+(-5/24)</f>
        <v>42056.624062499999</v>
      </c>
      <c r="Q3012" s="11">
        <f>(((J3012/60)/60)/24)+DATE(1970,1,1)+(-5/24)</f>
        <v>41996.624062499999</v>
      </c>
      <c r="R3012" t="s">
        <v>8303</v>
      </c>
      <c r="S3012" s="13" t="str">
        <f>LEFT(R3012,SEARCH("/",R3012)-1)</f>
        <v>theater</v>
      </c>
      <c r="T3012" t="str">
        <f>RIGHT(R3012,LEN(R3012)-SEARCH("/",R3012))</f>
        <v>spaces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>
        <f>E3013/D3013</f>
        <v>1.2366666666666666</v>
      </c>
      <c r="O3013" s="6">
        <f>IF(L3013&gt;0,E3013/L3013,0)</f>
        <v>14.84</v>
      </c>
      <c r="P3013" s="11">
        <f>(((I3013/60)/60)/24)+DATE(1970,1,1)+(-5/24)</f>
        <v>42361.749305555553</v>
      </c>
      <c r="Q3013" s="11">
        <f>(((J3013/60)/60)/24)+DATE(1970,1,1)+(-5/24)</f>
        <v>42334.260601851849</v>
      </c>
      <c r="R3013" t="s">
        <v>8303</v>
      </c>
      <c r="S3013" s="13" t="str">
        <f>LEFT(R3013,SEARCH("/",R3013)-1)</f>
        <v>theater</v>
      </c>
      <c r="T3013" t="str">
        <f>RIGHT(R3013,LEN(R3013)-SEARCH("/",R3013))</f>
        <v>spaces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>
        <f>E3014/D3014</f>
        <v>1.1712499999999999</v>
      </c>
      <c r="O3014" s="6">
        <f>IF(L3014&gt;0,E3014/L3014,0)</f>
        <v>85.181818181818187</v>
      </c>
      <c r="P3014" s="11">
        <f>(((I3014/60)/60)/24)+DATE(1970,1,1)+(-5/24)</f>
        <v>42045.494560185187</v>
      </c>
      <c r="Q3014" s="11">
        <f>(((J3014/60)/60)/24)+DATE(1970,1,1)+(-5/24)</f>
        <v>42024.494560185187</v>
      </c>
      <c r="R3014" t="s">
        <v>8303</v>
      </c>
      <c r="S3014" s="13" t="str">
        <f>LEFT(R3014,SEARCH("/",R3014)-1)</f>
        <v>theater</v>
      </c>
      <c r="T3014" t="str">
        <f>RIGHT(R3014,LEN(R3014)-SEARCH("/",R3014))</f>
        <v>spaces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>
        <f>E3015/D3015</f>
        <v>1.5696000000000001</v>
      </c>
      <c r="O3015" s="6">
        <f>IF(L3015&gt;0,E3015/L3015,0)</f>
        <v>146.69158878504672</v>
      </c>
      <c r="P3015" s="11">
        <f>(((I3015/60)/60)/24)+DATE(1970,1,1)+(-5/24)</f>
        <v>42176.627881944441</v>
      </c>
      <c r="Q3015" s="11">
        <f>(((J3015/60)/60)/24)+DATE(1970,1,1)+(-5/24)</f>
        <v>42146.627881944441</v>
      </c>
      <c r="R3015" t="s">
        <v>8303</v>
      </c>
      <c r="S3015" s="13" t="str">
        <f>LEFT(R3015,SEARCH("/",R3015)-1)</f>
        <v>theater</v>
      </c>
      <c r="T3015" t="str">
        <f>RIGHT(R3015,LEN(R3015)-SEARCH("/",R3015))</f>
        <v>spaces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>
        <f>E3016/D3016</f>
        <v>1.13104</v>
      </c>
      <c r="O3016" s="6">
        <f>IF(L3016&gt;0,E3016/L3016,0)</f>
        <v>50.764811490125673</v>
      </c>
      <c r="P3016" s="11">
        <f>(((I3016/60)/60)/24)+DATE(1970,1,1)+(-5/24)</f>
        <v>41948</v>
      </c>
      <c r="Q3016" s="11">
        <f>(((J3016/60)/60)/24)+DATE(1970,1,1)+(-5/24)</f>
        <v>41919.915277777778</v>
      </c>
      <c r="R3016" t="s">
        <v>8303</v>
      </c>
      <c r="S3016" s="13" t="str">
        <f>LEFT(R3016,SEARCH("/",R3016)-1)</f>
        <v>theater</v>
      </c>
      <c r="T3016" t="str">
        <f>RIGHT(R3016,LEN(R3016)-SEARCH("/",R3016))</f>
        <v>spaces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>
        <f>E3017/D3017</f>
        <v>1.0317647058823529</v>
      </c>
      <c r="O3017" s="6">
        <f>IF(L3017&gt;0,E3017/L3017,0)</f>
        <v>87.7</v>
      </c>
      <c r="P3017" s="11">
        <f>(((I3017/60)/60)/24)+DATE(1970,1,1)+(-5/24)</f>
        <v>41800.958333333328</v>
      </c>
      <c r="Q3017" s="11">
        <f>(((J3017/60)/60)/24)+DATE(1970,1,1)+(-5/24)</f>
        <v>41785.518958333334</v>
      </c>
      <c r="R3017" t="s">
        <v>8303</v>
      </c>
      <c r="S3017" s="13" t="str">
        <f>LEFT(R3017,SEARCH("/",R3017)-1)</f>
        <v>theater</v>
      </c>
      <c r="T3017" t="str">
        <f>RIGHT(R3017,LEN(R3017)-SEARCH("/",R3017))</f>
        <v>spaces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>
        <f>E3018/D3018</f>
        <v>1.0261176470588236</v>
      </c>
      <c r="O3018" s="6">
        <f>IF(L3018&gt;0,E3018/L3018,0)</f>
        <v>242.27777777777777</v>
      </c>
      <c r="P3018" s="11">
        <f>(((I3018/60)/60)/24)+DATE(1970,1,1)+(-5/24)</f>
        <v>41838.339722222219</v>
      </c>
      <c r="Q3018" s="11">
        <f>(((J3018/60)/60)/24)+DATE(1970,1,1)+(-5/24)</f>
        <v>41778.339722222219</v>
      </c>
      <c r="R3018" t="s">
        <v>8303</v>
      </c>
      <c r="S3018" s="13" t="str">
        <f>LEFT(R3018,SEARCH("/",R3018)-1)</f>
        <v>theater</v>
      </c>
      <c r="T3018" t="str">
        <f>RIGHT(R3018,LEN(R3018)-SEARCH("/",R3018))</f>
        <v>spaces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>
        <f>E3019/D3019</f>
        <v>1.0584090909090909</v>
      </c>
      <c r="O3019" s="6">
        <f>IF(L3019&gt;0,E3019/L3019,0)</f>
        <v>146.44654088050314</v>
      </c>
      <c r="P3019" s="11">
        <f>(((I3019/60)/60)/24)+DATE(1970,1,1)+(-5/24)</f>
        <v>41871.641701388886</v>
      </c>
      <c r="Q3019" s="11">
        <f>(((J3019/60)/60)/24)+DATE(1970,1,1)+(-5/24)</f>
        <v>41841.641701388886</v>
      </c>
      <c r="R3019" t="s">
        <v>8303</v>
      </c>
      <c r="S3019" s="13" t="str">
        <f>LEFT(R3019,SEARCH("/",R3019)-1)</f>
        <v>theater</v>
      </c>
      <c r="T3019" t="str">
        <f>RIGHT(R3019,LEN(R3019)-SEARCH("/",R3019))</f>
        <v>spaces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>
        <f>E3020/D3020</f>
        <v>1.0071428571428571</v>
      </c>
      <c r="O3020" s="6">
        <f>IF(L3020&gt;0,E3020/L3020,0)</f>
        <v>103.17073170731707</v>
      </c>
      <c r="P3020" s="11">
        <f>(((I3020/60)/60)/24)+DATE(1970,1,1)+(-5/24)</f>
        <v>42205.708333333336</v>
      </c>
      <c r="Q3020" s="11">
        <f>(((J3020/60)/60)/24)+DATE(1970,1,1)+(-5/24)</f>
        <v>42163.090000000004</v>
      </c>
      <c r="R3020" t="s">
        <v>8303</v>
      </c>
      <c r="S3020" s="13" t="str">
        <f>LEFT(R3020,SEARCH("/",R3020)-1)</f>
        <v>theater</v>
      </c>
      <c r="T3020" t="str">
        <f>RIGHT(R3020,LEN(R3020)-SEARCH("/",R3020))</f>
        <v>spaces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>
        <f>E3021/D3021</f>
        <v>1.2123333333333333</v>
      </c>
      <c r="O3021" s="6">
        <f>IF(L3021&gt;0,E3021/L3021,0)</f>
        <v>80.464601769911511</v>
      </c>
      <c r="P3021" s="11">
        <f>(((I3021/60)/60)/24)+DATE(1970,1,1)+(-5/24)</f>
        <v>41785.916666666664</v>
      </c>
      <c r="Q3021" s="11">
        <f>(((J3021/60)/60)/24)+DATE(1970,1,1)+(-5/24)</f>
        <v>41758.625231481477</v>
      </c>
      <c r="R3021" t="s">
        <v>8303</v>
      </c>
      <c r="S3021" s="13" t="str">
        <f>LEFT(R3021,SEARCH("/",R3021)-1)</f>
        <v>theater</v>
      </c>
      <c r="T3021" t="str">
        <f>RIGHT(R3021,LEN(R3021)-SEARCH("/",R3021))</f>
        <v>spaces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>
        <f>E3022/D3022</f>
        <v>1.0057142857142858</v>
      </c>
      <c r="O3022" s="6">
        <f>IF(L3022&gt;0,E3022/L3022,0)</f>
        <v>234.66666666666666</v>
      </c>
      <c r="P3022" s="11">
        <f>(((I3022/60)/60)/24)+DATE(1970,1,1)+(-5/24)</f>
        <v>42230.638113425921</v>
      </c>
      <c r="Q3022" s="11">
        <f>(((J3022/60)/60)/24)+DATE(1970,1,1)+(-5/24)</f>
        <v>42170.638113425921</v>
      </c>
      <c r="R3022" t="s">
        <v>8303</v>
      </c>
      <c r="S3022" s="13" t="str">
        <f>LEFT(R3022,SEARCH("/",R3022)-1)</f>
        <v>theater</v>
      </c>
      <c r="T3022" t="str">
        <f>RIGHT(R3022,LEN(R3022)-SEARCH("/",R3022))</f>
        <v>spaces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>
        <f>E3023/D3023</f>
        <v>1.1602222222222223</v>
      </c>
      <c r="O3023" s="6">
        <f>IF(L3023&gt;0,E3023/L3023,0)</f>
        <v>50.689320388349515</v>
      </c>
      <c r="P3023" s="11">
        <f>(((I3023/60)/60)/24)+DATE(1970,1,1)+(-5/24)</f>
        <v>42696.040972222218</v>
      </c>
      <c r="Q3023" s="11">
        <f>(((J3023/60)/60)/24)+DATE(1970,1,1)+(-5/24)</f>
        <v>42660.410520833328</v>
      </c>
      <c r="R3023" t="s">
        <v>8303</v>
      </c>
      <c r="S3023" s="13" t="str">
        <f>LEFT(R3023,SEARCH("/",R3023)-1)</f>
        <v>theater</v>
      </c>
      <c r="T3023" t="str">
        <f>RIGHT(R3023,LEN(R3023)-SEARCH("/",R3023))</f>
        <v>spaces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>
        <f>E3024/D3024</f>
        <v>1.0087999999999999</v>
      </c>
      <c r="O3024" s="6">
        <f>IF(L3024&gt;0,E3024/L3024,0)</f>
        <v>162.70967741935485</v>
      </c>
      <c r="P3024" s="11">
        <f>(((I3024/60)/60)/24)+DATE(1970,1,1)+(-5/24)</f>
        <v>42609.745474537034</v>
      </c>
      <c r="Q3024" s="11">
        <f>(((J3024/60)/60)/24)+DATE(1970,1,1)+(-5/24)</f>
        <v>42564.745474537034</v>
      </c>
      <c r="R3024" t="s">
        <v>8303</v>
      </c>
      <c r="S3024" s="13" t="str">
        <f>LEFT(R3024,SEARCH("/",R3024)-1)</f>
        <v>theater</v>
      </c>
      <c r="T3024" t="str">
        <f>RIGHT(R3024,LEN(R3024)-SEARCH("/",R3024))</f>
        <v>spaces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>
        <f>E3025/D3025</f>
        <v>1.03</v>
      </c>
      <c r="O3025" s="6">
        <f>IF(L3025&gt;0,E3025/L3025,0)</f>
        <v>120.16666666666667</v>
      </c>
      <c r="P3025" s="11">
        <f>(((I3025/60)/60)/24)+DATE(1970,1,1)+(-5/24)</f>
        <v>42166.46743055556</v>
      </c>
      <c r="Q3025" s="11">
        <f>(((J3025/60)/60)/24)+DATE(1970,1,1)+(-5/24)</f>
        <v>42121.46743055556</v>
      </c>
      <c r="R3025" t="s">
        <v>8303</v>
      </c>
      <c r="S3025" s="13" t="str">
        <f>LEFT(R3025,SEARCH("/",R3025)-1)</f>
        <v>theater</v>
      </c>
      <c r="T3025" t="str">
        <f>RIGHT(R3025,LEN(R3025)-SEARCH("/",R3025))</f>
        <v>spaces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>
        <f>E3026/D3026</f>
        <v>2.4641999999999999</v>
      </c>
      <c r="O3026" s="6">
        <f>IF(L3026&gt;0,E3026/L3026,0)</f>
        <v>67.697802197802204</v>
      </c>
      <c r="P3026" s="11">
        <f>(((I3026/60)/60)/24)+DATE(1970,1,1)+(-5/24)</f>
        <v>41188.785590277774</v>
      </c>
      <c r="Q3026" s="11">
        <f>(((J3026/60)/60)/24)+DATE(1970,1,1)+(-5/24)</f>
        <v>41158.785590277774</v>
      </c>
      <c r="R3026" t="s">
        <v>8303</v>
      </c>
      <c r="S3026" s="13" t="str">
        <f>LEFT(R3026,SEARCH("/",R3026)-1)</f>
        <v>theater</v>
      </c>
      <c r="T3026" t="str">
        <f>RIGHT(R3026,LEN(R3026)-SEARCH("/",R3026))</f>
        <v>spaces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>
        <f>E3027/D3027</f>
        <v>3.0219999999999998</v>
      </c>
      <c r="O3027" s="6">
        <f>IF(L3027&gt;0,E3027/L3027,0)</f>
        <v>52.103448275862071</v>
      </c>
      <c r="P3027" s="11">
        <f>(((I3027/60)/60)/24)+DATE(1970,1,1)+(-5/24)</f>
        <v>41789.458333333328</v>
      </c>
      <c r="Q3027" s="11">
        <f>(((J3027/60)/60)/24)+DATE(1970,1,1)+(-5/24)</f>
        <v>41761.301076388889</v>
      </c>
      <c r="R3027" t="s">
        <v>8303</v>
      </c>
      <c r="S3027" s="13" t="str">
        <f>LEFT(R3027,SEARCH("/",R3027)-1)</f>
        <v>theater</v>
      </c>
      <c r="T3027" t="str">
        <f>RIGHT(R3027,LEN(R3027)-SEARCH("/",R3027))</f>
        <v>spaces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>
        <f>E3028/D3028</f>
        <v>1.4333333333333333</v>
      </c>
      <c r="O3028" s="6">
        <f>IF(L3028&gt;0,E3028/L3028,0)</f>
        <v>51.6</v>
      </c>
      <c r="P3028" s="11">
        <f>(((I3028/60)/60)/24)+DATE(1970,1,1)+(-5/24)</f>
        <v>42797.251064814809</v>
      </c>
      <c r="Q3028" s="11">
        <f>(((J3028/60)/60)/24)+DATE(1970,1,1)+(-5/24)</f>
        <v>42783.251064814809</v>
      </c>
      <c r="R3028" t="s">
        <v>8303</v>
      </c>
      <c r="S3028" s="13" t="str">
        <f>LEFT(R3028,SEARCH("/",R3028)-1)</f>
        <v>theater</v>
      </c>
      <c r="T3028" t="str">
        <f>RIGHT(R3028,LEN(R3028)-SEARCH("/",R3028))</f>
        <v>spaces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>
        <f>E3029/D3029</f>
        <v>1.3144</v>
      </c>
      <c r="O3029" s="6">
        <f>IF(L3029&gt;0,E3029/L3029,0)</f>
        <v>164.3</v>
      </c>
      <c r="P3029" s="11">
        <f>(((I3029/60)/60)/24)+DATE(1970,1,1)+(-5/24)</f>
        <v>42083.454293981478</v>
      </c>
      <c r="Q3029" s="11">
        <f>(((J3029/60)/60)/24)+DATE(1970,1,1)+(-5/24)</f>
        <v>42053.49596064815</v>
      </c>
      <c r="R3029" t="s">
        <v>8303</v>
      </c>
      <c r="S3029" s="13" t="str">
        <f>LEFT(R3029,SEARCH("/",R3029)-1)</f>
        <v>theater</v>
      </c>
      <c r="T3029" t="str">
        <f>RIGHT(R3029,LEN(R3029)-SEARCH("/",R3029))</f>
        <v>spaces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>
        <f>E3030/D3030</f>
        <v>1.6801999999999999</v>
      </c>
      <c r="O3030" s="6">
        <f>IF(L3030&gt;0,E3030/L3030,0)</f>
        <v>84.858585858585855</v>
      </c>
      <c r="P3030" s="11">
        <f>(((I3030/60)/60)/24)+DATE(1970,1,1)+(-5/24)</f>
        <v>42597.055844907409</v>
      </c>
      <c r="Q3030" s="11">
        <f>(((J3030/60)/60)/24)+DATE(1970,1,1)+(-5/24)</f>
        <v>42567.055844907409</v>
      </c>
      <c r="R3030" t="s">
        <v>8303</v>
      </c>
      <c r="S3030" s="13" t="str">
        <f>LEFT(R3030,SEARCH("/",R3030)-1)</f>
        <v>theater</v>
      </c>
      <c r="T3030" t="str">
        <f>RIGHT(R3030,LEN(R3030)-SEARCH("/",R3030))</f>
        <v>spaces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>
        <f>E3031/D3031</f>
        <v>1.0967666666666667</v>
      </c>
      <c r="O3031" s="6">
        <f>IF(L3031&gt;0,E3031/L3031,0)</f>
        <v>94.548850574712645</v>
      </c>
      <c r="P3031" s="11">
        <f>(((I3031/60)/60)/24)+DATE(1970,1,1)+(-5/24)</f>
        <v>41960.982638888883</v>
      </c>
      <c r="Q3031" s="11">
        <f>(((J3031/60)/60)/24)+DATE(1970,1,1)+(-5/24)</f>
        <v>41932.500543981478</v>
      </c>
      <c r="R3031" t="s">
        <v>8303</v>
      </c>
      <c r="S3031" s="13" t="str">
        <f>LEFT(R3031,SEARCH("/",R3031)-1)</f>
        <v>theater</v>
      </c>
      <c r="T3031" t="str">
        <f>RIGHT(R3031,LEN(R3031)-SEARCH("/",R3031))</f>
        <v>spaces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>
        <f>E3032/D3032</f>
        <v>1.0668571428571429</v>
      </c>
      <c r="O3032" s="6">
        <f>IF(L3032&gt;0,E3032/L3032,0)</f>
        <v>45.536585365853661</v>
      </c>
      <c r="P3032" s="11">
        <f>(((I3032/60)/60)/24)+DATE(1970,1,1)+(-5/24)</f>
        <v>42263.5390162037</v>
      </c>
      <c r="Q3032" s="11">
        <f>(((J3032/60)/60)/24)+DATE(1970,1,1)+(-5/24)</f>
        <v>42233.5390162037</v>
      </c>
      <c r="R3032" t="s">
        <v>8303</v>
      </c>
      <c r="S3032" s="13" t="str">
        <f>LEFT(R3032,SEARCH("/",R3032)-1)</f>
        <v>theater</v>
      </c>
      <c r="T3032" t="str">
        <f>RIGHT(R3032,LEN(R3032)-SEARCH("/",R3032))</f>
        <v>spaces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>
        <f>E3033/D3033</f>
        <v>1</v>
      </c>
      <c r="O3033" s="6">
        <f>IF(L3033&gt;0,E3033/L3033,0)</f>
        <v>51.724137931034484</v>
      </c>
      <c r="P3033" s="11">
        <f>(((I3033/60)/60)/24)+DATE(1970,1,1)+(-5/24)</f>
        <v>42657.674155092587</v>
      </c>
      <c r="Q3033" s="11">
        <f>(((J3033/60)/60)/24)+DATE(1970,1,1)+(-5/24)</f>
        <v>42597.674155092587</v>
      </c>
      <c r="R3033" t="s">
        <v>8303</v>
      </c>
      <c r="S3033" s="13" t="str">
        <f>LEFT(R3033,SEARCH("/",R3033)-1)</f>
        <v>theater</v>
      </c>
      <c r="T3033" t="str">
        <f>RIGHT(R3033,LEN(R3033)-SEARCH("/",R3033))</f>
        <v>spaces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>
        <f>E3034/D3034</f>
        <v>1.272</v>
      </c>
      <c r="O3034" s="6">
        <f>IF(L3034&gt;0,E3034/L3034,0)</f>
        <v>50.88</v>
      </c>
      <c r="P3034" s="11">
        <f>(((I3034/60)/60)/24)+DATE(1970,1,1)+(-5/24)</f>
        <v>42257.836331018516</v>
      </c>
      <c r="Q3034" s="11">
        <f>(((J3034/60)/60)/24)+DATE(1970,1,1)+(-5/24)</f>
        <v>42227.836331018516</v>
      </c>
      <c r="R3034" t="s">
        <v>8303</v>
      </c>
      <c r="S3034" s="13" t="str">
        <f>LEFT(R3034,SEARCH("/",R3034)-1)</f>
        <v>theater</v>
      </c>
      <c r="T3034" t="str">
        <f>RIGHT(R3034,LEN(R3034)-SEARCH("/",R3034))</f>
        <v>spaces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>
        <f>E3035/D3035</f>
        <v>1.4653333333333334</v>
      </c>
      <c r="O3035" s="6">
        <f>IF(L3035&gt;0,E3035/L3035,0)</f>
        <v>191.13043478260869</v>
      </c>
      <c r="P3035" s="11">
        <f>(((I3035/60)/60)/24)+DATE(1970,1,1)+(-5/24)</f>
        <v>42599.901909722219</v>
      </c>
      <c r="Q3035" s="11">
        <f>(((J3035/60)/60)/24)+DATE(1970,1,1)+(-5/24)</f>
        <v>42569.901909722219</v>
      </c>
      <c r="R3035" t="s">
        <v>8303</v>
      </c>
      <c r="S3035" s="13" t="str">
        <f>LEFT(R3035,SEARCH("/",R3035)-1)</f>
        <v>theater</v>
      </c>
      <c r="T3035" t="str">
        <f>RIGHT(R3035,LEN(R3035)-SEARCH("/",R3035))</f>
        <v>spaces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>
        <f>E3036/D3036</f>
        <v>1.1253599999999999</v>
      </c>
      <c r="O3036" s="6">
        <f>IF(L3036&gt;0,E3036/L3036,0)</f>
        <v>89.314285714285717</v>
      </c>
      <c r="P3036" s="11">
        <f>(((I3036/60)/60)/24)+DATE(1970,1,1)+(-5/24)</f>
        <v>42674.957638888889</v>
      </c>
      <c r="Q3036" s="11">
        <f>(((J3036/60)/60)/24)+DATE(1970,1,1)+(-5/24)</f>
        <v>42644.327025462961</v>
      </c>
      <c r="R3036" t="s">
        <v>8303</v>
      </c>
      <c r="S3036" s="13" t="str">
        <f>LEFT(R3036,SEARCH("/",R3036)-1)</f>
        <v>theater</v>
      </c>
      <c r="T3036" t="str">
        <f>RIGHT(R3036,LEN(R3036)-SEARCH("/",R3036))</f>
        <v>spaces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>
        <f>E3037/D3037</f>
        <v>1.0878684000000001</v>
      </c>
      <c r="O3037" s="6">
        <f>IF(L3037&gt;0,E3037/L3037,0)</f>
        <v>88.588631921824103</v>
      </c>
      <c r="P3037" s="11">
        <f>(((I3037/60)/60)/24)+DATE(1970,1,1)+(-5/24)</f>
        <v>41398.351956018516</v>
      </c>
      <c r="Q3037" s="11">
        <f>(((J3037/60)/60)/24)+DATE(1970,1,1)+(-5/24)</f>
        <v>41368.351956018516</v>
      </c>
      <c r="R3037" t="s">
        <v>8303</v>
      </c>
      <c r="S3037" s="13" t="str">
        <f>LEFT(R3037,SEARCH("/",R3037)-1)</f>
        <v>theater</v>
      </c>
      <c r="T3037" t="str">
        <f>RIGHT(R3037,LEN(R3037)-SEARCH("/",R3037))</f>
        <v>spaces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>
        <f>E3038/D3038</f>
        <v>1.26732</v>
      </c>
      <c r="O3038" s="6">
        <f>IF(L3038&gt;0,E3038/L3038,0)</f>
        <v>96.300911854103347</v>
      </c>
      <c r="P3038" s="11">
        <f>(((I3038/60)/60)/24)+DATE(1970,1,1)+(-5/24)</f>
        <v>41502.290972222218</v>
      </c>
      <c r="Q3038" s="11">
        <f>(((J3038/60)/60)/24)+DATE(1970,1,1)+(-5/24)</f>
        <v>41466.576898148145</v>
      </c>
      <c r="R3038" t="s">
        <v>8303</v>
      </c>
      <c r="S3038" s="13" t="str">
        <f>LEFT(R3038,SEARCH("/",R3038)-1)</f>
        <v>theater</v>
      </c>
      <c r="T3038" t="str">
        <f>RIGHT(R3038,LEN(R3038)-SEARCH("/",R3038))</f>
        <v>spaces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>
        <f>E3039/D3039</f>
        <v>2.1320000000000001</v>
      </c>
      <c r="O3039" s="6">
        <f>IF(L3039&gt;0,E3039/L3039,0)</f>
        <v>33.3125</v>
      </c>
      <c r="P3039" s="11">
        <f>(((I3039/60)/60)/24)+DATE(1970,1,1)+(-5/24)</f>
        <v>40452.999305555553</v>
      </c>
      <c r="Q3039" s="11">
        <f>(((J3039/60)/60)/24)+DATE(1970,1,1)+(-5/24)</f>
        <v>40378.684872685182</v>
      </c>
      <c r="R3039" t="s">
        <v>8303</v>
      </c>
      <c r="S3039" s="13" t="str">
        <f>LEFT(R3039,SEARCH("/",R3039)-1)</f>
        <v>theater</v>
      </c>
      <c r="T3039" t="str">
        <f>RIGHT(R3039,LEN(R3039)-SEARCH("/",R3039))</f>
        <v>spaces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>
        <f>E3040/D3040</f>
        <v>1.0049999999999999</v>
      </c>
      <c r="O3040" s="6">
        <f>IF(L3040&gt;0,E3040/L3040,0)</f>
        <v>37.222222222222221</v>
      </c>
      <c r="P3040" s="11">
        <f>(((I3040/60)/60)/24)+DATE(1970,1,1)+(-5/24)</f>
        <v>42433.043946759259</v>
      </c>
      <c r="Q3040" s="11">
        <f>(((J3040/60)/60)/24)+DATE(1970,1,1)+(-5/24)</f>
        <v>42373.043946759259</v>
      </c>
      <c r="R3040" t="s">
        <v>8303</v>
      </c>
      <c r="S3040" s="13" t="str">
        <f>LEFT(R3040,SEARCH("/",R3040)-1)</f>
        <v>theater</v>
      </c>
      <c r="T3040" t="str">
        <f>RIGHT(R3040,LEN(R3040)-SEARCH("/",R3040))</f>
        <v>spaces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>
        <f>E3041/D3041</f>
        <v>1.0871389999999999</v>
      </c>
      <c r="O3041" s="6">
        <f>IF(L3041&gt;0,E3041/L3041,0)</f>
        <v>92.130423728813554</v>
      </c>
      <c r="P3041" s="11">
        <f>(((I3041/60)/60)/24)+DATE(1970,1,1)+(-5/24)</f>
        <v>41637.124305555553</v>
      </c>
      <c r="Q3041" s="11">
        <f>(((J3041/60)/60)/24)+DATE(1970,1,1)+(-5/24)</f>
        <v>41610.586087962962</v>
      </c>
      <c r="R3041" t="s">
        <v>8303</v>
      </c>
      <c r="S3041" s="13" t="str">
        <f>LEFT(R3041,SEARCH("/",R3041)-1)</f>
        <v>theater</v>
      </c>
      <c r="T3041" t="str">
        <f>RIGHT(R3041,LEN(R3041)-SEARCH("/",R3041))</f>
        <v>spaces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>
        <f>E3042/D3042</f>
        <v>1.075</v>
      </c>
      <c r="O3042" s="6">
        <f>IF(L3042&gt;0,E3042/L3042,0)</f>
        <v>76.785714285714292</v>
      </c>
      <c r="P3042" s="11">
        <f>(((I3042/60)/60)/24)+DATE(1970,1,1)+(-5/24)</f>
        <v>42181.749999999993</v>
      </c>
      <c r="Q3042" s="11">
        <f>(((J3042/60)/60)/24)+DATE(1970,1,1)+(-5/24)</f>
        <v>42177.583576388883</v>
      </c>
      <c r="R3042" t="s">
        <v>8303</v>
      </c>
      <c r="S3042" s="13" t="str">
        <f>LEFT(R3042,SEARCH("/",R3042)-1)</f>
        <v>theater</v>
      </c>
      <c r="T3042" t="str">
        <f>RIGHT(R3042,LEN(R3042)-SEARCH("/",R3042))</f>
        <v>spaces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>
        <f>E3043/D3043</f>
        <v>1.1048192771084338</v>
      </c>
      <c r="O3043" s="6">
        <f>IF(L3043&gt;0,E3043/L3043,0)</f>
        <v>96.526315789473685</v>
      </c>
      <c r="P3043" s="11">
        <f>(((I3043/60)/60)/24)+DATE(1970,1,1)+(-5/24)</f>
        <v>42389.660277777781</v>
      </c>
      <c r="Q3043" s="11">
        <f>(((J3043/60)/60)/24)+DATE(1970,1,1)+(-5/24)</f>
        <v>42359.660277777781</v>
      </c>
      <c r="R3043" t="s">
        <v>8303</v>
      </c>
      <c r="S3043" s="13" t="str">
        <f>LEFT(R3043,SEARCH("/",R3043)-1)</f>
        <v>theater</v>
      </c>
      <c r="T3043" t="str">
        <f>RIGHT(R3043,LEN(R3043)-SEARCH("/",R3043))</f>
        <v>spaces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>
        <f>E3044/D3044</f>
        <v>1.28</v>
      </c>
      <c r="O3044" s="6">
        <f>IF(L3044&gt;0,E3044/L3044,0)</f>
        <v>51.891891891891895</v>
      </c>
      <c r="P3044" s="11">
        <f>(((I3044/60)/60)/24)+DATE(1970,1,1)+(-5/24)</f>
        <v>42283.479710648149</v>
      </c>
      <c r="Q3044" s="11">
        <f>(((J3044/60)/60)/24)+DATE(1970,1,1)+(-5/24)</f>
        <v>42253.479710648149</v>
      </c>
      <c r="R3044" t="s">
        <v>8303</v>
      </c>
      <c r="S3044" s="13" t="str">
        <f>LEFT(R3044,SEARCH("/",R3044)-1)</f>
        <v>theater</v>
      </c>
      <c r="T3044" t="str">
        <f>RIGHT(R3044,LEN(R3044)-SEARCH("/",R3044))</f>
        <v>spaces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>
        <f>E3045/D3045</f>
        <v>1.1000666666666667</v>
      </c>
      <c r="O3045" s="6">
        <f>IF(L3045&gt;0,E3045/L3045,0)</f>
        <v>128.9140625</v>
      </c>
      <c r="P3045" s="11">
        <f>(((I3045/60)/60)/24)+DATE(1970,1,1)+(-5/24)</f>
        <v>42109.909722222219</v>
      </c>
      <c r="Q3045" s="11">
        <f>(((J3045/60)/60)/24)+DATE(1970,1,1)+(-5/24)</f>
        <v>42082.862256944441</v>
      </c>
      <c r="R3045" t="s">
        <v>8303</v>
      </c>
      <c r="S3045" s="13" t="str">
        <f>LEFT(R3045,SEARCH("/",R3045)-1)</f>
        <v>theater</v>
      </c>
      <c r="T3045" t="str">
        <f>RIGHT(R3045,LEN(R3045)-SEARCH("/",R3045))</f>
        <v>spaces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>
        <f>E3046/D3046</f>
        <v>1.0934166666666667</v>
      </c>
      <c r="O3046" s="6">
        <f>IF(L3046&gt;0,E3046/L3046,0)</f>
        <v>84.108974358974365</v>
      </c>
      <c r="P3046" s="11">
        <f>(((I3046/60)/60)/24)+DATE(1970,1,1)+(-5/24)</f>
        <v>42402.518495370365</v>
      </c>
      <c r="Q3046" s="11">
        <f>(((J3046/60)/60)/24)+DATE(1970,1,1)+(-5/24)</f>
        <v>42387.518495370365</v>
      </c>
      <c r="R3046" t="s">
        <v>8303</v>
      </c>
      <c r="S3046" s="13" t="str">
        <f>LEFT(R3046,SEARCH("/",R3046)-1)</f>
        <v>theater</v>
      </c>
      <c r="T3046" t="str">
        <f>RIGHT(R3046,LEN(R3046)-SEARCH("/",R3046))</f>
        <v>spaces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>
        <f>E3047/D3047</f>
        <v>1.3270650000000002</v>
      </c>
      <c r="O3047" s="6">
        <f>IF(L3047&gt;0,E3047/L3047,0)</f>
        <v>82.941562500000003</v>
      </c>
      <c r="P3047" s="11">
        <f>(((I3047/60)/60)/24)+DATE(1970,1,1)+(-5/24)</f>
        <v>41872.947395833333</v>
      </c>
      <c r="Q3047" s="11">
        <f>(((J3047/60)/60)/24)+DATE(1970,1,1)+(-5/24)</f>
        <v>41842.947395833333</v>
      </c>
      <c r="R3047" t="s">
        <v>8303</v>
      </c>
      <c r="S3047" s="13" t="str">
        <f>LEFT(R3047,SEARCH("/",R3047)-1)</f>
        <v>theater</v>
      </c>
      <c r="T3047" t="str">
        <f>RIGHT(R3047,LEN(R3047)-SEARCH("/",R3047))</f>
        <v>spaces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>
        <f>E3048/D3048</f>
        <v>1.9084810126582279</v>
      </c>
      <c r="O3048" s="6">
        <f>IF(L3048&gt;0,E3048/L3048,0)</f>
        <v>259.94827586206895</v>
      </c>
      <c r="P3048" s="11">
        <f>(((I3048/60)/60)/24)+DATE(1970,1,1)+(-5/24)</f>
        <v>41891.994444444441</v>
      </c>
      <c r="Q3048" s="11">
        <f>(((J3048/60)/60)/24)+DATE(1970,1,1)+(-5/24)</f>
        <v>41862.59474537037</v>
      </c>
      <c r="R3048" t="s">
        <v>8303</v>
      </c>
      <c r="S3048" s="13" t="str">
        <f>LEFT(R3048,SEARCH("/",R3048)-1)</f>
        <v>theater</v>
      </c>
      <c r="T3048" t="str">
        <f>RIGHT(R3048,LEN(R3048)-SEARCH("/",R3048))</f>
        <v>spaces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>
        <f>E3049/D3049</f>
        <v>1.49</v>
      </c>
      <c r="O3049" s="6">
        <f>IF(L3049&gt;0,E3049/L3049,0)</f>
        <v>37.25</v>
      </c>
      <c r="P3049" s="11">
        <f>(((I3049/60)/60)/24)+DATE(1970,1,1)+(-5/24)</f>
        <v>42487.344444444439</v>
      </c>
      <c r="Q3049" s="11">
        <f>(((J3049/60)/60)/24)+DATE(1970,1,1)+(-5/24)</f>
        <v>42443.780717592592</v>
      </c>
      <c r="R3049" t="s">
        <v>8303</v>
      </c>
      <c r="S3049" s="13" t="str">
        <f>LEFT(R3049,SEARCH("/",R3049)-1)</f>
        <v>theater</v>
      </c>
      <c r="T3049" t="str">
        <f>RIGHT(R3049,LEN(R3049)-SEARCH("/",R3049))</f>
        <v>spaces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>
        <f>E3050/D3050</f>
        <v>1.6639999999999999</v>
      </c>
      <c r="O3050" s="6">
        <f>IF(L3050&gt;0,E3050/L3050,0)</f>
        <v>177.02127659574469</v>
      </c>
      <c r="P3050" s="11">
        <f>(((I3050/60)/60)/24)+DATE(1970,1,1)+(-5/24)</f>
        <v>42004.681944444441</v>
      </c>
      <c r="Q3050" s="11">
        <f>(((J3050/60)/60)/24)+DATE(1970,1,1)+(-5/24)</f>
        <v>41975.692847222213</v>
      </c>
      <c r="R3050" t="s">
        <v>8303</v>
      </c>
      <c r="S3050" s="13" t="str">
        <f>LEFT(R3050,SEARCH("/",R3050)-1)</f>
        <v>theater</v>
      </c>
      <c r="T3050" t="str">
        <f>RIGHT(R3050,LEN(R3050)-SEARCH("/",R3050))</f>
        <v>spaces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>
        <f>E3051/D3051</f>
        <v>1.0666666666666667</v>
      </c>
      <c r="O3051" s="6">
        <f>IF(L3051&gt;0,E3051/L3051,0)</f>
        <v>74.074074074074076</v>
      </c>
      <c r="P3051" s="11">
        <f>(((I3051/60)/60)/24)+DATE(1970,1,1)+(-5/24)</f>
        <v>42168.806192129625</v>
      </c>
      <c r="Q3051" s="11">
        <f>(((J3051/60)/60)/24)+DATE(1970,1,1)+(-5/24)</f>
        <v>42138.806192129625</v>
      </c>
      <c r="R3051" t="s">
        <v>8303</v>
      </c>
      <c r="S3051" s="13" t="str">
        <f>LEFT(R3051,SEARCH("/",R3051)-1)</f>
        <v>theater</v>
      </c>
      <c r="T3051" t="str">
        <f>RIGHT(R3051,LEN(R3051)-SEARCH("/",R3051))</f>
        <v>spaces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>
        <f>E3052/D3052</f>
        <v>1.06</v>
      </c>
      <c r="O3052" s="6">
        <f>IF(L3052&gt;0,E3052/L3052,0)</f>
        <v>70.666666666666671</v>
      </c>
      <c r="P3052" s="11">
        <f>(((I3052/60)/60)/24)+DATE(1970,1,1)+(-5/24)</f>
        <v>42494.960185185184</v>
      </c>
      <c r="Q3052" s="11">
        <f>(((J3052/60)/60)/24)+DATE(1970,1,1)+(-5/24)</f>
        <v>42464.960185185184</v>
      </c>
      <c r="R3052" t="s">
        <v>8303</v>
      </c>
      <c r="S3052" s="13" t="str">
        <f>LEFT(R3052,SEARCH("/",R3052)-1)</f>
        <v>theater</v>
      </c>
      <c r="T3052" t="str">
        <f>RIGHT(R3052,LEN(R3052)-SEARCH("/",R3052))</f>
        <v>spaces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>
        <f>E3053/D3053</f>
        <v>0.23628571428571429</v>
      </c>
      <c r="O3053" s="6">
        <f>IF(L3053&gt;0,E3053/L3053,0)</f>
        <v>23.62857142857143</v>
      </c>
      <c r="P3053" s="11">
        <f>(((I3053/60)/60)/24)+DATE(1970,1,1)+(-5/24)</f>
        <v>42774.207696759251</v>
      </c>
      <c r="Q3053" s="11">
        <f>(((J3053/60)/60)/24)+DATE(1970,1,1)+(-5/24)</f>
        <v>42744.207696759251</v>
      </c>
      <c r="R3053" t="s">
        <v>8303</v>
      </c>
      <c r="S3053" s="13" t="str">
        <f>LEFT(R3053,SEARCH("/",R3053)-1)</f>
        <v>theater</v>
      </c>
      <c r="T3053" t="str">
        <f>RIGHT(R3053,LEN(R3053)-SEARCH("/",R3053))</f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>
        <f>E3054/D3054</f>
        <v>1.5E-3</v>
      </c>
      <c r="O3054" s="6">
        <f>IF(L3054&gt;0,E3054/L3054,0)</f>
        <v>37.5</v>
      </c>
      <c r="P3054" s="11">
        <f>(((I3054/60)/60)/24)+DATE(1970,1,1)+(-5/24)</f>
        <v>42152.457638888889</v>
      </c>
      <c r="Q3054" s="11">
        <f>(((J3054/60)/60)/24)+DATE(1970,1,1)+(-5/24)</f>
        <v>42122.461736111109</v>
      </c>
      <c r="R3054" t="s">
        <v>8303</v>
      </c>
      <c r="S3054" s="13" t="str">
        <f>LEFT(R3054,SEARCH("/",R3054)-1)</f>
        <v>theater</v>
      </c>
      <c r="T3054" t="str">
        <f>RIGHT(R3054,LEN(R3054)-SEARCH("/",R3054))</f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>
        <f>E3055/D3055</f>
        <v>4.0000000000000001E-3</v>
      </c>
      <c r="O3055" s="6">
        <f>IF(L3055&gt;0,E3055/L3055,0)</f>
        <v>13.333333333333334</v>
      </c>
      <c r="P3055" s="11">
        <f>(((I3055/60)/60)/24)+DATE(1970,1,1)+(-5/24)</f>
        <v>41913.957638888889</v>
      </c>
      <c r="Q3055" s="11">
        <f>(((J3055/60)/60)/24)+DATE(1970,1,1)+(-5/24)</f>
        <v>41862.553391203699</v>
      </c>
      <c r="R3055" t="s">
        <v>8303</v>
      </c>
      <c r="S3055" s="13" t="str">
        <f>LEFT(R3055,SEARCH("/",R3055)-1)</f>
        <v>theater</v>
      </c>
      <c r="T3055" t="str">
        <f>RIGHT(R3055,LEN(R3055)-SEARCH("/",R3055))</f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>
        <f>E3056/D3056</f>
        <v>0</v>
      </c>
      <c r="O3056" s="6">
        <f>IF(L3056&gt;0,E3056/L3056,0)</f>
        <v>0</v>
      </c>
      <c r="P3056" s="11">
        <f>(((I3056/60)/60)/24)+DATE(1970,1,1)+(-5/24)</f>
        <v>42064.836111111108</v>
      </c>
      <c r="Q3056" s="11">
        <f>(((J3056/60)/60)/24)+DATE(1970,1,1)+(-5/24)</f>
        <v>42027.624467592592</v>
      </c>
      <c r="R3056" t="s">
        <v>8303</v>
      </c>
      <c r="S3056" s="13" t="str">
        <f>LEFT(R3056,SEARCH("/",R3056)-1)</f>
        <v>theater</v>
      </c>
      <c r="T3056" t="str">
        <f>RIGHT(R3056,LEN(R3056)-SEARCH("/",R3056))</f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>
        <f>E3057/D3057</f>
        <v>5.0000000000000002E-5</v>
      </c>
      <c r="O3057" s="6">
        <f>IF(L3057&gt;0,E3057/L3057,0)</f>
        <v>1</v>
      </c>
      <c r="P3057" s="11">
        <f>(((I3057/60)/60)/24)+DATE(1970,1,1)+(-5/24)</f>
        <v>42013.749884259254</v>
      </c>
      <c r="Q3057" s="11">
        <f>(((J3057/60)/60)/24)+DATE(1970,1,1)+(-5/24)</f>
        <v>41953.749884259254</v>
      </c>
      <c r="R3057" t="s">
        <v>8303</v>
      </c>
      <c r="S3057" s="13" t="str">
        <f>LEFT(R3057,SEARCH("/",R3057)-1)</f>
        <v>theater</v>
      </c>
      <c r="T3057" t="str">
        <f>RIGHT(R3057,LEN(R3057)-SEARCH("/",R3057))</f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>
        <f>E3058/D3058</f>
        <v>0</v>
      </c>
      <c r="O3058" s="6">
        <f>IF(L3058&gt;0,E3058/L3058,0)</f>
        <v>0</v>
      </c>
      <c r="P3058" s="11">
        <f>(((I3058/60)/60)/24)+DATE(1970,1,1)+(-5/24)</f>
        <v>41911.428055555552</v>
      </c>
      <c r="Q3058" s="11">
        <f>(((J3058/60)/60)/24)+DATE(1970,1,1)+(-5/24)</f>
        <v>41851.428055555552</v>
      </c>
      <c r="R3058" t="s">
        <v>8303</v>
      </c>
      <c r="S3058" s="13" t="str">
        <f>LEFT(R3058,SEARCH("/",R3058)-1)</f>
        <v>theater</v>
      </c>
      <c r="T3058" t="str">
        <f>RIGHT(R3058,LEN(R3058)-SEARCH("/",R3058))</f>
        <v>spaces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>
        <f>E3059/D3059</f>
        <v>0</v>
      </c>
      <c r="O3059" s="6">
        <f>IF(L3059&gt;0,E3059/L3059,0)</f>
        <v>0</v>
      </c>
      <c r="P3059" s="11">
        <f>(((I3059/60)/60)/24)+DATE(1970,1,1)+(-5/24)</f>
        <v>42463.400590277779</v>
      </c>
      <c r="Q3059" s="11">
        <f>(((J3059/60)/60)/24)+DATE(1970,1,1)+(-5/24)</f>
        <v>42433.442256944443</v>
      </c>
      <c r="R3059" t="s">
        <v>8303</v>
      </c>
      <c r="S3059" s="13" t="str">
        <f>LEFT(R3059,SEARCH("/",R3059)-1)</f>
        <v>theater</v>
      </c>
      <c r="T3059" t="str">
        <f>RIGHT(R3059,LEN(R3059)-SEARCH("/",R3059))</f>
        <v>spaces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>
        <f>E3060/D3060</f>
        <v>1.6666666666666666E-4</v>
      </c>
      <c r="O3060" s="6">
        <f>IF(L3060&gt;0,E3060/L3060,0)</f>
        <v>1</v>
      </c>
      <c r="P3060" s="11">
        <f>(((I3060/60)/60)/24)+DATE(1970,1,1)+(-5/24)</f>
        <v>42510.165972222218</v>
      </c>
      <c r="Q3060" s="11">
        <f>(((J3060/60)/60)/24)+DATE(1970,1,1)+(-5/24)</f>
        <v>42460.165972222218</v>
      </c>
      <c r="R3060" t="s">
        <v>8303</v>
      </c>
      <c r="S3060" s="13" t="str">
        <f>LEFT(R3060,SEARCH("/",R3060)-1)</f>
        <v>theater</v>
      </c>
      <c r="T3060" t="str">
        <f>RIGHT(R3060,LEN(R3060)-SEARCH("/",R3060))</f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>
        <f>E3061/D3061</f>
        <v>3.0066666666666665E-2</v>
      </c>
      <c r="O3061" s="6">
        <f>IF(L3061&gt;0,E3061/L3061,0)</f>
        <v>41</v>
      </c>
      <c r="P3061" s="11">
        <f>(((I3061/60)/60)/24)+DATE(1970,1,1)+(-5/24)</f>
        <v>41859.727384259255</v>
      </c>
      <c r="Q3061" s="11">
        <f>(((J3061/60)/60)/24)+DATE(1970,1,1)+(-5/24)</f>
        <v>41829.727384259255</v>
      </c>
      <c r="R3061" t="s">
        <v>8303</v>
      </c>
      <c r="S3061" s="13" t="str">
        <f>LEFT(R3061,SEARCH("/",R3061)-1)</f>
        <v>theater</v>
      </c>
      <c r="T3061" t="str">
        <f>RIGHT(R3061,LEN(R3061)-SEARCH("/",R3061))</f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>
        <f>E3062/D3062</f>
        <v>1.5227272727272728E-3</v>
      </c>
      <c r="O3062" s="6">
        <f>IF(L3062&gt;0,E3062/L3062,0)</f>
        <v>55.833333333333336</v>
      </c>
      <c r="P3062" s="11">
        <f>(((I3062/60)/60)/24)+DATE(1970,1,1)+(-5/24)</f>
        <v>42275.066365740735</v>
      </c>
      <c r="Q3062" s="11">
        <f>(((J3062/60)/60)/24)+DATE(1970,1,1)+(-5/24)</f>
        <v>42245.066365740735</v>
      </c>
      <c r="R3062" t="s">
        <v>8303</v>
      </c>
      <c r="S3062" s="13" t="str">
        <f>LEFT(R3062,SEARCH("/",R3062)-1)</f>
        <v>theater</v>
      </c>
      <c r="T3062" t="str">
        <f>RIGHT(R3062,LEN(R3062)-SEARCH("/",R3062))</f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>
        <f>E3063/D3063</f>
        <v>0</v>
      </c>
      <c r="O3063" s="6">
        <f>IF(L3063&gt;0,E3063/L3063,0)</f>
        <v>0</v>
      </c>
      <c r="P3063" s="11">
        <f>(((I3063/60)/60)/24)+DATE(1970,1,1)+(-5/24)</f>
        <v>41864.575787037036</v>
      </c>
      <c r="Q3063" s="11">
        <f>(((J3063/60)/60)/24)+DATE(1970,1,1)+(-5/24)</f>
        <v>41834.575787037036</v>
      </c>
      <c r="R3063" t="s">
        <v>8303</v>
      </c>
      <c r="S3063" s="13" t="str">
        <f>LEFT(R3063,SEARCH("/",R3063)-1)</f>
        <v>theater</v>
      </c>
      <c r="T3063" t="str">
        <f>RIGHT(R3063,LEN(R3063)-SEARCH("/",R3063))</f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>
        <f>E3064/D3064</f>
        <v>0.66839999999999999</v>
      </c>
      <c r="O3064" s="6">
        <f>IF(L3064&gt;0,E3064/L3064,0)</f>
        <v>99.761194029850742</v>
      </c>
      <c r="P3064" s="11">
        <f>(((I3064/60)/60)/24)+DATE(1970,1,1)+(-5/24)</f>
        <v>42277.541666666664</v>
      </c>
      <c r="Q3064" s="11">
        <f>(((J3064/60)/60)/24)+DATE(1970,1,1)+(-5/24)</f>
        <v>42248.3274537037</v>
      </c>
      <c r="R3064" t="s">
        <v>8303</v>
      </c>
      <c r="S3064" s="13" t="str">
        <f>LEFT(R3064,SEARCH("/",R3064)-1)</f>
        <v>theater</v>
      </c>
      <c r="T3064" t="str">
        <f>RIGHT(R3064,LEN(R3064)-SEARCH("/",R3064))</f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>
        <f>E3065/D3065</f>
        <v>0.19566666666666666</v>
      </c>
      <c r="O3065" s="6">
        <f>IF(L3065&gt;0,E3065/L3065,0)</f>
        <v>25.521739130434781</v>
      </c>
      <c r="P3065" s="11">
        <f>(((I3065/60)/60)/24)+DATE(1970,1,1)+(-5/24)</f>
        <v>42665.714560185181</v>
      </c>
      <c r="Q3065" s="11">
        <f>(((J3065/60)/60)/24)+DATE(1970,1,1)+(-5/24)</f>
        <v>42630.714560185181</v>
      </c>
      <c r="R3065" t="s">
        <v>8303</v>
      </c>
      <c r="S3065" s="13" t="str">
        <f>LEFT(R3065,SEARCH("/",R3065)-1)</f>
        <v>theater</v>
      </c>
      <c r="T3065" t="str">
        <f>RIGHT(R3065,LEN(R3065)-SEARCH("/",R3065))</f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>
        <f>E3066/D3066</f>
        <v>0.11294666666666667</v>
      </c>
      <c r="O3066" s="6">
        <f>IF(L3066&gt;0,E3066/L3066,0)</f>
        <v>117.65277777777777</v>
      </c>
      <c r="P3066" s="11">
        <f>(((I3066/60)/60)/24)+DATE(1970,1,1)+(-5/24)</f>
        <v>42330.082638888889</v>
      </c>
      <c r="Q3066" s="11">
        <f>(((J3066/60)/60)/24)+DATE(1970,1,1)+(-5/24)</f>
        <v>42298.9218287037</v>
      </c>
      <c r="R3066" t="s">
        <v>8303</v>
      </c>
      <c r="S3066" s="13" t="str">
        <f>LEFT(R3066,SEARCH("/",R3066)-1)</f>
        <v>theater</v>
      </c>
      <c r="T3066" t="str">
        <f>RIGHT(R3066,LEN(R3066)-SEARCH("/",R3066))</f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>
        <f>E3067/D3067</f>
        <v>4.0000000000000002E-4</v>
      </c>
      <c r="O3067" s="6">
        <f>IF(L3067&gt;0,E3067/L3067,0)</f>
        <v>5</v>
      </c>
      <c r="P3067" s="11">
        <f>(((I3067/60)/60)/24)+DATE(1970,1,1)+(-5/24)</f>
        <v>41849.846898148149</v>
      </c>
      <c r="Q3067" s="11">
        <f>(((J3067/60)/60)/24)+DATE(1970,1,1)+(-5/24)</f>
        <v>41824.846898148149</v>
      </c>
      <c r="R3067" t="s">
        <v>8303</v>
      </c>
      <c r="S3067" s="13" t="str">
        <f>LEFT(R3067,SEARCH("/",R3067)-1)</f>
        <v>theater</v>
      </c>
      <c r="T3067" t="str">
        <f>RIGHT(R3067,LEN(R3067)-SEARCH("/",R3067))</f>
        <v>spaces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>
        <f>E3068/D3068</f>
        <v>0.11985714285714286</v>
      </c>
      <c r="O3068" s="6">
        <f>IF(L3068&gt;0,E3068/L3068,0)</f>
        <v>2796.6666666666665</v>
      </c>
      <c r="P3068" s="11">
        <f>(((I3068/60)/60)/24)+DATE(1970,1,1)+(-5/24)</f>
        <v>42561.020104166666</v>
      </c>
      <c r="Q3068" s="11">
        <f>(((J3068/60)/60)/24)+DATE(1970,1,1)+(-5/24)</f>
        <v>42531.020104166666</v>
      </c>
      <c r="R3068" t="s">
        <v>8303</v>
      </c>
      <c r="S3068" s="13" t="str">
        <f>LEFT(R3068,SEARCH("/",R3068)-1)</f>
        <v>theater</v>
      </c>
      <c r="T3068" t="str">
        <f>RIGHT(R3068,LEN(R3068)-SEARCH("/",R3068))</f>
        <v>spaces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>
        <f>E3069/D3069</f>
        <v>2.5000000000000001E-2</v>
      </c>
      <c r="O3069" s="6">
        <f>IF(L3069&gt;0,E3069/L3069,0)</f>
        <v>200</v>
      </c>
      <c r="P3069" s="11">
        <f>(((I3069/60)/60)/24)+DATE(1970,1,1)+(-5/24)</f>
        <v>42256.730081018519</v>
      </c>
      <c r="Q3069" s="11">
        <f>(((J3069/60)/60)/24)+DATE(1970,1,1)+(-5/24)</f>
        <v>42226.730081018519</v>
      </c>
      <c r="R3069" t="s">
        <v>8303</v>
      </c>
      <c r="S3069" s="13" t="str">
        <f>LEFT(R3069,SEARCH("/",R3069)-1)</f>
        <v>theater</v>
      </c>
      <c r="T3069" t="str">
        <f>RIGHT(R3069,LEN(R3069)-SEARCH("/",R3069))</f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>
        <f>E3070/D3070</f>
        <v>6.9999999999999999E-4</v>
      </c>
      <c r="O3070" s="6">
        <f>IF(L3070&gt;0,E3070/L3070,0)</f>
        <v>87.5</v>
      </c>
      <c r="P3070" s="11">
        <f>(((I3070/60)/60)/24)+DATE(1970,1,1)+(-5/24)</f>
        <v>42293.483240740738</v>
      </c>
      <c r="Q3070" s="11">
        <f>(((J3070/60)/60)/24)+DATE(1970,1,1)+(-5/24)</f>
        <v>42263.483240740738</v>
      </c>
      <c r="R3070" t="s">
        <v>8303</v>
      </c>
      <c r="S3070" s="13" t="str">
        <f>LEFT(R3070,SEARCH("/",R3070)-1)</f>
        <v>theater</v>
      </c>
      <c r="T3070" t="str">
        <f>RIGHT(R3070,LEN(R3070)-SEARCH("/",R3070))</f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>
        <f>E3071/D3071</f>
        <v>0.14099999999999999</v>
      </c>
      <c r="O3071" s="6">
        <f>IF(L3071&gt;0,E3071/L3071,0)</f>
        <v>20.142857142857142</v>
      </c>
      <c r="P3071" s="11">
        <f>(((I3071/60)/60)/24)+DATE(1970,1,1)+(-5/24)</f>
        <v>41987.625393518516</v>
      </c>
      <c r="Q3071" s="11">
        <f>(((J3071/60)/60)/24)+DATE(1970,1,1)+(-5/24)</f>
        <v>41957.625393518516</v>
      </c>
      <c r="R3071" t="s">
        <v>8303</v>
      </c>
      <c r="S3071" s="13" t="str">
        <f>LEFT(R3071,SEARCH("/",R3071)-1)</f>
        <v>theater</v>
      </c>
      <c r="T3071" t="str">
        <f>RIGHT(R3071,LEN(R3071)-SEARCH("/",R3071))</f>
        <v>spaces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>
        <f>E3072/D3072</f>
        <v>3.3399999999999999E-2</v>
      </c>
      <c r="O3072" s="6">
        <f>IF(L3072&gt;0,E3072/L3072,0)</f>
        <v>20.875</v>
      </c>
      <c r="P3072" s="11">
        <f>(((I3072/60)/60)/24)+DATE(1970,1,1)+(-5/24)</f>
        <v>42711.525104166663</v>
      </c>
      <c r="Q3072" s="11">
        <f>(((J3072/60)/60)/24)+DATE(1970,1,1)+(-5/24)</f>
        <v>42690.525104166663</v>
      </c>
      <c r="R3072" t="s">
        <v>8303</v>
      </c>
      <c r="S3072" s="13" t="str">
        <f>LEFT(R3072,SEARCH("/",R3072)-1)</f>
        <v>theater</v>
      </c>
      <c r="T3072" t="str">
        <f>RIGHT(R3072,LEN(R3072)-SEARCH("/",R3072))</f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>
        <f>E3073/D3073</f>
        <v>0.59775</v>
      </c>
      <c r="O3073" s="6">
        <f>IF(L3073&gt;0,E3073/L3073,0)</f>
        <v>61.307692307692307</v>
      </c>
      <c r="P3073" s="11">
        <f>(((I3073/60)/60)/24)+DATE(1970,1,1)+(-5/24)</f>
        <v>42115.040972222218</v>
      </c>
      <c r="Q3073" s="11">
        <f>(((J3073/60)/60)/24)+DATE(1970,1,1)+(-5/24)</f>
        <v>42097.524085648147</v>
      </c>
      <c r="R3073" t="s">
        <v>8303</v>
      </c>
      <c r="S3073" s="13" t="str">
        <f>LEFT(R3073,SEARCH("/",R3073)-1)</f>
        <v>theater</v>
      </c>
      <c r="T3073" t="str">
        <f>RIGHT(R3073,LEN(R3073)-SEARCH("/",R3073))</f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>
        <f>E3074/D3074</f>
        <v>1.6666666666666666E-4</v>
      </c>
      <c r="O3074" s="6">
        <f>IF(L3074&gt;0,E3074/L3074,0)</f>
        <v>1</v>
      </c>
      <c r="P3074" s="11">
        <f>(((I3074/60)/60)/24)+DATE(1970,1,1)+(-5/24)</f>
        <v>42672.865277777775</v>
      </c>
      <c r="Q3074" s="11">
        <f>(((J3074/60)/60)/24)+DATE(1970,1,1)+(-5/24)</f>
        <v>42658.482199074067</v>
      </c>
      <c r="R3074" t="s">
        <v>8303</v>
      </c>
      <c r="S3074" s="13" t="str">
        <f>LEFT(R3074,SEARCH("/",R3074)-1)</f>
        <v>theater</v>
      </c>
      <c r="T3074" t="str">
        <f>RIGHT(R3074,LEN(R3074)-SEARCH("/",R3074))</f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>
        <f>E3075/D3075</f>
        <v>2.3035714285714285E-4</v>
      </c>
      <c r="O3075" s="6">
        <f>IF(L3075&gt;0,E3075/L3075,0)</f>
        <v>92.142857142857139</v>
      </c>
      <c r="P3075" s="11">
        <f>(((I3075/60)/60)/24)+DATE(1970,1,1)+(-5/24)</f>
        <v>42169.59652777778</v>
      </c>
      <c r="Q3075" s="11">
        <f>(((J3075/60)/60)/24)+DATE(1970,1,1)+(-5/24)</f>
        <v>42111.475694444445</v>
      </c>
      <c r="R3075" t="s">
        <v>8303</v>
      </c>
      <c r="S3075" s="13" t="str">
        <f>LEFT(R3075,SEARCH("/",R3075)-1)</f>
        <v>theater</v>
      </c>
      <c r="T3075" t="str">
        <f>RIGHT(R3075,LEN(R3075)-SEARCH("/",R3075))</f>
        <v>spaces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>
        <f>E3076/D3076</f>
        <v>8.8000000000000003E-4</v>
      </c>
      <c r="O3076" s="6">
        <f>IF(L3076&gt;0,E3076/L3076,0)</f>
        <v>7.333333333333333</v>
      </c>
      <c r="P3076" s="11">
        <f>(((I3076/60)/60)/24)+DATE(1970,1,1)+(-5/24)</f>
        <v>42439.362951388881</v>
      </c>
      <c r="Q3076" s="11">
        <f>(((J3076/60)/60)/24)+DATE(1970,1,1)+(-5/24)</f>
        <v>42409.362951388881</v>
      </c>
      <c r="R3076" t="s">
        <v>8303</v>
      </c>
      <c r="S3076" s="13" t="str">
        <f>LEFT(R3076,SEARCH("/",R3076)-1)</f>
        <v>theater</v>
      </c>
      <c r="T3076" t="str">
        <f>RIGHT(R3076,LEN(R3076)-SEARCH("/",R3076))</f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>
        <f>E3077/D3077</f>
        <v>8.6400000000000005E-2</v>
      </c>
      <c r="O3077" s="6">
        <f>IF(L3077&gt;0,E3077/L3077,0)</f>
        <v>64.8</v>
      </c>
      <c r="P3077" s="11">
        <f>(((I3077/60)/60)/24)+DATE(1970,1,1)+(-5/24)</f>
        <v>42600.893981481473</v>
      </c>
      <c r="Q3077" s="11">
        <f>(((J3077/60)/60)/24)+DATE(1970,1,1)+(-5/24)</f>
        <v>42550.893981481473</v>
      </c>
      <c r="R3077" t="s">
        <v>8303</v>
      </c>
      <c r="S3077" s="13" t="str">
        <f>LEFT(R3077,SEARCH("/",R3077)-1)</f>
        <v>theater</v>
      </c>
      <c r="T3077" t="str">
        <f>RIGHT(R3077,LEN(R3077)-SEARCH("/",R3077))</f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>
        <f>E3078/D3078</f>
        <v>0.15060000000000001</v>
      </c>
      <c r="O3078" s="6">
        <f>IF(L3078&gt;0,E3078/L3078,0)</f>
        <v>30.12</v>
      </c>
      <c r="P3078" s="11">
        <f>(((I3078/60)/60)/24)+DATE(1970,1,1)+(-5/24)</f>
        <v>42286.443553240737</v>
      </c>
      <c r="Q3078" s="11">
        <f>(((J3078/60)/60)/24)+DATE(1970,1,1)+(-5/24)</f>
        <v>42226.443553240737</v>
      </c>
      <c r="R3078" t="s">
        <v>8303</v>
      </c>
      <c r="S3078" s="13" t="str">
        <f>LEFT(R3078,SEARCH("/",R3078)-1)</f>
        <v>theater</v>
      </c>
      <c r="T3078" t="str">
        <f>RIGHT(R3078,LEN(R3078)-SEARCH("/",R3078))</f>
        <v>spaces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>
        <f>E3079/D3079</f>
        <v>4.7727272727272731E-3</v>
      </c>
      <c r="O3079" s="6">
        <f>IF(L3079&gt;0,E3079/L3079,0)</f>
        <v>52.5</v>
      </c>
      <c r="P3079" s="11">
        <f>(((I3079/60)/60)/24)+DATE(1970,1,1)+(-5/24)</f>
        <v>42796.74858796296</v>
      </c>
      <c r="Q3079" s="11">
        <f>(((J3079/60)/60)/24)+DATE(1970,1,1)+(-5/24)</f>
        <v>42766.74858796296</v>
      </c>
      <c r="R3079" t="s">
        <v>8303</v>
      </c>
      <c r="S3079" s="13" t="str">
        <f>LEFT(R3079,SEARCH("/",R3079)-1)</f>
        <v>theater</v>
      </c>
      <c r="T3079" t="str">
        <f>RIGHT(R3079,LEN(R3079)-SEARCH("/",R3079))</f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>
        <f>E3080/D3080</f>
        <v>1.1833333333333333E-3</v>
      </c>
      <c r="O3080" s="6">
        <f>IF(L3080&gt;0,E3080/L3080,0)</f>
        <v>23.666666666666668</v>
      </c>
      <c r="P3080" s="11">
        <f>(((I3080/60)/60)/24)+DATE(1970,1,1)+(-5/24)</f>
        <v>42060.930497685178</v>
      </c>
      <c r="Q3080" s="11">
        <f>(((J3080/60)/60)/24)+DATE(1970,1,1)+(-5/24)</f>
        <v>42030.930497685178</v>
      </c>
      <c r="R3080" t="s">
        <v>8303</v>
      </c>
      <c r="S3080" s="13" t="str">
        <f>LEFT(R3080,SEARCH("/",R3080)-1)</f>
        <v>theater</v>
      </c>
      <c r="T3080" t="str">
        <f>RIGHT(R3080,LEN(R3080)-SEARCH("/",R3080))</f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>
        <f>E3081/D3081</f>
        <v>8.4173998587352451E-3</v>
      </c>
      <c r="O3081" s="6">
        <f>IF(L3081&gt;0,E3081/L3081,0)</f>
        <v>415.77777777777777</v>
      </c>
      <c r="P3081" s="11">
        <f>(((I3081/60)/60)/24)+DATE(1970,1,1)+(-5/24)</f>
        <v>42085.463368055549</v>
      </c>
      <c r="Q3081" s="11">
        <f>(((J3081/60)/60)/24)+DATE(1970,1,1)+(-5/24)</f>
        <v>42055.50503472222</v>
      </c>
      <c r="R3081" t="s">
        <v>8303</v>
      </c>
      <c r="S3081" s="13" t="str">
        <f>LEFT(R3081,SEARCH("/",R3081)-1)</f>
        <v>theater</v>
      </c>
      <c r="T3081" t="str">
        <f>RIGHT(R3081,LEN(R3081)-SEARCH("/",R3081))</f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>
        <f>E3082/D3082</f>
        <v>1.8799999999999999E-4</v>
      </c>
      <c r="O3082" s="6">
        <f>IF(L3082&gt;0,E3082/L3082,0)</f>
        <v>53.714285714285715</v>
      </c>
      <c r="P3082" s="11">
        <f>(((I3082/60)/60)/24)+DATE(1970,1,1)+(-5/24)</f>
        <v>41999.861620370364</v>
      </c>
      <c r="Q3082" s="11">
        <f>(((J3082/60)/60)/24)+DATE(1970,1,1)+(-5/24)</f>
        <v>41939.8199537037</v>
      </c>
      <c r="R3082" t="s">
        <v>8303</v>
      </c>
      <c r="S3082" s="13" t="str">
        <f>LEFT(R3082,SEARCH("/",R3082)-1)</f>
        <v>theater</v>
      </c>
      <c r="T3082" t="str">
        <f>RIGHT(R3082,LEN(R3082)-SEARCH("/",R3082))</f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>
        <f>E3083/D3083</f>
        <v>2.1029999999999998E-3</v>
      </c>
      <c r="O3083" s="6">
        <f>IF(L3083&gt;0,E3083/L3083,0)</f>
        <v>420.6</v>
      </c>
      <c r="P3083" s="11">
        <f>(((I3083/60)/60)/24)+DATE(1970,1,1)+(-5/24)</f>
        <v>42266.973275462959</v>
      </c>
      <c r="Q3083" s="11">
        <f>(((J3083/60)/60)/24)+DATE(1970,1,1)+(-5/24)</f>
        <v>42236.973275462959</v>
      </c>
      <c r="R3083" t="s">
        <v>8303</v>
      </c>
      <c r="S3083" s="13" t="str">
        <f>LEFT(R3083,SEARCH("/",R3083)-1)</f>
        <v>theater</v>
      </c>
      <c r="T3083" t="str">
        <f>RIGHT(R3083,LEN(R3083)-SEARCH("/",R3083))</f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>
        <f>E3084/D3084</f>
        <v>0</v>
      </c>
      <c r="O3084" s="6">
        <f>IF(L3084&gt;0,E3084/L3084,0)</f>
        <v>0</v>
      </c>
      <c r="P3084" s="11">
        <f>(((I3084/60)/60)/24)+DATE(1970,1,1)+(-5/24)</f>
        <v>42323.756319444445</v>
      </c>
      <c r="Q3084" s="11">
        <f>(((J3084/60)/60)/24)+DATE(1970,1,1)+(-5/24)</f>
        <v>42293.714652777773</v>
      </c>
      <c r="R3084" t="s">
        <v>8303</v>
      </c>
      <c r="S3084" s="13" t="str">
        <f>LEFT(R3084,SEARCH("/",R3084)-1)</f>
        <v>theater</v>
      </c>
      <c r="T3084" t="str">
        <f>RIGHT(R3084,LEN(R3084)-SEARCH("/",R3084))</f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>
        <f>E3085/D3085</f>
        <v>2.8E-3</v>
      </c>
      <c r="O3085" s="6">
        <f>IF(L3085&gt;0,E3085/L3085,0)</f>
        <v>18.666666666666668</v>
      </c>
      <c r="P3085" s="11">
        <f>(((I3085/60)/60)/24)+DATE(1970,1,1)+(-5/24)</f>
        <v>41883</v>
      </c>
      <c r="Q3085" s="11">
        <f>(((J3085/60)/60)/24)+DATE(1970,1,1)+(-5/24)</f>
        <v>41853.355069444442</v>
      </c>
      <c r="R3085" t="s">
        <v>8303</v>
      </c>
      <c r="S3085" s="13" t="str">
        <f>LEFT(R3085,SEARCH("/",R3085)-1)</f>
        <v>theater</v>
      </c>
      <c r="T3085" t="str">
        <f>RIGHT(R3085,LEN(R3085)-SEARCH("/",R3085))</f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>
        <f>E3086/D3086</f>
        <v>0.11579206701157921</v>
      </c>
      <c r="O3086" s="6">
        <f>IF(L3086&gt;0,E3086/L3086,0)</f>
        <v>78.333333333333329</v>
      </c>
      <c r="P3086" s="11">
        <f>(((I3086/60)/60)/24)+DATE(1970,1,1)+(-5/24)</f>
        <v>42129.574999999997</v>
      </c>
      <c r="Q3086" s="11">
        <f>(((J3086/60)/60)/24)+DATE(1970,1,1)+(-5/24)</f>
        <v>42100.515405092585</v>
      </c>
      <c r="R3086" t="s">
        <v>8303</v>
      </c>
      <c r="S3086" s="13" t="str">
        <f>LEFT(R3086,SEARCH("/",R3086)-1)</f>
        <v>theater</v>
      </c>
      <c r="T3086" t="str">
        <f>RIGHT(R3086,LEN(R3086)-SEARCH("/",R3086))</f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>
        <f>E3087/D3087</f>
        <v>2.4400000000000002E-2</v>
      </c>
      <c r="O3087" s="6">
        <f>IF(L3087&gt;0,E3087/L3087,0)</f>
        <v>67.777777777777771</v>
      </c>
      <c r="P3087" s="11">
        <f>(((I3087/60)/60)/24)+DATE(1970,1,1)+(-5/24)</f>
        <v>42276.675451388881</v>
      </c>
      <c r="Q3087" s="11">
        <f>(((J3087/60)/60)/24)+DATE(1970,1,1)+(-5/24)</f>
        <v>42246.675451388881</v>
      </c>
      <c r="R3087" t="s">
        <v>8303</v>
      </c>
      <c r="S3087" s="13" t="str">
        <f>LEFT(R3087,SEARCH("/",R3087)-1)</f>
        <v>theater</v>
      </c>
      <c r="T3087" t="str">
        <f>RIGHT(R3087,LEN(R3087)-SEARCH("/",R3087))</f>
        <v>spaces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>
        <f>E3088/D3088</f>
        <v>2.5000000000000001E-3</v>
      </c>
      <c r="O3088" s="6">
        <f>IF(L3088&gt;0,E3088/L3088,0)</f>
        <v>16.666666666666668</v>
      </c>
      <c r="P3088" s="11">
        <f>(((I3088/60)/60)/24)+DATE(1970,1,1)+(-5/24)</f>
        <v>42233.462488425925</v>
      </c>
      <c r="Q3088" s="11">
        <f>(((J3088/60)/60)/24)+DATE(1970,1,1)+(-5/24)</f>
        <v>42173.462488425925</v>
      </c>
      <c r="R3088" t="s">
        <v>8303</v>
      </c>
      <c r="S3088" s="13" t="str">
        <f>LEFT(R3088,SEARCH("/",R3088)-1)</f>
        <v>theater</v>
      </c>
      <c r="T3088" t="str">
        <f>RIGHT(R3088,LEN(R3088)-SEARCH("/",R3088))</f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>
        <f>E3089/D3089</f>
        <v>6.2500000000000003E-3</v>
      </c>
      <c r="O3089" s="6">
        <f>IF(L3089&gt;0,E3089/L3089,0)</f>
        <v>62.5</v>
      </c>
      <c r="P3089" s="11">
        <f>(((I3089/60)/60)/24)+DATE(1970,1,1)+(-5/24)</f>
        <v>42724.983680555553</v>
      </c>
      <c r="Q3089" s="11">
        <f>(((J3089/60)/60)/24)+DATE(1970,1,1)+(-5/24)</f>
        <v>42664.942013888889</v>
      </c>
      <c r="R3089" t="s">
        <v>8303</v>
      </c>
      <c r="S3089" s="13" t="str">
        <f>LEFT(R3089,SEARCH("/",R3089)-1)</f>
        <v>theater</v>
      </c>
      <c r="T3089" t="str">
        <f>RIGHT(R3089,LEN(R3089)-SEARCH("/",R3089))</f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>
        <f>E3090/D3090</f>
        <v>1.9384615384615384E-3</v>
      </c>
      <c r="O3090" s="6">
        <f>IF(L3090&gt;0,E3090/L3090,0)</f>
        <v>42</v>
      </c>
      <c r="P3090" s="11">
        <f>(((I3090/60)/60)/24)+DATE(1970,1,1)+(-5/24)</f>
        <v>42012.361805555549</v>
      </c>
      <c r="Q3090" s="11">
        <f>(((J3090/60)/60)/24)+DATE(1970,1,1)+(-5/24)</f>
        <v>41981.363969907405</v>
      </c>
      <c r="R3090" t="s">
        <v>8303</v>
      </c>
      <c r="S3090" s="13" t="str">
        <f>LEFT(R3090,SEARCH("/",R3090)-1)</f>
        <v>theater</v>
      </c>
      <c r="T3090" t="str">
        <f>RIGHT(R3090,LEN(R3090)-SEARCH("/",R3090))</f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>
        <f>E3091/D3091</f>
        <v>0.23416000000000001</v>
      </c>
      <c r="O3091" s="6">
        <f>IF(L3091&gt;0,E3091/L3091,0)</f>
        <v>130.0888888888889</v>
      </c>
      <c r="P3091" s="11">
        <f>(((I3091/60)/60)/24)+DATE(1970,1,1)+(-5/24)</f>
        <v>42559.874305555553</v>
      </c>
      <c r="Q3091" s="11">
        <f>(((J3091/60)/60)/24)+DATE(1970,1,1)+(-5/24)</f>
        <v>42528.334293981483</v>
      </c>
      <c r="R3091" t="s">
        <v>8303</v>
      </c>
      <c r="S3091" s="13" t="str">
        <f>LEFT(R3091,SEARCH("/",R3091)-1)</f>
        <v>theater</v>
      </c>
      <c r="T3091" t="str">
        <f>RIGHT(R3091,LEN(R3091)-SEARCH("/",R3091))</f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>
        <f>E3092/D3092</f>
        <v>5.080888888888889E-2</v>
      </c>
      <c r="O3092" s="6">
        <f>IF(L3092&gt;0,E3092/L3092,0)</f>
        <v>1270.2222222222222</v>
      </c>
      <c r="P3092" s="11">
        <f>(((I3092/60)/60)/24)+DATE(1970,1,1)+(-5/24)</f>
        <v>42125.568807870368</v>
      </c>
      <c r="Q3092" s="11">
        <f>(((J3092/60)/60)/24)+DATE(1970,1,1)+(-5/24)</f>
        <v>42065.610474537032</v>
      </c>
      <c r="R3092" t="s">
        <v>8303</v>
      </c>
      <c r="S3092" s="13" t="str">
        <f>LEFT(R3092,SEARCH("/",R3092)-1)</f>
        <v>theater</v>
      </c>
      <c r="T3092" t="str">
        <f>RIGHT(R3092,LEN(R3092)-SEARCH("/",R3092))</f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>
        <f>E3093/D3093</f>
        <v>0.15920000000000001</v>
      </c>
      <c r="O3093" s="6">
        <f>IF(L3093&gt;0,E3093/L3093,0)</f>
        <v>88.444444444444443</v>
      </c>
      <c r="P3093" s="11">
        <f>(((I3093/60)/60)/24)+DATE(1970,1,1)+(-5/24)</f>
        <v>42596.740081018514</v>
      </c>
      <c r="Q3093" s="11">
        <f>(((J3093/60)/60)/24)+DATE(1970,1,1)+(-5/24)</f>
        <v>42566.740081018514</v>
      </c>
      <c r="R3093" t="s">
        <v>8303</v>
      </c>
      <c r="S3093" s="13" t="str">
        <f>LEFT(R3093,SEARCH("/",R3093)-1)</f>
        <v>theater</v>
      </c>
      <c r="T3093" t="str">
        <f>RIGHT(R3093,LEN(R3093)-SEARCH("/",R3093))</f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>
        <f>E3094/D3094</f>
        <v>1.1831900000000001E-2</v>
      </c>
      <c r="O3094" s="6">
        <f>IF(L3094&gt;0,E3094/L3094,0)</f>
        <v>56.342380952380957</v>
      </c>
      <c r="P3094" s="11">
        <f>(((I3094/60)/60)/24)+DATE(1970,1,1)+(-5/24)</f>
        <v>42292.708333333336</v>
      </c>
      <c r="Q3094" s="11">
        <f>(((J3094/60)/60)/24)+DATE(1970,1,1)+(-5/24)</f>
        <v>42255.41101851852</v>
      </c>
      <c r="R3094" t="s">
        <v>8303</v>
      </c>
      <c r="S3094" s="13" t="str">
        <f>LEFT(R3094,SEARCH("/",R3094)-1)</f>
        <v>theater</v>
      </c>
      <c r="T3094" t="str">
        <f>RIGHT(R3094,LEN(R3094)-SEARCH("/",R3094))</f>
        <v>spaces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>
        <f>E3095/D3095</f>
        <v>0.22750000000000001</v>
      </c>
      <c r="O3095" s="6">
        <f>IF(L3095&gt;0,E3095/L3095,0)</f>
        <v>53.529411764705884</v>
      </c>
      <c r="P3095" s="11">
        <f>(((I3095/60)/60)/24)+DATE(1970,1,1)+(-5/24)</f>
        <v>41790.957638888889</v>
      </c>
      <c r="Q3095" s="11">
        <f>(((J3095/60)/60)/24)+DATE(1970,1,1)+(-5/24)</f>
        <v>41760.700706018513</v>
      </c>
      <c r="R3095" t="s">
        <v>8303</v>
      </c>
      <c r="S3095" s="13" t="str">
        <f>LEFT(R3095,SEARCH("/",R3095)-1)</f>
        <v>theater</v>
      </c>
      <c r="T3095" t="str">
        <f>RIGHT(R3095,LEN(R3095)-SEARCH("/",R3095))</f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>
        <f>E3096/D3096</f>
        <v>2.5000000000000001E-4</v>
      </c>
      <c r="O3096" s="6">
        <f>IF(L3096&gt;0,E3096/L3096,0)</f>
        <v>25</v>
      </c>
      <c r="P3096" s="11">
        <f>(((I3096/60)/60)/24)+DATE(1970,1,1)+(-5/24)</f>
        <v>42267.587453703702</v>
      </c>
      <c r="Q3096" s="11">
        <f>(((J3096/60)/60)/24)+DATE(1970,1,1)+(-5/24)</f>
        <v>42207.587453703702</v>
      </c>
      <c r="R3096" t="s">
        <v>8303</v>
      </c>
      <c r="S3096" s="13" t="str">
        <f>LEFT(R3096,SEARCH("/",R3096)-1)</f>
        <v>theater</v>
      </c>
      <c r="T3096" t="str">
        <f>RIGHT(R3096,LEN(R3096)-SEARCH("/",R3096))</f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>
        <f>E3097/D3097</f>
        <v>3.351206434316354E-3</v>
      </c>
      <c r="O3097" s="6">
        <f>IF(L3097&gt;0,E3097/L3097,0)</f>
        <v>50</v>
      </c>
      <c r="P3097" s="11">
        <f>(((I3097/60)/60)/24)+DATE(1970,1,1)+(-5/24)</f>
        <v>42582.81689814815</v>
      </c>
      <c r="Q3097" s="11">
        <f>(((J3097/60)/60)/24)+DATE(1970,1,1)+(-5/24)</f>
        <v>42522.81689814815</v>
      </c>
      <c r="R3097" t="s">
        <v>8303</v>
      </c>
      <c r="S3097" s="13" t="str">
        <f>LEFT(R3097,SEARCH("/",R3097)-1)</f>
        <v>theater</v>
      </c>
      <c r="T3097" t="str">
        <f>RIGHT(R3097,LEN(R3097)-SEARCH("/",R3097))</f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>
        <f>E3098/D3098</f>
        <v>3.9750000000000001E-2</v>
      </c>
      <c r="O3098" s="6">
        <f>IF(L3098&gt;0,E3098/L3098,0)</f>
        <v>56.785714285714285</v>
      </c>
      <c r="P3098" s="11">
        <f>(((I3098/60)/60)/24)+DATE(1970,1,1)+(-5/24)</f>
        <v>42144.617199074077</v>
      </c>
      <c r="Q3098" s="11">
        <f>(((J3098/60)/60)/24)+DATE(1970,1,1)+(-5/24)</f>
        <v>42114.617199074077</v>
      </c>
      <c r="R3098" t="s">
        <v>8303</v>
      </c>
      <c r="S3098" s="13" t="str">
        <f>LEFT(R3098,SEARCH("/",R3098)-1)</f>
        <v>theater</v>
      </c>
      <c r="T3098" t="str">
        <f>RIGHT(R3098,LEN(R3098)-SEARCH("/",R3098))</f>
        <v>spaces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>
        <f>E3099/D3099</f>
        <v>0.17150000000000001</v>
      </c>
      <c r="O3099" s="6">
        <f>IF(L3099&gt;0,E3099/L3099,0)</f>
        <v>40.833333333333336</v>
      </c>
      <c r="P3099" s="11">
        <f>(((I3099/60)/60)/24)+DATE(1970,1,1)+(-5/24)</f>
        <v>42650.374999999993</v>
      </c>
      <c r="Q3099" s="11">
        <f>(((J3099/60)/60)/24)+DATE(1970,1,1)+(-5/24)</f>
        <v>42629.29515046296</v>
      </c>
      <c r="R3099" t="s">
        <v>8303</v>
      </c>
      <c r="S3099" s="13" t="str">
        <f>LEFT(R3099,SEARCH("/",R3099)-1)</f>
        <v>theater</v>
      </c>
      <c r="T3099" t="str">
        <f>RIGHT(R3099,LEN(R3099)-SEARCH("/",R3099))</f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>
        <f>E3100/D3100</f>
        <v>3.608004104669061E-2</v>
      </c>
      <c r="O3100" s="6">
        <f>IF(L3100&gt;0,E3100/L3100,0)</f>
        <v>65.111111111111114</v>
      </c>
      <c r="P3100" s="11">
        <f>(((I3100/60)/60)/24)+DATE(1970,1,1)+(-5/24)</f>
        <v>42407.803472222215</v>
      </c>
      <c r="Q3100" s="11">
        <f>(((J3100/60)/60)/24)+DATE(1970,1,1)+(-5/24)</f>
        <v>42359.58390046296</v>
      </c>
      <c r="R3100" t="s">
        <v>8303</v>
      </c>
      <c r="S3100" s="13" t="str">
        <f>LEFT(R3100,SEARCH("/",R3100)-1)</f>
        <v>theater</v>
      </c>
      <c r="T3100" t="str">
        <f>RIGHT(R3100,LEN(R3100)-SEARCH("/",R3100))</f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>
        <f>E3101/D3101</f>
        <v>0.13900000000000001</v>
      </c>
      <c r="O3101" s="6">
        <f>IF(L3101&gt;0,E3101/L3101,0)</f>
        <v>55.6</v>
      </c>
      <c r="P3101" s="11">
        <f>(((I3101/60)/60)/24)+DATE(1970,1,1)+(-5/24)</f>
        <v>42411.981377314813</v>
      </c>
      <c r="Q3101" s="11">
        <f>(((J3101/60)/60)/24)+DATE(1970,1,1)+(-5/24)</f>
        <v>42381.981377314813</v>
      </c>
      <c r="R3101" t="s">
        <v>8303</v>
      </c>
      <c r="S3101" s="13" t="str">
        <f>LEFT(R3101,SEARCH("/",R3101)-1)</f>
        <v>theater</v>
      </c>
      <c r="T3101" t="str">
        <f>RIGHT(R3101,LEN(R3101)-SEARCH("/",R3101))</f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>
        <f>E3102/D3102</f>
        <v>0.15225</v>
      </c>
      <c r="O3102" s="6">
        <f>IF(L3102&gt;0,E3102/L3102,0)</f>
        <v>140.53846153846155</v>
      </c>
      <c r="P3102" s="11">
        <f>(((I3102/60)/60)/24)+DATE(1970,1,1)+(-5/24)</f>
        <v>41932.4140625</v>
      </c>
      <c r="Q3102" s="11">
        <f>(((J3102/60)/60)/24)+DATE(1970,1,1)+(-5/24)</f>
        <v>41902.4140625</v>
      </c>
      <c r="R3102" t="s">
        <v>8303</v>
      </c>
      <c r="S3102" s="13" t="str">
        <f>LEFT(R3102,SEARCH("/",R3102)-1)</f>
        <v>theater</v>
      </c>
      <c r="T3102" t="str">
        <f>RIGHT(R3102,LEN(R3102)-SEARCH("/",R3102))</f>
        <v>spaces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>
        <f>E3103/D3103</f>
        <v>0.12</v>
      </c>
      <c r="O3103" s="6">
        <f>IF(L3103&gt;0,E3103/L3103,0)</f>
        <v>25</v>
      </c>
      <c r="P3103" s="11">
        <f>(((I3103/60)/60)/24)+DATE(1970,1,1)+(-5/24)</f>
        <v>42201.12222222222</v>
      </c>
      <c r="Q3103" s="11">
        <f>(((J3103/60)/60)/24)+DATE(1970,1,1)+(-5/24)</f>
        <v>42171.175196759257</v>
      </c>
      <c r="R3103" t="s">
        <v>8303</v>
      </c>
      <c r="S3103" s="13" t="str">
        <f>LEFT(R3103,SEARCH("/",R3103)-1)</f>
        <v>theater</v>
      </c>
      <c r="T3103" t="str">
        <f>RIGHT(R3103,LEN(R3103)-SEARCH("/",R3103))</f>
        <v>spaces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>
        <f>E3104/D3104</f>
        <v>0.391125</v>
      </c>
      <c r="O3104" s="6">
        <f>IF(L3104&gt;0,E3104/L3104,0)</f>
        <v>69.533333333333331</v>
      </c>
      <c r="P3104" s="11">
        <f>(((I3104/60)/60)/24)+DATE(1970,1,1)+(-5/24)</f>
        <v>42605.132152777776</v>
      </c>
      <c r="Q3104" s="11">
        <f>(((J3104/60)/60)/24)+DATE(1970,1,1)+(-5/24)</f>
        <v>42555.132152777776</v>
      </c>
      <c r="R3104" t="s">
        <v>8303</v>
      </c>
      <c r="S3104" s="13" t="str">
        <f>LEFT(R3104,SEARCH("/",R3104)-1)</f>
        <v>theater</v>
      </c>
      <c r="T3104" t="str">
        <f>RIGHT(R3104,LEN(R3104)-SEARCH("/",R3104))</f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>
        <f>E3105/D3105</f>
        <v>2.6829268292682929E-3</v>
      </c>
      <c r="O3105" s="6">
        <f>IF(L3105&gt;0,E3105/L3105,0)</f>
        <v>5.5</v>
      </c>
      <c r="P3105" s="11">
        <f>(((I3105/60)/60)/24)+DATE(1970,1,1)+(-5/24)</f>
        <v>42166.94798611111</v>
      </c>
      <c r="Q3105" s="11">
        <f>(((J3105/60)/60)/24)+DATE(1970,1,1)+(-5/24)</f>
        <v>42106.94798611111</v>
      </c>
      <c r="R3105" t="s">
        <v>8303</v>
      </c>
      <c r="S3105" s="13" t="str">
        <f>LEFT(R3105,SEARCH("/",R3105)-1)</f>
        <v>theater</v>
      </c>
      <c r="T3105" t="str">
        <f>RIGHT(R3105,LEN(R3105)-SEARCH("/",R3105))</f>
        <v>spaces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>
        <f>E3106/D3106</f>
        <v>0.29625000000000001</v>
      </c>
      <c r="O3106" s="6">
        <f>IF(L3106&gt;0,E3106/L3106,0)</f>
        <v>237</v>
      </c>
      <c r="P3106" s="11">
        <f>(((I3106/60)/60)/24)+DATE(1970,1,1)+(-5/24)</f>
        <v>42037.874999999993</v>
      </c>
      <c r="Q3106" s="11">
        <f>(((J3106/60)/60)/24)+DATE(1970,1,1)+(-5/24)</f>
        <v>42006.70035879629</v>
      </c>
      <c r="R3106" t="s">
        <v>8303</v>
      </c>
      <c r="S3106" s="13" t="str">
        <f>LEFT(R3106,SEARCH("/",R3106)-1)</f>
        <v>theater</v>
      </c>
      <c r="T3106" t="str">
        <f>RIGHT(R3106,LEN(R3106)-SEARCH("/",R3106))</f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>
        <f>E3107/D3107</f>
        <v>0.4236099230111206</v>
      </c>
      <c r="O3107" s="6">
        <f>IF(L3107&gt;0,E3107/L3107,0)</f>
        <v>79.870967741935488</v>
      </c>
      <c r="P3107" s="11">
        <f>(((I3107/60)/60)/24)+DATE(1970,1,1)+(-5/24)</f>
        <v>41931</v>
      </c>
      <c r="Q3107" s="11">
        <f>(((J3107/60)/60)/24)+DATE(1970,1,1)+(-5/24)</f>
        <v>41876.510601851849</v>
      </c>
      <c r="R3107" t="s">
        <v>8303</v>
      </c>
      <c r="S3107" s="13" t="str">
        <f>LEFT(R3107,SEARCH("/",R3107)-1)</f>
        <v>theater</v>
      </c>
      <c r="T3107" t="str">
        <f>RIGHT(R3107,LEN(R3107)-SEARCH("/",R3107))</f>
        <v>spaces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>
        <f>E3108/D3108</f>
        <v>4.1000000000000002E-2</v>
      </c>
      <c r="O3108" s="6">
        <f>IF(L3108&gt;0,E3108/L3108,0)</f>
        <v>10.25</v>
      </c>
      <c r="P3108" s="11">
        <f>(((I3108/60)/60)/24)+DATE(1970,1,1)+(-5/24)</f>
        <v>42263.708333333336</v>
      </c>
      <c r="Q3108" s="11">
        <f>(((J3108/60)/60)/24)+DATE(1970,1,1)+(-5/24)</f>
        <v>42241.22078703704</v>
      </c>
      <c r="R3108" t="s">
        <v>8303</v>
      </c>
      <c r="S3108" s="13" t="str">
        <f>LEFT(R3108,SEARCH("/",R3108)-1)</f>
        <v>theater</v>
      </c>
      <c r="T3108" t="str">
        <f>RIGHT(R3108,LEN(R3108)-SEARCH("/",R3108))</f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>
        <f>E3109/D3109</f>
        <v>0.197625</v>
      </c>
      <c r="O3109" s="6">
        <f>IF(L3109&gt;0,E3109/L3109,0)</f>
        <v>272.58620689655174</v>
      </c>
      <c r="P3109" s="11">
        <f>(((I3109/60)/60)/24)+DATE(1970,1,1)+(-5/24)</f>
        <v>42135.605914351843</v>
      </c>
      <c r="Q3109" s="11">
        <f>(((J3109/60)/60)/24)+DATE(1970,1,1)+(-5/24)</f>
        <v>42128.605914351843</v>
      </c>
      <c r="R3109" t="s">
        <v>8303</v>
      </c>
      <c r="S3109" s="13" t="str">
        <f>LEFT(R3109,SEARCH("/",R3109)-1)</f>
        <v>theater</v>
      </c>
      <c r="T3109" t="str">
        <f>RIGHT(R3109,LEN(R3109)-SEARCH("/",R3109))</f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>
        <f>E3110/D3110</f>
        <v>5.1999999999999995E-4</v>
      </c>
      <c r="O3110" s="6">
        <f>IF(L3110&gt;0,E3110/L3110,0)</f>
        <v>13</v>
      </c>
      <c r="P3110" s="11">
        <f>(((I3110/60)/60)/24)+DATE(1970,1,1)+(-5/24)</f>
        <v>42122.430486111109</v>
      </c>
      <c r="Q3110" s="11">
        <f>(((J3110/60)/60)/24)+DATE(1970,1,1)+(-5/24)</f>
        <v>42062.47215277778</v>
      </c>
      <c r="R3110" t="s">
        <v>8303</v>
      </c>
      <c r="S3110" s="13" t="str">
        <f>LEFT(R3110,SEARCH("/",R3110)-1)</f>
        <v>theater</v>
      </c>
      <c r="T3110" t="str">
        <f>RIGHT(R3110,LEN(R3110)-SEARCH("/",R3110))</f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>
        <f>E3111/D3111</f>
        <v>0.25030188679245285</v>
      </c>
      <c r="O3111" s="6">
        <f>IF(L3111&gt;0,E3111/L3111,0)</f>
        <v>58.184210526315788</v>
      </c>
      <c r="P3111" s="11">
        <f>(((I3111/60)/60)/24)+DATE(1970,1,1)+(-5/24)</f>
        <v>41878.916782407403</v>
      </c>
      <c r="Q3111" s="11">
        <f>(((J3111/60)/60)/24)+DATE(1970,1,1)+(-5/24)</f>
        <v>41843.916782407403</v>
      </c>
      <c r="R3111" t="s">
        <v>8303</v>
      </c>
      <c r="S3111" s="13" t="str">
        <f>LEFT(R3111,SEARCH("/",R3111)-1)</f>
        <v>theater</v>
      </c>
      <c r="T3111" t="str">
        <f>RIGHT(R3111,LEN(R3111)-SEARCH("/",R3111))</f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>
        <f>E3112/D3112</f>
        <v>4.0000000000000002E-4</v>
      </c>
      <c r="O3112" s="6">
        <f>IF(L3112&gt;0,E3112/L3112,0)</f>
        <v>10</v>
      </c>
      <c r="P3112" s="11">
        <f>(((I3112/60)/60)/24)+DATE(1970,1,1)+(-5/24)</f>
        <v>42784.823136574072</v>
      </c>
      <c r="Q3112" s="11">
        <f>(((J3112/60)/60)/24)+DATE(1970,1,1)+(-5/24)</f>
        <v>42744.823136574072</v>
      </c>
      <c r="R3112" t="s">
        <v>8303</v>
      </c>
      <c r="S3112" s="13" t="str">
        <f>LEFT(R3112,SEARCH("/",R3112)-1)</f>
        <v>theater</v>
      </c>
      <c r="T3112" t="str">
        <f>RIGHT(R3112,LEN(R3112)-SEARCH("/",R3112))</f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>
        <f>E3113/D3113</f>
        <v>0.26640000000000003</v>
      </c>
      <c r="O3113" s="6">
        <f>IF(L3113&gt;0,E3113/L3113,0)</f>
        <v>70.10526315789474</v>
      </c>
      <c r="P3113" s="11">
        <f>(((I3113/60)/60)/24)+DATE(1970,1,1)+(-5/24)</f>
        <v>41916.38680555555</v>
      </c>
      <c r="Q3113" s="11">
        <f>(((J3113/60)/60)/24)+DATE(1970,1,1)+(-5/24)</f>
        <v>41885.38680555555</v>
      </c>
      <c r="R3113" t="s">
        <v>8303</v>
      </c>
      <c r="S3113" s="13" t="str">
        <f>LEFT(R3113,SEARCH("/",R3113)-1)</f>
        <v>theater</v>
      </c>
      <c r="T3113" t="str">
        <f>RIGHT(R3113,LEN(R3113)-SEARCH("/",R3113))</f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>
        <f>E3114/D3114</f>
        <v>4.7363636363636365E-2</v>
      </c>
      <c r="O3114" s="6">
        <f>IF(L3114&gt;0,E3114/L3114,0)</f>
        <v>57.888888888888886</v>
      </c>
      <c r="P3114" s="11">
        <f>(((I3114/60)/60)/24)+DATE(1970,1,1)+(-5/24)</f>
        <v>42674.913587962961</v>
      </c>
      <c r="Q3114" s="11">
        <f>(((J3114/60)/60)/24)+DATE(1970,1,1)+(-5/24)</f>
        <v>42614.913587962961</v>
      </c>
      <c r="R3114" t="s">
        <v>8303</v>
      </c>
      <c r="S3114" s="13" t="str">
        <f>LEFT(R3114,SEARCH("/",R3114)-1)</f>
        <v>theater</v>
      </c>
      <c r="T3114" t="str">
        <f>RIGHT(R3114,LEN(R3114)-SEARCH("/",R3114))</f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>
        <f>E3115/D3115</f>
        <v>4.2435339894712751E-2</v>
      </c>
      <c r="O3115" s="6">
        <f>IF(L3115&gt;0,E3115/L3115,0)</f>
        <v>125.27027027027027</v>
      </c>
      <c r="P3115" s="11">
        <f>(((I3115/60)/60)/24)+DATE(1970,1,1)+(-5/24)</f>
        <v>42111.522939814815</v>
      </c>
      <c r="Q3115" s="11">
        <f>(((J3115/60)/60)/24)+DATE(1970,1,1)+(-5/24)</f>
        <v>42081.522939814815</v>
      </c>
      <c r="R3115" t="s">
        <v>8303</v>
      </c>
      <c r="S3115" s="13" t="str">
        <f>LEFT(R3115,SEARCH("/",R3115)-1)</f>
        <v>theater</v>
      </c>
      <c r="T3115" t="str">
        <f>RIGHT(R3115,LEN(R3115)-SEARCH("/",R3115))</f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>
        <f>E3116/D3116</f>
        <v>0</v>
      </c>
      <c r="O3116" s="6">
        <f>IF(L3116&gt;0,E3116/L3116,0)</f>
        <v>0</v>
      </c>
      <c r="P3116" s="11">
        <f>(((I3116/60)/60)/24)+DATE(1970,1,1)+(-5/24)</f>
        <v>41903.42418981481</v>
      </c>
      <c r="Q3116" s="11">
        <f>(((J3116/60)/60)/24)+DATE(1970,1,1)+(-5/24)</f>
        <v>41843.42418981481</v>
      </c>
      <c r="R3116" t="s">
        <v>8303</v>
      </c>
      <c r="S3116" s="13" t="str">
        <f>LEFT(R3116,SEARCH("/",R3116)-1)</f>
        <v>theater</v>
      </c>
      <c r="T3116" t="str">
        <f>RIGHT(R3116,LEN(R3116)-SEARCH("/",R3116))</f>
        <v>spaces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>
        <f>E3117/D3117</f>
        <v>0.03</v>
      </c>
      <c r="O3117" s="6">
        <f>IF(L3117&gt;0,E3117/L3117,0)</f>
        <v>300</v>
      </c>
      <c r="P3117" s="11">
        <f>(((I3117/60)/60)/24)+DATE(1970,1,1)+(-5/24)</f>
        <v>42526.238738425927</v>
      </c>
      <c r="Q3117" s="11">
        <f>(((J3117/60)/60)/24)+DATE(1970,1,1)+(-5/24)</f>
        <v>42496.238738425927</v>
      </c>
      <c r="R3117" t="s">
        <v>8303</v>
      </c>
      <c r="S3117" s="13" t="str">
        <f>LEFT(R3117,SEARCH("/",R3117)-1)</f>
        <v>theater</v>
      </c>
      <c r="T3117" t="str">
        <f>RIGHT(R3117,LEN(R3117)-SEARCH("/",R3117))</f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>
        <f>E3118/D3118</f>
        <v>0.57333333333333336</v>
      </c>
      <c r="O3118" s="6">
        <f>IF(L3118&gt;0,E3118/L3118,0)</f>
        <v>43</v>
      </c>
      <c r="P3118" s="11">
        <f>(((I3118/60)/60)/24)+DATE(1970,1,1)+(-5/24)</f>
        <v>42095.30700231481</v>
      </c>
      <c r="Q3118" s="11">
        <f>(((J3118/60)/60)/24)+DATE(1970,1,1)+(-5/24)</f>
        <v>42081.30700231481</v>
      </c>
      <c r="R3118" t="s">
        <v>8303</v>
      </c>
      <c r="S3118" s="13" t="str">
        <f>LEFT(R3118,SEARCH("/",R3118)-1)</f>
        <v>theater</v>
      </c>
      <c r="T3118" t="str">
        <f>RIGHT(R3118,LEN(R3118)-SEARCH("/",R3118))</f>
        <v>spaces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>
        <f>E3119/D3119</f>
        <v>1E-3</v>
      </c>
      <c r="O3119" s="6">
        <f>IF(L3119&gt;0,E3119/L3119,0)</f>
        <v>1</v>
      </c>
      <c r="P3119" s="11">
        <f>(((I3119/60)/60)/24)+DATE(1970,1,1)+(-5/24)</f>
        <v>42517.341666666667</v>
      </c>
      <c r="Q3119" s="11">
        <f>(((J3119/60)/60)/24)+DATE(1970,1,1)+(-5/24)</f>
        <v>42509.166203703695</v>
      </c>
      <c r="R3119" t="s">
        <v>8303</v>
      </c>
      <c r="S3119" s="13" t="str">
        <f>LEFT(R3119,SEARCH("/",R3119)-1)</f>
        <v>theater</v>
      </c>
      <c r="T3119" t="str">
        <f>RIGHT(R3119,LEN(R3119)-SEARCH("/",R3119))</f>
        <v>spaces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>
        <f>E3120/D3120</f>
        <v>3.0999999999999999E-3</v>
      </c>
      <c r="O3120" s="6">
        <f>IF(L3120&gt;0,E3120/L3120,0)</f>
        <v>775</v>
      </c>
      <c r="P3120" s="11">
        <f>(((I3120/60)/60)/24)+DATE(1970,1,1)+(-5/24)</f>
        <v>42553.441238425927</v>
      </c>
      <c r="Q3120" s="11">
        <f>(((J3120/60)/60)/24)+DATE(1970,1,1)+(-5/24)</f>
        <v>42534.441238425927</v>
      </c>
      <c r="R3120" t="s">
        <v>8303</v>
      </c>
      <c r="S3120" s="13" t="str">
        <f>LEFT(R3120,SEARCH("/",R3120)-1)</f>
        <v>theater</v>
      </c>
      <c r="T3120" t="str">
        <f>RIGHT(R3120,LEN(R3120)-SEARCH("/",R3120))</f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>
        <f>E3121/D3121</f>
        <v>5.0000000000000001E-4</v>
      </c>
      <c r="O3121" s="6">
        <f>IF(L3121&gt;0,E3121/L3121,0)</f>
        <v>5</v>
      </c>
      <c r="P3121" s="11">
        <f>(((I3121/60)/60)/24)+DATE(1970,1,1)+(-5/24)</f>
        <v>42089.795509259253</v>
      </c>
      <c r="Q3121" s="11">
        <f>(((J3121/60)/60)/24)+DATE(1970,1,1)+(-5/24)</f>
        <v>42059.837175925924</v>
      </c>
      <c r="R3121" t="s">
        <v>8303</v>
      </c>
      <c r="S3121" s="13" t="str">
        <f>LEFT(R3121,SEARCH("/",R3121)-1)</f>
        <v>theater</v>
      </c>
      <c r="T3121" t="str">
        <f>RIGHT(R3121,LEN(R3121)-SEARCH("/",R3121))</f>
        <v>spaces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>
        <f>E3122/D3122</f>
        <v>9.8461538461538464E-5</v>
      </c>
      <c r="O3122" s="6">
        <f>IF(L3122&gt;0,E3122/L3122,0)</f>
        <v>12.8</v>
      </c>
      <c r="P3122" s="11">
        <f>(((I3122/60)/60)/24)+DATE(1970,1,1)+(-5/24)</f>
        <v>42495.692083333335</v>
      </c>
      <c r="Q3122" s="11">
        <f>(((J3122/60)/60)/24)+DATE(1970,1,1)+(-5/24)</f>
        <v>42435.733749999999</v>
      </c>
      <c r="R3122" t="s">
        <v>8303</v>
      </c>
      <c r="S3122" s="13" t="str">
        <f>LEFT(R3122,SEARCH("/",R3122)-1)</f>
        <v>theater</v>
      </c>
      <c r="T3122" t="str">
        <f>RIGHT(R3122,LEN(R3122)-SEARCH("/",R3122))</f>
        <v>spaces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>
        <f>E3123/D3123</f>
        <v>6.6666666666666671E-3</v>
      </c>
      <c r="O3123" s="6">
        <f>IF(L3123&gt;0,E3123/L3123,0)</f>
        <v>10</v>
      </c>
      <c r="P3123" s="11">
        <f>(((I3123/60)/60)/24)+DATE(1970,1,1)+(-5/24)</f>
        <v>41908.471469907403</v>
      </c>
      <c r="Q3123" s="11">
        <f>(((J3123/60)/60)/24)+DATE(1970,1,1)+(-5/24)</f>
        <v>41848.471469907403</v>
      </c>
      <c r="R3123" t="s">
        <v>8303</v>
      </c>
      <c r="S3123" s="13" t="str">
        <f>LEFT(R3123,SEARCH("/",R3123)-1)</f>
        <v>theater</v>
      </c>
      <c r="T3123" t="str">
        <f>RIGHT(R3123,LEN(R3123)-SEARCH("/",R3123))</f>
        <v>spaces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>
        <f>E3124/D3124</f>
        <v>0.58291457286432158</v>
      </c>
      <c r="O3124" s="6">
        <f>IF(L3124&gt;0,E3124/L3124,0)</f>
        <v>58</v>
      </c>
      <c r="P3124" s="11">
        <f>(((I3124/60)/60)/24)+DATE(1970,1,1)+(-5/24)</f>
        <v>42683.765416666669</v>
      </c>
      <c r="Q3124" s="11">
        <f>(((J3124/60)/60)/24)+DATE(1970,1,1)+(-5/24)</f>
        <v>42678.723749999997</v>
      </c>
      <c r="R3124" t="s">
        <v>8303</v>
      </c>
      <c r="S3124" s="13" t="str">
        <f>LEFT(R3124,SEARCH("/",R3124)-1)</f>
        <v>theater</v>
      </c>
      <c r="T3124" t="str">
        <f>RIGHT(R3124,LEN(R3124)-SEARCH("/",R3124))</f>
        <v>spaces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>
        <f>E3125/D3125</f>
        <v>0.68153600000000003</v>
      </c>
      <c r="O3125" s="6">
        <f>IF(L3125&gt;0,E3125/L3125,0)</f>
        <v>244.80459770114942</v>
      </c>
      <c r="P3125" s="11">
        <f>(((I3125/60)/60)/24)+DATE(1970,1,1)+(-5/24)</f>
        <v>42560.784699074073</v>
      </c>
      <c r="Q3125" s="11">
        <f>(((J3125/60)/60)/24)+DATE(1970,1,1)+(-5/24)</f>
        <v>42530.784699074073</v>
      </c>
      <c r="R3125" t="s">
        <v>8303</v>
      </c>
      <c r="S3125" s="13" t="str">
        <f>LEFT(R3125,SEARCH("/",R3125)-1)</f>
        <v>theater</v>
      </c>
      <c r="T3125" t="str">
        <f>RIGHT(R3125,LEN(R3125)-SEARCH("/",R3125))</f>
        <v>spaces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>
        <f>E3126/D3126</f>
        <v>3.2499999999999997E-5</v>
      </c>
      <c r="O3126" s="6">
        <f>IF(L3126&gt;0,E3126/L3126,0)</f>
        <v>6.5</v>
      </c>
      <c r="P3126" s="11">
        <f>(((I3126/60)/60)/24)+DATE(1970,1,1)+(-5/24)</f>
        <v>42037.571770833332</v>
      </c>
      <c r="Q3126" s="11">
        <f>(((J3126/60)/60)/24)+DATE(1970,1,1)+(-5/24)</f>
        <v>41977.571770833332</v>
      </c>
      <c r="R3126" t="s">
        <v>8303</v>
      </c>
      <c r="S3126" s="13" t="str">
        <f>LEFT(R3126,SEARCH("/",R3126)-1)</f>
        <v>theater</v>
      </c>
      <c r="T3126" t="str">
        <f>RIGHT(R3126,LEN(R3126)-SEARCH("/",R3126))</f>
        <v>spaces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>
        <f>E3127/D3127</f>
        <v>0</v>
      </c>
      <c r="O3127" s="6">
        <f>IF(L3127&gt;0,E3127/L3127,0)</f>
        <v>0</v>
      </c>
      <c r="P3127" s="11">
        <f>(((I3127/60)/60)/24)+DATE(1970,1,1)+(-5/24)</f>
        <v>42375.998518518514</v>
      </c>
      <c r="Q3127" s="11">
        <f>(((J3127/60)/60)/24)+DATE(1970,1,1)+(-5/24)</f>
        <v>42345.998518518514</v>
      </c>
      <c r="R3127" t="s">
        <v>8303</v>
      </c>
      <c r="S3127" s="13" t="str">
        <f>LEFT(R3127,SEARCH("/",R3127)-1)</f>
        <v>theater</v>
      </c>
      <c r="T3127" t="str">
        <f>RIGHT(R3127,LEN(R3127)-SEARCH("/",R3127))</f>
        <v>spaces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>
        <f>E3128/D3128</f>
        <v>4.1599999999999998E-2</v>
      </c>
      <c r="O3128" s="6">
        <f>IF(L3128&gt;0,E3128/L3128,0)</f>
        <v>61.176470588235297</v>
      </c>
      <c r="P3128" s="11">
        <f>(((I3128/60)/60)/24)+DATE(1970,1,1)+(-5/24)</f>
        <v>42456.768078703702</v>
      </c>
      <c r="Q3128" s="11">
        <f>(((J3128/60)/60)/24)+DATE(1970,1,1)+(-5/24)</f>
        <v>42426.809745370374</v>
      </c>
      <c r="R3128" t="s">
        <v>8303</v>
      </c>
      <c r="S3128" s="13" t="str">
        <f>LEFT(R3128,SEARCH("/",R3128)-1)</f>
        <v>theater</v>
      </c>
      <c r="T3128" t="str">
        <f>RIGHT(R3128,LEN(R3128)-SEARCH("/",R3128))</f>
        <v>spaces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>
        <f>E3129/D3129</f>
        <v>0</v>
      </c>
      <c r="O3129" s="6">
        <f>IF(L3129&gt;0,E3129/L3129,0)</f>
        <v>0</v>
      </c>
      <c r="P3129" s="11">
        <f>(((I3129/60)/60)/24)+DATE(1970,1,1)+(-5/24)</f>
        <v>42064.648483796293</v>
      </c>
      <c r="Q3129" s="11">
        <f>(((J3129/60)/60)/24)+DATE(1970,1,1)+(-5/24)</f>
        <v>42034.648483796293</v>
      </c>
      <c r="R3129" t="s">
        <v>8303</v>
      </c>
      <c r="S3129" s="13" t="str">
        <f>LEFT(R3129,SEARCH("/",R3129)-1)</f>
        <v>theater</v>
      </c>
      <c r="T3129" t="str">
        <f>RIGHT(R3129,LEN(R3129)-SEARCH("/",R3129))</f>
        <v>spaces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>
        <f>E3130/D3130</f>
        <v>1.0860666666666667</v>
      </c>
      <c r="O3130" s="6">
        <f>IF(L3130&gt;0,E3130/L3130,0)</f>
        <v>139.23931623931625</v>
      </c>
      <c r="P3130" s="11">
        <f>(((I3130/60)/60)/24)+DATE(1970,1,1)+(-5/24)</f>
        <v>42810.575706018521</v>
      </c>
      <c r="Q3130" s="11">
        <f>(((J3130/60)/60)/24)+DATE(1970,1,1)+(-5/24)</f>
        <v>42780.617372685178</v>
      </c>
      <c r="R3130" t="s">
        <v>8271</v>
      </c>
      <c r="S3130" s="13" t="str">
        <f>LEFT(R3130,SEARCH("/",R3130)-1)</f>
        <v>theater</v>
      </c>
      <c r="T3130" t="str">
        <f>RIGHT(R3130,LEN(R3130)-SEARCH("/",R3130))</f>
        <v>plays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>
        <f>E3131/D3131</f>
        <v>8.0000000000000002E-3</v>
      </c>
      <c r="O3131" s="6">
        <f>IF(L3131&gt;0,E3131/L3131,0)</f>
        <v>10</v>
      </c>
      <c r="P3131" s="11">
        <f>(((I3131/60)/60)/24)+DATE(1970,1,1)+(-5/24)</f>
        <v>42843.592812499999</v>
      </c>
      <c r="Q3131" s="11">
        <f>(((J3131/60)/60)/24)+DATE(1970,1,1)+(-5/24)</f>
        <v>42803.634479166663</v>
      </c>
      <c r="R3131" t="s">
        <v>8271</v>
      </c>
      <c r="S3131" s="13" t="str">
        <f>LEFT(R3131,SEARCH("/",R3131)-1)</f>
        <v>theater</v>
      </c>
      <c r="T3131" t="str">
        <f>RIGHT(R3131,LEN(R3131)-SEARCH("/",R3131))</f>
        <v>plays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>
        <f>E3132/D3132</f>
        <v>3.7499999999999999E-2</v>
      </c>
      <c r="O3132" s="6">
        <f>IF(L3132&gt;0,E3132/L3132,0)</f>
        <v>93.75</v>
      </c>
      <c r="P3132" s="11">
        <f>(((I3132/60)/60)/24)+DATE(1970,1,1)+(-5/24)</f>
        <v>42838.999305555553</v>
      </c>
      <c r="Q3132" s="11">
        <f>(((J3132/60)/60)/24)+DATE(1970,1,1)+(-5/24)</f>
        <v>42808.431898148141</v>
      </c>
      <c r="R3132" t="s">
        <v>8271</v>
      </c>
      <c r="S3132" s="13" t="str">
        <f>LEFT(R3132,SEARCH("/",R3132)-1)</f>
        <v>theater</v>
      </c>
      <c r="T3132" t="str">
        <f>RIGHT(R3132,LEN(R3132)-SEARCH("/",R3132))</f>
        <v>plays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>
        <f>E3133/D3133</f>
        <v>0.15731707317073171</v>
      </c>
      <c r="O3133" s="6">
        <f>IF(L3133&gt;0,E3133/L3133,0)</f>
        <v>53.75</v>
      </c>
      <c r="P3133" s="11">
        <f>(((I3133/60)/60)/24)+DATE(1970,1,1)+(-5/24)</f>
        <v>42833.329224537032</v>
      </c>
      <c r="Q3133" s="11">
        <f>(((J3133/60)/60)/24)+DATE(1970,1,1)+(-5/24)</f>
        <v>42803.370891203704</v>
      </c>
      <c r="R3133" t="s">
        <v>8271</v>
      </c>
      <c r="S3133" s="13" t="str">
        <f>LEFT(R3133,SEARCH("/",R3133)-1)</f>
        <v>theater</v>
      </c>
      <c r="T3133" t="str">
        <f>RIGHT(R3133,LEN(R3133)-SEARCH("/",R3133))</f>
        <v>plays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>
        <f>E3134/D3134</f>
        <v>3.3333333333333332E-4</v>
      </c>
      <c r="O3134" s="6">
        <f>IF(L3134&gt;0,E3134/L3134,0)</f>
        <v>10</v>
      </c>
      <c r="P3134" s="11">
        <f>(((I3134/60)/60)/24)+DATE(1970,1,1)+(-5/24)</f>
        <v>42846.100231481476</v>
      </c>
      <c r="Q3134" s="11">
        <f>(((J3134/60)/60)/24)+DATE(1970,1,1)+(-5/24)</f>
        <v>42786.141898148147</v>
      </c>
      <c r="R3134" t="s">
        <v>8271</v>
      </c>
      <c r="S3134" s="13" t="str">
        <f>LEFT(R3134,SEARCH("/",R3134)-1)</f>
        <v>theater</v>
      </c>
      <c r="T3134" t="str">
        <f>RIGHT(R3134,LEN(R3134)-SEARCH("/",R3134))</f>
        <v>plays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>
        <f>E3135/D3135</f>
        <v>1.08</v>
      </c>
      <c r="O3135" s="6">
        <f>IF(L3135&gt;0,E3135/L3135,0)</f>
        <v>33.75</v>
      </c>
      <c r="P3135" s="11">
        <f>(((I3135/60)/60)/24)+DATE(1970,1,1)+(-5/24)</f>
        <v>42818.315208333333</v>
      </c>
      <c r="Q3135" s="11">
        <f>(((J3135/60)/60)/24)+DATE(1970,1,1)+(-5/24)</f>
        <v>42788.356874999998</v>
      </c>
      <c r="R3135" t="s">
        <v>8271</v>
      </c>
      <c r="S3135" s="13" t="str">
        <f>LEFT(R3135,SEARCH("/",R3135)-1)</f>
        <v>theater</v>
      </c>
      <c r="T3135" t="str">
        <f>RIGHT(R3135,LEN(R3135)-SEARCH("/",R3135))</f>
        <v>plays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>
        <f>E3136/D3136</f>
        <v>0.22500000000000001</v>
      </c>
      <c r="O3136" s="6">
        <f>IF(L3136&gt;0,E3136/L3136,0)</f>
        <v>18.75</v>
      </c>
      <c r="P3136" s="11">
        <f>(((I3136/60)/60)/24)+DATE(1970,1,1)+(-5/24)</f>
        <v>42821.470127314817</v>
      </c>
      <c r="Q3136" s="11">
        <f>(((J3136/60)/60)/24)+DATE(1970,1,1)+(-5/24)</f>
        <v>42800.511793981481</v>
      </c>
      <c r="R3136" t="s">
        <v>8271</v>
      </c>
      <c r="S3136" s="13" t="str">
        <f>LEFT(R3136,SEARCH("/",R3136)-1)</f>
        <v>theater</v>
      </c>
      <c r="T3136" t="str">
        <f>RIGHT(R3136,LEN(R3136)-SEARCH("/",R3136))</f>
        <v>plays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>
        <f>E3137/D3137</f>
        <v>0.20849420849420849</v>
      </c>
      <c r="O3137" s="6">
        <f>IF(L3137&gt;0,E3137/L3137,0)</f>
        <v>23.142857142857142</v>
      </c>
      <c r="P3137" s="11">
        <f>(((I3137/60)/60)/24)+DATE(1970,1,1)+(-5/24)</f>
        <v>42828.943530092591</v>
      </c>
      <c r="Q3137" s="11">
        <f>(((J3137/60)/60)/24)+DATE(1970,1,1)+(-5/24)</f>
        <v>42806.943530092591</v>
      </c>
      <c r="R3137" t="s">
        <v>8271</v>
      </c>
      <c r="S3137" s="13" t="str">
        <f>LEFT(R3137,SEARCH("/",R3137)-1)</f>
        <v>theater</v>
      </c>
      <c r="T3137" t="str">
        <f>RIGHT(R3137,LEN(R3137)-SEARCH("/",R3137))</f>
        <v>plays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>
        <f>E3138/D3138</f>
        <v>1.278</v>
      </c>
      <c r="O3138" s="6">
        <f>IF(L3138&gt;0,E3138/L3138,0)</f>
        <v>29.045454545454547</v>
      </c>
      <c r="P3138" s="11">
        <f>(((I3138/60)/60)/24)+DATE(1970,1,1)+(-5/24)</f>
        <v>42825.749305555553</v>
      </c>
      <c r="Q3138" s="11">
        <f>(((J3138/60)/60)/24)+DATE(1970,1,1)+(-5/24)</f>
        <v>42789.25409722222</v>
      </c>
      <c r="R3138" t="s">
        <v>8271</v>
      </c>
      <c r="S3138" s="13" t="str">
        <f>LEFT(R3138,SEARCH("/",R3138)-1)</f>
        <v>theater</v>
      </c>
      <c r="T3138" t="str">
        <f>RIGHT(R3138,LEN(R3138)-SEARCH("/",R3138))</f>
        <v>plays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>
        <f>E3139/D3139</f>
        <v>3.3333333333333333E-2</v>
      </c>
      <c r="O3139" s="6">
        <f>IF(L3139&gt;0,E3139/L3139,0)</f>
        <v>50</v>
      </c>
      <c r="P3139" s="11">
        <f>(((I3139/60)/60)/24)+DATE(1970,1,1)+(-5/24)</f>
        <v>42858.591666666667</v>
      </c>
      <c r="Q3139" s="11">
        <f>(((J3139/60)/60)/24)+DATE(1970,1,1)+(-5/24)</f>
        <v>42807.676724537036</v>
      </c>
      <c r="R3139" t="s">
        <v>8271</v>
      </c>
      <c r="S3139" s="13" t="str">
        <f>LEFT(R3139,SEARCH("/",R3139)-1)</f>
        <v>theater</v>
      </c>
      <c r="T3139" t="str">
        <f>RIGHT(R3139,LEN(R3139)-SEARCH("/",R3139))</f>
        <v>plays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>
        <f>E3140/D3140</f>
        <v>0</v>
      </c>
      <c r="O3140" s="6">
        <f>IF(L3140&gt;0,E3140/L3140,0)</f>
        <v>0</v>
      </c>
      <c r="P3140" s="11">
        <f>(((I3140/60)/60)/24)+DATE(1970,1,1)+(-5/24)</f>
        <v>42828.437581018516</v>
      </c>
      <c r="Q3140" s="11">
        <f>(((J3140/60)/60)/24)+DATE(1970,1,1)+(-5/24)</f>
        <v>42809.437581018516</v>
      </c>
      <c r="R3140" t="s">
        <v>8271</v>
      </c>
      <c r="S3140" s="13" t="str">
        <f>LEFT(R3140,SEARCH("/",R3140)-1)</f>
        <v>theater</v>
      </c>
      <c r="T3140" t="str">
        <f>RIGHT(R3140,LEN(R3140)-SEARCH("/",R3140))</f>
        <v>plays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>
        <f>E3141/D3141</f>
        <v>5.3999999999999999E-2</v>
      </c>
      <c r="O3141" s="6">
        <f>IF(L3141&gt;0,E3141/L3141,0)</f>
        <v>450</v>
      </c>
      <c r="P3141" s="11">
        <f>(((I3141/60)/60)/24)+DATE(1970,1,1)+(-5/24)</f>
        <v>42818.981249999997</v>
      </c>
      <c r="Q3141" s="11">
        <f>(((J3141/60)/60)/24)+DATE(1970,1,1)+(-5/24)</f>
        <v>42785.062037037038</v>
      </c>
      <c r="R3141" t="s">
        <v>8271</v>
      </c>
      <c r="S3141" s="13" t="str">
        <f>LEFT(R3141,SEARCH("/",R3141)-1)</f>
        <v>theater</v>
      </c>
      <c r="T3141" t="str">
        <f>RIGHT(R3141,LEN(R3141)-SEARCH("/",R3141))</f>
        <v>plays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>
        <f>E3142/D3142</f>
        <v>9.5999999999999992E-3</v>
      </c>
      <c r="O3142" s="6">
        <f>IF(L3142&gt;0,E3142/L3142,0)</f>
        <v>24</v>
      </c>
      <c r="P3142" s="11">
        <f>(((I3142/60)/60)/24)+DATE(1970,1,1)+(-5/24)</f>
        <v>42832.468784722216</v>
      </c>
      <c r="Q3142" s="11">
        <f>(((J3142/60)/60)/24)+DATE(1970,1,1)+(-5/24)</f>
        <v>42802.510451388887</v>
      </c>
      <c r="R3142" t="s">
        <v>8271</v>
      </c>
      <c r="S3142" s="13" t="str">
        <f>LEFT(R3142,SEARCH("/",R3142)-1)</f>
        <v>theater</v>
      </c>
      <c r="T3142" t="str">
        <f>RIGHT(R3142,LEN(R3142)-SEARCH("/",R3142))</f>
        <v>plays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>
        <f>E3143/D3143</f>
        <v>0.51600000000000001</v>
      </c>
      <c r="O3143" s="6">
        <f>IF(L3143&gt;0,E3143/L3143,0)</f>
        <v>32.25</v>
      </c>
      <c r="P3143" s="11">
        <f>(((I3143/60)/60)/24)+DATE(1970,1,1)+(-5/24)</f>
        <v>42841.624999999993</v>
      </c>
      <c r="Q3143" s="11">
        <f>(((J3143/60)/60)/24)+DATE(1970,1,1)+(-5/24)</f>
        <v>42800.544999999998</v>
      </c>
      <c r="R3143" t="s">
        <v>8271</v>
      </c>
      <c r="S3143" s="13" t="str">
        <f>LEFT(R3143,SEARCH("/",R3143)-1)</f>
        <v>theater</v>
      </c>
      <c r="T3143" t="str">
        <f>RIGHT(R3143,LEN(R3143)-SEARCH("/",R3143))</f>
        <v>plays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>
        <f>E3144/D3144</f>
        <v>1.6363636363636365E-2</v>
      </c>
      <c r="O3144" s="6">
        <f>IF(L3144&gt;0,E3144/L3144,0)</f>
        <v>15</v>
      </c>
      <c r="P3144" s="11">
        <f>(((I3144/60)/60)/24)+DATE(1970,1,1)+(-5/24)</f>
        <v>42813.263182870367</v>
      </c>
      <c r="Q3144" s="11">
        <f>(((J3144/60)/60)/24)+DATE(1970,1,1)+(-5/24)</f>
        <v>42783.304849537039</v>
      </c>
      <c r="R3144" t="s">
        <v>8271</v>
      </c>
      <c r="S3144" s="13" t="str">
        <f>LEFT(R3144,SEARCH("/",R3144)-1)</f>
        <v>theater</v>
      </c>
      <c r="T3144" t="str">
        <f>RIGHT(R3144,LEN(R3144)-SEARCH("/",R3144))</f>
        <v>plays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>
        <f>E3145/D3145</f>
        <v>0</v>
      </c>
      <c r="O3145" s="6">
        <f>IF(L3145&gt;0,E3145/L3145,0)</f>
        <v>0</v>
      </c>
      <c r="P3145" s="11">
        <f>(((I3145/60)/60)/24)+DATE(1970,1,1)+(-5/24)</f>
        <v>42834.149953703702</v>
      </c>
      <c r="Q3145" s="11">
        <f>(((J3145/60)/60)/24)+DATE(1970,1,1)+(-5/24)</f>
        <v>42808.149953703702</v>
      </c>
      <c r="R3145" t="s">
        <v>8271</v>
      </c>
      <c r="S3145" s="13" t="str">
        <f>LEFT(R3145,SEARCH("/",R3145)-1)</f>
        <v>theater</v>
      </c>
      <c r="T3145" t="str">
        <f>RIGHT(R3145,LEN(R3145)-SEARCH("/",R3145))</f>
        <v>plays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>
        <f>E3146/D3146</f>
        <v>0.754</v>
      </c>
      <c r="O3146" s="6">
        <f>IF(L3146&gt;0,E3146/L3146,0)</f>
        <v>251.33333333333334</v>
      </c>
      <c r="P3146" s="11">
        <f>(((I3146/60)/60)/24)+DATE(1970,1,1)+(-5/24)</f>
        <v>42813.041666666664</v>
      </c>
      <c r="Q3146" s="11">
        <f>(((J3146/60)/60)/24)+DATE(1970,1,1)+(-5/24)</f>
        <v>42796.329942129632</v>
      </c>
      <c r="R3146" t="s">
        <v>8271</v>
      </c>
      <c r="S3146" s="13" t="str">
        <f>LEFT(R3146,SEARCH("/",R3146)-1)</f>
        <v>theater</v>
      </c>
      <c r="T3146" t="str">
        <f>RIGHT(R3146,LEN(R3146)-SEARCH("/",R3146))</f>
        <v>plays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>
        <f>E3147/D3147</f>
        <v>0</v>
      </c>
      <c r="O3147" s="6">
        <f>IF(L3147&gt;0,E3147/L3147,0)</f>
        <v>0</v>
      </c>
      <c r="P3147" s="11">
        <f>(((I3147/60)/60)/24)+DATE(1970,1,1)+(-5/24)</f>
        <v>42821.790902777771</v>
      </c>
      <c r="Q3147" s="11">
        <f>(((J3147/60)/60)/24)+DATE(1970,1,1)+(-5/24)</f>
        <v>42761.832569444443</v>
      </c>
      <c r="R3147" t="s">
        <v>8271</v>
      </c>
      <c r="S3147" s="13" t="str">
        <f>LEFT(R3147,SEARCH("/",R3147)-1)</f>
        <v>theater</v>
      </c>
      <c r="T3147" t="str">
        <f>RIGHT(R3147,LEN(R3147)-SEARCH("/",R3147))</f>
        <v>plays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>
        <f>E3148/D3148</f>
        <v>0.105</v>
      </c>
      <c r="O3148" s="6">
        <f>IF(L3148&gt;0,E3148/L3148,0)</f>
        <v>437.5</v>
      </c>
      <c r="P3148" s="11">
        <f>(((I3148/60)/60)/24)+DATE(1970,1,1)+(-5/24)</f>
        <v>42841.432476851849</v>
      </c>
      <c r="Q3148" s="11">
        <f>(((J3148/60)/60)/24)+DATE(1970,1,1)+(-5/24)</f>
        <v>42796.474143518521</v>
      </c>
      <c r="R3148" t="s">
        <v>8271</v>
      </c>
      <c r="S3148" s="13" t="str">
        <f>LEFT(R3148,SEARCH("/",R3148)-1)</f>
        <v>theater</v>
      </c>
      <c r="T3148" t="str">
        <f>RIGHT(R3148,LEN(R3148)-SEARCH("/",R3148))</f>
        <v>plays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>
        <f>E3149/D3149</f>
        <v>1.1752499999999999</v>
      </c>
      <c r="O3149" s="6">
        <f>IF(L3149&gt;0,E3149/L3149,0)</f>
        <v>110.35211267605634</v>
      </c>
      <c r="P3149" s="11">
        <f>(((I3149/60)/60)/24)+DATE(1970,1,1)+(-5/24)</f>
        <v>41949.802719907406</v>
      </c>
      <c r="Q3149" s="11">
        <f>(((J3149/60)/60)/24)+DATE(1970,1,1)+(-5/24)</f>
        <v>41909.761053240742</v>
      </c>
      <c r="R3149" t="s">
        <v>8271</v>
      </c>
      <c r="S3149" s="13" t="str">
        <f>LEFT(R3149,SEARCH("/",R3149)-1)</f>
        <v>theater</v>
      </c>
      <c r="T3149" t="str">
        <f>RIGHT(R3149,LEN(R3149)-SEARCH("/",R3149))</f>
        <v>plays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>
        <f>E3150/D3150</f>
        <v>1.3116666666666668</v>
      </c>
      <c r="O3150" s="6">
        <f>IF(L3150&gt;0,E3150/L3150,0)</f>
        <v>41.421052631578945</v>
      </c>
      <c r="P3150" s="11">
        <f>(((I3150/60)/60)/24)+DATE(1970,1,1)+(-5/24)</f>
        <v>41912.958333333328</v>
      </c>
      <c r="Q3150" s="11">
        <f>(((J3150/60)/60)/24)+DATE(1970,1,1)+(-5/24)</f>
        <v>41891.456990740735</v>
      </c>
      <c r="R3150" t="s">
        <v>8271</v>
      </c>
      <c r="S3150" s="13" t="str">
        <f>LEFT(R3150,SEARCH("/",R3150)-1)</f>
        <v>theater</v>
      </c>
      <c r="T3150" t="str">
        <f>RIGHT(R3150,LEN(R3150)-SEARCH("/",R3150))</f>
        <v>plays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>
        <f>E3151/D3151</f>
        <v>1.04</v>
      </c>
      <c r="O3151" s="6">
        <f>IF(L3151&gt;0,E3151/L3151,0)</f>
        <v>52</v>
      </c>
      <c r="P3151" s="11">
        <f>(((I3151/60)/60)/24)+DATE(1970,1,1)+(-5/24)</f>
        <v>41249.875</v>
      </c>
      <c r="Q3151" s="11">
        <f>(((J3151/60)/60)/24)+DATE(1970,1,1)+(-5/24)</f>
        <v>41225.809027777774</v>
      </c>
      <c r="R3151" t="s">
        <v>8271</v>
      </c>
      <c r="S3151" s="13" t="str">
        <f>LEFT(R3151,SEARCH("/",R3151)-1)</f>
        <v>theater</v>
      </c>
      <c r="T3151" t="str">
        <f>RIGHT(R3151,LEN(R3151)-SEARCH("/",R3151))</f>
        <v>plays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>
        <f>E3152/D3152</f>
        <v>1.01</v>
      </c>
      <c r="O3152" s="6">
        <f>IF(L3152&gt;0,E3152/L3152,0)</f>
        <v>33.990384615384613</v>
      </c>
      <c r="P3152" s="11">
        <f>(((I3152/60)/60)/24)+DATE(1970,1,1)+(-5/24)</f>
        <v>40567.958333333328</v>
      </c>
      <c r="Q3152" s="11">
        <f>(((J3152/60)/60)/24)+DATE(1970,1,1)+(-5/24)</f>
        <v>40478.055590277778</v>
      </c>
      <c r="R3152" t="s">
        <v>8271</v>
      </c>
      <c r="S3152" s="13" t="str">
        <f>LEFT(R3152,SEARCH("/",R3152)-1)</f>
        <v>theater</v>
      </c>
      <c r="T3152" t="str">
        <f>RIGHT(R3152,LEN(R3152)-SEARCH("/",R3152))</f>
        <v>plays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>
        <f>E3153/D3153</f>
        <v>1.004</v>
      </c>
      <c r="O3153" s="6">
        <f>IF(L3153&gt;0,E3153/L3153,0)</f>
        <v>103.35294117647059</v>
      </c>
      <c r="P3153" s="11">
        <f>(((I3153/60)/60)/24)+DATE(1970,1,1)+(-5/24)</f>
        <v>41892.631643518514</v>
      </c>
      <c r="Q3153" s="11">
        <f>(((J3153/60)/60)/24)+DATE(1970,1,1)+(-5/24)</f>
        <v>41862.631643518514</v>
      </c>
      <c r="R3153" t="s">
        <v>8271</v>
      </c>
      <c r="S3153" s="13" t="str">
        <f>LEFT(R3153,SEARCH("/",R3153)-1)</f>
        <v>theater</v>
      </c>
      <c r="T3153" t="str">
        <f>RIGHT(R3153,LEN(R3153)-SEARCH("/",R3153))</f>
        <v>plays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>
        <f>E3154/D3154</f>
        <v>1.0595454545454546</v>
      </c>
      <c r="O3154" s="6">
        <f>IF(L3154&gt;0,E3154/L3154,0)</f>
        <v>34.791044776119406</v>
      </c>
      <c r="P3154" s="11">
        <f>(((I3154/60)/60)/24)+DATE(1970,1,1)+(-5/24)</f>
        <v>41580.659340277773</v>
      </c>
      <c r="Q3154" s="11">
        <f>(((J3154/60)/60)/24)+DATE(1970,1,1)+(-5/24)</f>
        <v>41550.659340277773</v>
      </c>
      <c r="R3154" t="s">
        <v>8271</v>
      </c>
      <c r="S3154" s="13" t="str">
        <f>LEFT(R3154,SEARCH("/",R3154)-1)</f>
        <v>theater</v>
      </c>
      <c r="T3154" t="str">
        <f>RIGHT(R3154,LEN(R3154)-SEARCH("/",R3154))</f>
        <v>plays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>
        <f>E3155/D3155</f>
        <v>3.3558333333333334</v>
      </c>
      <c r="O3155" s="6">
        <f>IF(L3155&gt;0,E3155/L3155,0)</f>
        <v>41.773858921161825</v>
      </c>
      <c r="P3155" s="11">
        <f>(((I3155/60)/60)/24)+DATE(1970,1,1)+(-5/24)</f>
        <v>40663.999305555553</v>
      </c>
      <c r="Q3155" s="11">
        <f>(((J3155/60)/60)/24)+DATE(1970,1,1)+(-5/24)</f>
        <v>40632.946030092593</v>
      </c>
      <c r="R3155" t="s">
        <v>8271</v>
      </c>
      <c r="S3155" s="13" t="str">
        <f>LEFT(R3155,SEARCH("/",R3155)-1)</f>
        <v>theater</v>
      </c>
      <c r="T3155" t="str">
        <f>RIGHT(R3155,LEN(R3155)-SEARCH("/",R3155))</f>
        <v>plays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>
        <f>E3156/D3156</f>
        <v>1.1292857142857142</v>
      </c>
      <c r="O3156" s="6">
        <f>IF(L3156&gt;0,E3156/L3156,0)</f>
        <v>64.268292682926827</v>
      </c>
      <c r="P3156" s="11">
        <f>(((I3156/60)/60)/24)+DATE(1970,1,1)+(-5/24)</f>
        <v>41000.625671296293</v>
      </c>
      <c r="Q3156" s="11">
        <f>(((J3156/60)/60)/24)+DATE(1970,1,1)+(-5/24)</f>
        <v>40970.667337962957</v>
      </c>
      <c r="R3156" t="s">
        <v>8271</v>
      </c>
      <c r="S3156" s="13" t="str">
        <f>LEFT(R3156,SEARCH("/",R3156)-1)</f>
        <v>theater</v>
      </c>
      <c r="T3156" t="str">
        <f>RIGHT(R3156,LEN(R3156)-SEARCH("/",R3156))</f>
        <v>plays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>
        <f>E3157/D3157</f>
        <v>1.885046</v>
      </c>
      <c r="O3157" s="6">
        <f>IF(L3157&gt;0,E3157/L3157,0)</f>
        <v>31.209370860927152</v>
      </c>
      <c r="P3157" s="11">
        <f>(((I3157/60)/60)/24)+DATE(1970,1,1)+(-5/24)</f>
        <v>41263.290798611109</v>
      </c>
      <c r="Q3157" s="11">
        <f>(((J3157/60)/60)/24)+DATE(1970,1,1)+(-5/24)</f>
        <v>41233.290798611109</v>
      </c>
      <c r="R3157" t="s">
        <v>8271</v>
      </c>
      <c r="S3157" s="13" t="str">
        <f>LEFT(R3157,SEARCH("/",R3157)-1)</f>
        <v>theater</v>
      </c>
      <c r="T3157" t="str">
        <f>RIGHT(R3157,LEN(R3157)-SEARCH("/",R3157))</f>
        <v>plays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>
        <f>E3158/D3158</f>
        <v>1.0181818181818181</v>
      </c>
      <c r="O3158" s="6">
        <f>IF(L3158&gt;0,E3158/L3158,0)</f>
        <v>62.921348314606739</v>
      </c>
      <c r="P3158" s="11">
        <f>(((I3158/60)/60)/24)+DATE(1970,1,1)+(-5/24)</f>
        <v>41061.744722222218</v>
      </c>
      <c r="Q3158" s="11">
        <f>(((J3158/60)/60)/24)+DATE(1970,1,1)+(-5/24)</f>
        <v>41026.744722222218</v>
      </c>
      <c r="R3158" t="s">
        <v>8271</v>
      </c>
      <c r="S3158" s="13" t="str">
        <f>LEFT(R3158,SEARCH("/",R3158)-1)</f>
        <v>theater</v>
      </c>
      <c r="T3158" t="str">
        <f>RIGHT(R3158,LEN(R3158)-SEARCH("/",R3158))</f>
        <v>plays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>
        <f>E3159/D3159</f>
        <v>1.01</v>
      </c>
      <c r="O3159" s="6">
        <f>IF(L3159&gt;0,E3159/L3159,0)</f>
        <v>98.536585365853654</v>
      </c>
      <c r="P3159" s="11">
        <f>(((I3159/60)/60)/24)+DATE(1970,1,1)+(-5/24)</f>
        <v>41839</v>
      </c>
      <c r="Q3159" s="11">
        <f>(((J3159/60)/60)/24)+DATE(1970,1,1)+(-5/24)</f>
        <v>41829.579918981479</v>
      </c>
      <c r="R3159" t="s">
        <v>8271</v>
      </c>
      <c r="S3159" s="13" t="str">
        <f>LEFT(R3159,SEARCH("/",R3159)-1)</f>
        <v>theater</v>
      </c>
      <c r="T3159" t="str">
        <f>RIGHT(R3159,LEN(R3159)-SEARCH("/",R3159))</f>
        <v>plays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>
        <f>E3160/D3160</f>
        <v>1.1399999999999999</v>
      </c>
      <c r="O3160" s="6">
        <f>IF(L3160&gt;0,E3160/L3160,0)</f>
        <v>82.608695652173907</v>
      </c>
      <c r="P3160" s="11">
        <f>(((I3160/60)/60)/24)+DATE(1970,1,1)+(-5/24)</f>
        <v>41477.631388888884</v>
      </c>
      <c r="Q3160" s="11">
        <f>(((J3160/60)/60)/24)+DATE(1970,1,1)+(-5/24)</f>
        <v>41447.631388888884</v>
      </c>
      <c r="R3160" t="s">
        <v>8271</v>
      </c>
      <c r="S3160" s="13" t="str">
        <f>LEFT(R3160,SEARCH("/",R3160)-1)</f>
        <v>theater</v>
      </c>
      <c r="T3160" t="str">
        <f>RIGHT(R3160,LEN(R3160)-SEARCH("/",R3160))</f>
        <v>plays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>
        <f>E3161/D3161</f>
        <v>1.3348133333333334</v>
      </c>
      <c r="O3161" s="6">
        <f>IF(L3161&gt;0,E3161/L3161,0)</f>
        <v>38.504230769230773</v>
      </c>
      <c r="P3161" s="11">
        <f>(((I3161/60)/60)/24)+DATE(1970,1,1)+(-5/24)</f>
        <v>40926.75</v>
      </c>
      <c r="Q3161" s="11">
        <f>(((J3161/60)/60)/24)+DATE(1970,1,1)+(-5/24)</f>
        <v>40883.858344907407</v>
      </c>
      <c r="R3161" t="s">
        <v>8271</v>
      </c>
      <c r="S3161" s="13" t="str">
        <f>LEFT(R3161,SEARCH("/",R3161)-1)</f>
        <v>theater</v>
      </c>
      <c r="T3161" t="str">
        <f>RIGHT(R3161,LEN(R3161)-SEARCH("/",R3161))</f>
        <v>plays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>
        <f>E3162/D3162</f>
        <v>1.0153333333333334</v>
      </c>
      <c r="O3162" s="6">
        <f>IF(L3162&gt;0,E3162/L3162,0)</f>
        <v>80.15789473684211</v>
      </c>
      <c r="P3162" s="11">
        <f>(((I3162/60)/60)/24)+DATE(1970,1,1)+(-5/24)</f>
        <v>41863.999305555553</v>
      </c>
      <c r="Q3162" s="11">
        <f>(((J3162/60)/60)/24)+DATE(1970,1,1)+(-5/24)</f>
        <v>41841.056562499994</v>
      </c>
      <c r="R3162" t="s">
        <v>8271</v>
      </c>
      <c r="S3162" s="13" t="str">
        <f>LEFT(R3162,SEARCH("/",R3162)-1)</f>
        <v>theater</v>
      </c>
      <c r="T3162" t="str">
        <f>RIGHT(R3162,LEN(R3162)-SEARCH("/",R3162))</f>
        <v>plays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>
        <f>E3163/D3163</f>
        <v>1.0509999999999999</v>
      </c>
      <c r="O3163" s="6">
        <f>IF(L3163&gt;0,E3163/L3163,0)</f>
        <v>28.405405405405407</v>
      </c>
      <c r="P3163" s="11">
        <f>(((I3163/60)/60)/24)+DATE(1970,1,1)+(-5/24)</f>
        <v>41927.327800925923</v>
      </c>
      <c r="Q3163" s="11">
        <f>(((J3163/60)/60)/24)+DATE(1970,1,1)+(-5/24)</f>
        <v>41897.327800925923</v>
      </c>
      <c r="R3163" t="s">
        <v>8271</v>
      </c>
      <c r="S3163" s="13" t="str">
        <f>LEFT(R3163,SEARCH("/",R3163)-1)</f>
        <v>theater</v>
      </c>
      <c r="T3163" t="str">
        <f>RIGHT(R3163,LEN(R3163)-SEARCH("/",R3163))</f>
        <v>plays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>
        <f>E3164/D3164</f>
        <v>1.2715000000000001</v>
      </c>
      <c r="O3164" s="6">
        <f>IF(L3164&gt;0,E3164/L3164,0)</f>
        <v>80.730158730158735</v>
      </c>
      <c r="P3164" s="11">
        <f>(((I3164/60)/60)/24)+DATE(1970,1,1)+(-5/24)</f>
        <v>41826.875</v>
      </c>
      <c r="Q3164" s="11">
        <f>(((J3164/60)/60)/24)+DATE(1970,1,1)+(-5/24)</f>
        <v>41799.47756944444</v>
      </c>
      <c r="R3164" t="s">
        <v>8271</v>
      </c>
      <c r="S3164" s="13" t="str">
        <f>LEFT(R3164,SEARCH("/",R3164)-1)</f>
        <v>theater</v>
      </c>
      <c r="T3164" t="str">
        <f>RIGHT(R3164,LEN(R3164)-SEARCH("/",R3164))</f>
        <v>plays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>
        <f>E3165/D3165</f>
        <v>1.1115384615384616</v>
      </c>
      <c r="O3165" s="6">
        <f>IF(L3165&gt;0,E3165/L3165,0)</f>
        <v>200.69444444444446</v>
      </c>
      <c r="P3165" s="11">
        <f>(((I3165/60)/60)/24)+DATE(1970,1,1)+(-5/24)</f>
        <v>41805.545428240737</v>
      </c>
      <c r="Q3165" s="11">
        <f>(((J3165/60)/60)/24)+DATE(1970,1,1)+(-5/24)</f>
        <v>41775.545428240737</v>
      </c>
      <c r="R3165" t="s">
        <v>8271</v>
      </c>
      <c r="S3165" s="13" t="str">
        <f>LEFT(R3165,SEARCH("/",R3165)-1)</f>
        <v>theater</v>
      </c>
      <c r="T3165" t="str">
        <f>RIGHT(R3165,LEN(R3165)-SEARCH("/",R3165))</f>
        <v>plays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>
        <f>E3166/D3166</f>
        <v>1.0676000000000001</v>
      </c>
      <c r="O3166" s="6">
        <f>IF(L3166&gt;0,E3166/L3166,0)</f>
        <v>37.591549295774648</v>
      </c>
      <c r="P3166" s="11">
        <f>(((I3166/60)/60)/24)+DATE(1970,1,1)+(-5/24)</f>
        <v>41799.597395833334</v>
      </c>
      <c r="Q3166" s="11">
        <f>(((J3166/60)/60)/24)+DATE(1970,1,1)+(-5/24)</f>
        <v>41766.597395833334</v>
      </c>
      <c r="R3166" t="s">
        <v>8271</v>
      </c>
      <c r="S3166" s="13" t="str">
        <f>LEFT(R3166,SEARCH("/",R3166)-1)</f>
        <v>theater</v>
      </c>
      <c r="T3166" t="str">
        <f>RIGHT(R3166,LEN(R3166)-SEARCH("/",R3166))</f>
        <v>plays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>
        <f>E3167/D3167</f>
        <v>1.6266666666666667</v>
      </c>
      <c r="O3167" s="6">
        <f>IF(L3167&gt;0,E3167/L3167,0)</f>
        <v>58.095238095238095</v>
      </c>
      <c r="P3167" s="11">
        <f>(((I3167/60)/60)/24)+DATE(1970,1,1)+(-5/24)</f>
        <v>40665.957638888889</v>
      </c>
      <c r="Q3167" s="11">
        <f>(((J3167/60)/60)/24)+DATE(1970,1,1)+(-5/24)</f>
        <v>40643.950925925921</v>
      </c>
      <c r="R3167" t="s">
        <v>8271</v>
      </c>
      <c r="S3167" s="13" t="str">
        <f>LEFT(R3167,SEARCH("/",R3167)-1)</f>
        <v>theater</v>
      </c>
      <c r="T3167" t="str">
        <f>RIGHT(R3167,LEN(R3167)-SEARCH("/",R3167))</f>
        <v>plays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>
        <f>E3168/D3168</f>
        <v>1.6022808571428573</v>
      </c>
      <c r="O3168" s="6">
        <f>IF(L3168&gt;0,E3168/L3168,0)</f>
        <v>60.300892473118282</v>
      </c>
      <c r="P3168" s="11">
        <f>(((I3168/60)/60)/24)+DATE(1970,1,1)+(-5/24)</f>
        <v>41969.124305555553</v>
      </c>
      <c r="Q3168" s="11">
        <f>(((J3168/60)/60)/24)+DATE(1970,1,1)+(-5/24)</f>
        <v>41940.483252314814</v>
      </c>
      <c r="R3168" t="s">
        <v>8271</v>
      </c>
      <c r="S3168" s="13" t="str">
        <f>LEFT(R3168,SEARCH("/",R3168)-1)</f>
        <v>theater</v>
      </c>
      <c r="T3168" t="str">
        <f>RIGHT(R3168,LEN(R3168)-SEARCH("/",R3168))</f>
        <v>plays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>
        <f>E3169/D3169</f>
        <v>1.1616666666666666</v>
      </c>
      <c r="O3169" s="6">
        <f>IF(L3169&gt;0,E3169/L3169,0)</f>
        <v>63.363636363636367</v>
      </c>
      <c r="P3169" s="11">
        <f>(((I3169/60)/60)/24)+DATE(1970,1,1)+(-5/24)</f>
        <v>41852.967372685183</v>
      </c>
      <c r="Q3169" s="11">
        <f>(((J3169/60)/60)/24)+DATE(1970,1,1)+(-5/24)</f>
        <v>41838.967372685183</v>
      </c>
      <c r="R3169" t="s">
        <v>8271</v>
      </c>
      <c r="S3169" s="13" t="str">
        <f>LEFT(R3169,SEARCH("/",R3169)-1)</f>
        <v>theater</v>
      </c>
      <c r="T3169" t="str">
        <f>RIGHT(R3169,LEN(R3169)-SEARCH("/",R3169))</f>
        <v>plays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>
        <f>E3170/D3170</f>
        <v>1.242</v>
      </c>
      <c r="O3170" s="6">
        <f>IF(L3170&gt;0,E3170/L3170,0)</f>
        <v>50.901639344262293</v>
      </c>
      <c r="P3170" s="11">
        <f>(((I3170/60)/60)/24)+DATE(1970,1,1)+(-5/24)</f>
        <v>41803.708333333328</v>
      </c>
      <c r="Q3170" s="11">
        <f>(((J3170/60)/60)/24)+DATE(1970,1,1)+(-5/24)</f>
        <v>41771.897604166668</v>
      </c>
      <c r="R3170" t="s">
        <v>8271</v>
      </c>
      <c r="S3170" s="13" t="str">
        <f>LEFT(R3170,SEARCH("/",R3170)-1)</f>
        <v>theater</v>
      </c>
      <c r="T3170" t="str">
        <f>RIGHT(R3170,LEN(R3170)-SEARCH("/",R3170))</f>
        <v>plays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>
        <f>E3171/D3171</f>
        <v>1.030125</v>
      </c>
      <c r="O3171" s="6">
        <f>IF(L3171&gt;0,E3171/L3171,0)</f>
        <v>100.5</v>
      </c>
      <c r="P3171" s="11">
        <f>(((I3171/60)/60)/24)+DATE(1970,1,1)+(-5/24)</f>
        <v>41620.999305555553</v>
      </c>
      <c r="Q3171" s="11">
        <f>(((J3171/60)/60)/24)+DATE(1970,1,1)+(-5/24)</f>
        <v>41591.529641203699</v>
      </c>
      <c r="R3171" t="s">
        <v>8271</v>
      </c>
      <c r="S3171" s="13" t="str">
        <f>LEFT(R3171,SEARCH("/",R3171)-1)</f>
        <v>theater</v>
      </c>
      <c r="T3171" t="str">
        <f>RIGHT(R3171,LEN(R3171)-SEARCH("/",R3171))</f>
        <v>plays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>
        <f>E3172/D3172</f>
        <v>1.1225000000000001</v>
      </c>
      <c r="O3172" s="6">
        <f>IF(L3172&gt;0,E3172/L3172,0)</f>
        <v>31.619718309859156</v>
      </c>
      <c r="P3172" s="11">
        <f>(((I3172/60)/60)/24)+DATE(1970,1,1)+(-5/24)</f>
        <v>41821.958333333328</v>
      </c>
      <c r="Q3172" s="11">
        <f>(((J3172/60)/60)/24)+DATE(1970,1,1)+(-5/24)</f>
        <v>41788.872037037036</v>
      </c>
      <c r="R3172" t="s">
        <v>8271</v>
      </c>
      <c r="S3172" s="13" t="str">
        <f>LEFT(R3172,SEARCH("/",R3172)-1)</f>
        <v>theater</v>
      </c>
      <c r="T3172" t="str">
        <f>RIGHT(R3172,LEN(R3172)-SEARCH("/",R3172))</f>
        <v>plays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>
        <f>E3173/D3173</f>
        <v>1.0881428571428571</v>
      </c>
      <c r="O3173" s="6">
        <f>IF(L3173&gt;0,E3173/L3173,0)</f>
        <v>65.102564102564102</v>
      </c>
      <c r="P3173" s="11">
        <f>(((I3173/60)/60)/24)+DATE(1970,1,1)+(-5/24)</f>
        <v>42496.399976851848</v>
      </c>
      <c r="Q3173" s="11">
        <f>(((J3173/60)/60)/24)+DATE(1970,1,1)+(-5/24)</f>
        <v>42466.399976851848</v>
      </c>
      <c r="R3173" t="s">
        <v>8271</v>
      </c>
      <c r="S3173" s="13" t="str">
        <f>LEFT(R3173,SEARCH("/",R3173)-1)</f>
        <v>theater</v>
      </c>
      <c r="T3173" t="str">
        <f>RIGHT(R3173,LEN(R3173)-SEARCH("/",R3173))</f>
        <v>plays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>
        <f>E3174/D3174</f>
        <v>1.1499999999999999</v>
      </c>
      <c r="O3174" s="6">
        <f>IF(L3174&gt;0,E3174/L3174,0)</f>
        <v>79.310344827586206</v>
      </c>
      <c r="P3174" s="11">
        <f>(((I3174/60)/60)/24)+DATE(1970,1,1)+(-5/24)</f>
        <v>40953.521620370368</v>
      </c>
      <c r="Q3174" s="11">
        <f>(((J3174/60)/60)/24)+DATE(1970,1,1)+(-5/24)</f>
        <v>40923.521620370368</v>
      </c>
      <c r="R3174" t="s">
        <v>8271</v>
      </c>
      <c r="S3174" s="13" t="str">
        <f>LEFT(R3174,SEARCH("/",R3174)-1)</f>
        <v>theater</v>
      </c>
      <c r="T3174" t="str">
        <f>RIGHT(R3174,LEN(R3174)-SEARCH("/",R3174))</f>
        <v>plays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>
        <f>E3175/D3175</f>
        <v>1.03</v>
      </c>
      <c r="O3175" s="6">
        <f>IF(L3175&gt;0,E3175/L3175,0)</f>
        <v>139.18918918918919</v>
      </c>
      <c r="P3175" s="11">
        <f>(((I3175/60)/60)/24)+DATE(1970,1,1)+(-5/24)</f>
        <v>41908.670046296291</v>
      </c>
      <c r="Q3175" s="11">
        <f>(((J3175/60)/60)/24)+DATE(1970,1,1)+(-5/24)</f>
        <v>41878.670046296291</v>
      </c>
      <c r="R3175" t="s">
        <v>8271</v>
      </c>
      <c r="S3175" s="13" t="str">
        <f>LEFT(R3175,SEARCH("/",R3175)-1)</f>
        <v>theater</v>
      </c>
      <c r="T3175" t="str">
        <f>RIGHT(R3175,LEN(R3175)-SEARCH("/",R3175))</f>
        <v>plays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>
        <f>E3176/D3176</f>
        <v>1.0113333333333334</v>
      </c>
      <c r="O3176" s="6">
        <f>IF(L3176&gt;0,E3176/L3176,0)</f>
        <v>131.91304347826087</v>
      </c>
      <c r="P3176" s="11">
        <f>(((I3176/60)/60)/24)+DATE(1970,1,1)+(-5/24)</f>
        <v>41876.656342592592</v>
      </c>
      <c r="Q3176" s="11">
        <f>(((J3176/60)/60)/24)+DATE(1970,1,1)+(-5/24)</f>
        <v>41862.656342592592</v>
      </c>
      <c r="R3176" t="s">
        <v>8271</v>
      </c>
      <c r="S3176" s="13" t="str">
        <f>LEFT(R3176,SEARCH("/",R3176)-1)</f>
        <v>theater</v>
      </c>
      <c r="T3176" t="str">
        <f>RIGHT(R3176,LEN(R3176)-SEARCH("/",R3176))</f>
        <v>plays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>
        <f>E3177/D3177</f>
        <v>1.0955999999999999</v>
      </c>
      <c r="O3177" s="6">
        <f>IF(L3177&gt;0,E3177/L3177,0)</f>
        <v>91.3</v>
      </c>
      <c r="P3177" s="11">
        <f>(((I3177/60)/60)/24)+DATE(1970,1,1)+(-5/24)</f>
        <v>40591.678553240738</v>
      </c>
      <c r="Q3177" s="11">
        <f>(((J3177/60)/60)/24)+DATE(1970,1,1)+(-5/24)</f>
        <v>40531.678553240738</v>
      </c>
      <c r="R3177" t="s">
        <v>8271</v>
      </c>
      <c r="S3177" s="13" t="str">
        <f>LEFT(R3177,SEARCH("/",R3177)-1)</f>
        <v>theater</v>
      </c>
      <c r="T3177" t="str">
        <f>RIGHT(R3177,LEN(R3177)-SEARCH("/",R3177))</f>
        <v>plays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>
        <f>E3178/D3178</f>
        <v>1.148421052631579</v>
      </c>
      <c r="O3178" s="6">
        <f>IF(L3178&gt;0,E3178/L3178,0)</f>
        <v>39.672727272727272</v>
      </c>
      <c r="P3178" s="11">
        <f>(((I3178/60)/60)/24)+DATE(1970,1,1)+(-5/24)</f>
        <v>41504.416666666664</v>
      </c>
      <c r="Q3178" s="11">
        <f>(((J3178/60)/60)/24)+DATE(1970,1,1)+(-5/24)</f>
        <v>41477.722581018512</v>
      </c>
      <c r="R3178" t="s">
        <v>8271</v>
      </c>
      <c r="S3178" s="13" t="str">
        <f>LEFT(R3178,SEARCH("/",R3178)-1)</f>
        <v>theater</v>
      </c>
      <c r="T3178" t="str">
        <f>RIGHT(R3178,LEN(R3178)-SEARCH("/",R3178))</f>
        <v>plays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>
        <f>E3179/D3179</f>
        <v>1.1739999999999999</v>
      </c>
      <c r="O3179" s="6">
        <f>IF(L3179&gt;0,E3179/L3179,0)</f>
        <v>57.549019607843135</v>
      </c>
      <c r="P3179" s="11">
        <f>(((I3179/60)/60)/24)+DATE(1970,1,1)+(-5/24)</f>
        <v>41811.458437499998</v>
      </c>
      <c r="Q3179" s="11">
        <f>(((J3179/60)/60)/24)+DATE(1970,1,1)+(-5/24)</f>
        <v>41781.458437499998</v>
      </c>
      <c r="R3179" t="s">
        <v>8271</v>
      </c>
      <c r="S3179" s="13" t="str">
        <f>LEFT(R3179,SEARCH("/",R3179)-1)</f>
        <v>theater</v>
      </c>
      <c r="T3179" t="str">
        <f>RIGHT(R3179,LEN(R3179)-SEARCH("/",R3179))</f>
        <v>plays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>
        <f>E3180/D3180</f>
        <v>1.7173333333333334</v>
      </c>
      <c r="O3180" s="6">
        <f>IF(L3180&gt;0,E3180/L3180,0)</f>
        <v>33.025641025641029</v>
      </c>
      <c r="P3180" s="11">
        <f>(((I3180/60)/60)/24)+DATE(1970,1,1)+(-5/24)</f>
        <v>41836.396701388883</v>
      </c>
      <c r="Q3180" s="11">
        <f>(((J3180/60)/60)/24)+DATE(1970,1,1)+(-5/24)</f>
        <v>41806.396701388883</v>
      </c>
      <c r="R3180" t="s">
        <v>8271</v>
      </c>
      <c r="S3180" s="13" t="str">
        <f>LEFT(R3180,SEARCH("/",R3180)-1)</f>
        <v>theater</v>
      </c>
      <c r="T3180" t="str">
        <f>RIGHT(R3180,LEN(R3180)-SEARCH("/",R3180))</f>
        <v>plays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>
        <f>E3181/D3181</f>
        <v>1.1416238095238094</v>
      </c>
      <c r="O3181" s="6">
        <f>IF(L3181&gt;0,E3181/L3181,0)</f>
        <v>77.335806451612896</v>
      </c>
      <c r="P3181" s="11">
        <f>(((I3181/60)/60)/24)+DATE(1970,1,1)+(-5/24)</f>
        <v>41400.49387731481</v>
      </c>
      <c r="Q3181" s="11">
        <f>(((J3181/60)/60)/24)+DATE(1970,1,1)+(-5/24)</f>
        <v>41375.49387731481</v>
      </c>
      <c r="R3181" t="s">
        <v>8271</v>
      </c>
      <c r="S3181" s="13" t="str">
        <f>LEFT(R3181,SEARCH("/",R3181)-1)</f>
        <v>theater</v>
      </c>
      <c r="T3181" t="str">
        <f>RIGHT(R3181,LEN(R3181)-SEARCH("/",R3181))</f>
        <v>plays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>
        <f>E3182/D3182</f>
        <v>1.1975</v>
      </c>
      <c r="O3182" s="6">
        <f>IF(L3182&gt;0,E3182/L3182,0)</f>
        <v>31.933333333333334</v>
      </c>
      <c r="P3182" s="11">
        <f>(((I3182/60)/60)/24)+DATE(1970,1,1)+(-5/24)</f>
        <v>41810.204270833332</v>
      </c>
      <c r="Q3182" s="11">
        <f>(((J3182/60)/60)/24)+DATE(1970,1,1)+(-5/24)</f>
        <v>41780.204270833332</v>
      </c>
      <c r="R3182" t="s">
        <v>8271</v>
      </c>
      <c r="S3182" s="13" t="str">
        <f>LEFT(R3182,SEARCH("/",R3182)-1)</f>
        <v>theater</v>
      </c>
      <c r="T3182" t="str">
        <f>RIGHT(R3182,LEN(R3182)-SEARCH("/",R3182))</f>
        <v>plays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>
        <f>E3183/D3183</f>
        <v>1.0900000000000001</v>
      </c>
      <c r="O3183" s="6">
        <f>IF(L3183&gt;0,E3183/L3183,0)</f>
        <v>36.333333333333336</v>
      </c>
      <c r="P3183" s="11">
        <f>(((I3183/60)/60)/24)+DATE(1970,1,1)+(-5/24)</f>
        <v>41805.458333333328</v>
      </c>
      <c r="Q3183" s="11">
        <f>(((J3183/60)/60)/24)+DATE(1970,1,1)+(-5/24)</f>
        <v>41779.101701388885</v>
      </c>
      <c r="R3183" t="s">
        <v>8271</v>
      </c>
      <c r="S3183" s="13" t="str">
        <f>LEFT(R3183,SEARCH("/",R3183)-1)</f>
        <v>theater</v>
      </c>
      <c r="T3183" t="str">
        <f>RIGHT(R3183,LEN(R3183)-SEARCH("/",R3183))</f>
        <v>plays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>
        <f>E3184/D3184</f>
        <v>1.0088571428571429</v>
      </c>
      <c r="O3184" s="6">
        <f>IF(L3184&gt;0,E3184/L3184,0)</f>
        <v>46.768211920529801</v>
      </c>
      <c r="P3184" s="11">
        <f>(((I3184/60)/60)/24)+DATE(1970,1,1)+(-5/24)</f>
        <v>40939.5</v>
      </c>
      <c r="Q3184" s="11">
        <f>(((J3184/60)/60)/24)+DATE(1970,1,1)+(-5/24)</f>
        <v>40883.740983796291</v>
      </c>
      <c r="R3184" t="s">
        <v>8271</v>
      </c>
      <c r="S3184" s="13" t="str">
        <f>LEFT(R3184,SEARCH("/",R3184)-1)</f>
        <v>theater</v>
      </c>
      <c r="T3184" t="str">
        <f>RIGHT(R3184,LEN(R3184)-SEARCH("/",R3184))</f>
        <v>plays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>
        <f>E3185/D3185</f>
        <v>1.0900000000000001</v>
      </c>
      <c r="O3185" s="6">
        <f>IF(L3185&gt;0,E3185/L3185,0)</f>
        <v>40.073529411764703</v>
      </c>
      <c r="P3185" s="11">
        <f>(((I3185/60)/60)/24)+DATE(1970,1,1)+(-5/24)</f>
        <v>41509.586446759255</v>
      </c>
      <c r="Q3185" s="11">
        <f>(((J3185/60)/60)/24)+DATE(1970,1,1)+(-5/24)</f>
        <v>41491.586446759255</v>
      </c>
      <c r="R3185" t="s">
        <v>8271</v>
      </c>
      <c r="S3185" s="13" t="str">
        <f>LEFT(R3185,SEARCH("/",R3185)-1)</f>
        <v>theater</v>
      </c>
      <c r="T3185" t="str">
        <f>RIGHT(R3185,LEN(R3185)-SEARCH("/",R3185))</f>
        <v>plays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>
        <f>E3186/D3186</f>
        <v>1.0720930232558139</v>
      </c>
      <c r="O3186" s="6">
        <f>IF(L3186&gt;0,E3186/L3186,0)</f>
        <v>100.21739130434783</v>
      </c>
      <c r="P3186" s="11">
        <f>(((I3186/60)/60)/24)+DATE(1970,1,1)+(-5/24)</f>
        <v>41821.785081018512</v>
      </c>
      <c r="Q3186" s="11">
        <f>(((J3186/60)/60)/24)+DATE(1970,1,1)+(-5/24)</f>
        <v>41791.785081018512</v>
      </c>
      <c r="R3186" t="s">
        <v>8271</v>
      </c>
      <c r="S3186" s="13" t="str">
        <f>LEFT(R3186,SEARCH("/",R3186)-1)</f>
        <v>theater</v>
      </c>
      <c r="T3186" t="str">
        <f>RIGHT(R3186,LEN(R3186)-SEARCH("/",R3186))</f>
        <v>plays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>
        <f>E3187/D3187</f>
        <v>1</v>
      </c>
      <c r="O3187" s="6">
        <f>IF(L3187&gt;0,E3187/L3187,0)</f>
        <v>41.666666666666664</v>
      </c>
      <c r="P3187" s="11">
        <f>(((I3187/60)/60)/24)+DATE(1970,1,1)+(-5/24)</f>
        <v>41836.768993055557</v>
      </c>
      <c r="Q3187" s="11">
        <f>(((J3187/60)/60)/24)+DATE(1970,1,1)+(-5/24)</f>
        <v>41829.768993055557</v>
      </c>
      <c r="R3187" t="s">
        <v>8271</v>
      </c>
      <c r="S3187" s="13" t="str">
        <f>LEFT(R3187,SEARCH("/",R3187)-1)</f>
        <v>theater</v>
      </c>
      <c r="T3187" t="str">
        <f>RIGHT(R3187,LEN(R3187)-SEARCH("/",R3187))</f>
        <v>plays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>
        <f>E3188/D3188</f>
        <v>1.0218750000000001</v>
      </c>
      <c r="O3188" s="6">
        <f>IF(L3188&gt;0,E3188/L3188,0)</f>
        <v>46.714285714285715</v>
      </c>
      <c r="P3188" s="11">
        <f>(((I3188/60)/60)/24)+DATE(1970,1,1)+(-5/24)</f>
        <v>41898.666666666664</v>
      </c>
      <c r="Q3188" s="11">
        <f>(((J3188/60)/60)/24)+DATE(1970,1,1)+(-5/24)</f>
        <v>41868.715717592589</v>
      </c>
      <c r="R3188" t="s">
        <v>8271</v>
      </c>
      <c r="S3188" s="13" t="str">
        <f>LEFT(R3188,SEARCH("/",R3188)-1)</f>
        <v>theater</v>
      </c>
      <c r="T3188" t="str">
        <f>RIGHT(R3188,LEN(R3188)-SEARCH("/",R3188))</f>
        <v>plays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>
        <f>E3189/D3189</f>
        <v>1.1629333333333334</v>
      </c>
      <c r="O3189" s="6">
        <f>IF(L3189&gt;0,E3189/L3189,0)</f>
        <v>71.491803278688522</v>
      </c>
      <c r="P3189" s="11">
        <f>(((I3189/60)/60)/24)+DATE(1970,1,1)+(-5/24)</f>
        <v>41855.458020833328</v>
      </c>
      <c r="Q3189" s="11">
        <f>(((J3189/60)/60)/24)+DATE(1970,1,1)+(-5/24)</f>
        <v>41835.458020833328</v>
      </c>
      <c r="R3189" t="s">
        <v>8271</v>
      </c>
      <c r="S3189" s="13" t="str">
        <f>LEFT(R3189,SEARCH("/",R3189)-1)</f>
        <v>theater</v>
      </c>
      <c r="T3189" t="str">
        <f>RIGHT(R3189,LEN(R3189)-SEARCH("/",R3189))</f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>
        <f>E3190/D3190</f>
        <v>0.65</v>
      </c>
      <c r="O3190" s="6">
        <f>IF(L3190&gt;0,E3190/L3190,0)</f>
        <v>14.444444444444445</v>
      </c>
      <c r="P3190" s="11">
        <f>(((I3190/60)/60)/24)+DATE(1970,1,1)+(-5/24)</f>
        <v>42165.207199074073</v>
      </c>
      <c r="Q3190" s="11">
        <f>(((J3190/60)/60)/24)+DATE(1970,1,1)+(-5/24)</f>
        <v>42144.207199074073</v>
      </c>
      <c r="R3190" t="s">
        <v>8305</v>
      </c>
      <c r="S3190" s="13" t="str">
        <f>LEFT(R3190,SEARCH("/",R3190)-1)</f>
        <v>theater</v>
      </c>
      <c r="T3190" t="str">
        <f>RIGHT(R3190,LEN(R3190)-SEARCH("/",R3190))</f>
        <v>musical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>
        <f>E3191/D3191</f>
        <v>0.12327272727272727</v>
      </c>
      <c r="O3191" s="6">
        <f>IF(L3191&gt;0,E3191/L3191,0)</f>
        <v>356.84210526315792</v>
      </c>
      <c r="P3191" s="11">
        <f>(((I3191/60)/60)/24)+DATE(1970,1,1)+(-5/24)</f>
        <v>42148.138101851851</v>
      </c>
      <c r="Q3191" s="11">
        <f>(((J3191/60)/60)/24)+DATE(1970,1,1)+(-5/24)</f>
        <v>42118.138101851851</v>
      </c>
      <c r="R3191" t="s">
        <v>8305</v>
      </c>
      <c r="S3191" s="13" t="str">
        <f>LEFT(R3191,SEARCH("/",R3191)-1)</f>
        <v>theater</v>
      </c>
      <c r="T3191" t="str">
        <f>RIGHT(R3191,LEN(R3191)-SEARCH("/",R3191))</f>
        <v>musical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>
        <f>E3192/D3192</f>
        <v>0</v>
      </c>
      <c r="O3192" s="6">
        <f>IF(L3192&gt;0,E3192/L3192,0)</f>
        <v>0</v>
      </c>
      <c r="P3192" s="11">
        <f>(((I3192/60)/60)/24)+DATE(1970,1,1)+(-5/24)</f>
        <v>42712.984664351847</v>
      </c>
      <c r="Q3192" s="11">
        <f>(((J3192/60)/60)/24)+DATE(1970,1,1)+(-5/24)</f>
        <v>42682.942997685182</v>
      </c>
      <c r="R3192" t="s">
        <v>8305</v>
      </c>
      <c r="S3192" s="13" t="str">
        <f>LEFT(R3192,SEARCH("/",R3192)-1)</f>
        <v>theater</v>
      </c>
      <c r="T3192" t="str">
        <f>RIGHT(R3192,LEN(R3192)-SEARCH("/",R3192))</f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>
        <f>E3193/D3193</f>
        <v>4.0266666666666666E-2</v>
      </c>
      <c r="O3193" s="6">
        <f>IF(L3193&gt;0,E3193/L3193,0)</f>
        <v>37.75</v>
      </c>
      <c r="P3193" s="11">
        <f>(((I3193/60)/60)/24)+DATE(1970,1,1)+(-5/24)</f>
        <v>42598.547094907401</v>
      </c>
      <c r="Q3193" s="11">
        <f>(((J3193/60)/60)/24)+DATE(1970,1,1)+(-5/24)</f>
        <v>42538.547094907401</v>
      </c>
      <c r="R3193" t="s">
        <v>8305</v>
      </c>
      <c r="S3193" s="13" t="str">
        <f>LEFT(R3193,SEARCH("/",R3193)-1)</f>
        <v>theater</v>
      </c>
      <c r="T3193" t="str">
        <f>RIGHT(R3193,LEN(R3193)-SEARCH("/",R3193))</f>
        <v>musical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>
        <f>E3194/D3194</f>
        <v>1.0200000000000001E-2</v>
      </c>
      <c r="O3194" s="6">
        <f>IF(L3194&gt;0,E3194/L3194,0)</f>
        <v>12.75</v>
      </c>
      <c r="P3194" s="11">
        <f>(((I3194/60)/60)/24)+DATE(1970,1,1)+(-5/24)</f>
        <v>42063.708333333336</v>
      </c>
      <c r="Q3194" s="11">
        <f>(((J3194/60)/60)/24)+DATE(1970,1,1)+(-5/24)</f>
        <v>42018.732164351844</v>
      </c>
      <c r="R3194" t="s">
        <v>8305</v>
      </c>
      <c r="S3194" s="13" t="str">
        <f>LEFT(R3194,SEARCH("/",R3194)-1)</f>
        <v>theater</v>
      </c>
      <c r="T3194" t="str">
        <f>RIGHT(R3194,LEN(R3194)-SEARCH("/",R3194))</f>
        <v>musical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>
        <f>E3195/D3195</f>
        <v>0.1174</v>
      </c>
      <c r="O3195" s="6">
        <f>IF(L3195&gt;0,E3195/L3195,0)</f>
        <v>24.458333333333332</v>
      </c>
      <c r="P3195" s="11">
        <f>(((I3195/60)/60)/24)+DATE(1970,1,1)+(-5/24)</f>
        <v>42055.759907407402</v>
      </c>
      <c r="Q3195" s="11">
        <f>(((J3195/60)/60)/24)+DATE(1970,1,1)+(-5/24)</f>
        <v>42010.759907407402</v>
      </c>
      <c r="R3195" t="s">
        <v>8305</v>
      </c>
      <c r="S3195" s="13" t="str">
        <f>LEFT(R3195,SEARCH("/",R3195)-1)</f>
        <v>theater</v>
      </c>
      <c r="T3195" t="str">
        <f>RIGHT(R3195,LEN(R3195)-SEARCH("/",R3195))</f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>
        <f>E3196/D3196</f>
        <v>0</v>
      </c>
      <c r="O3196" s="6">
        <f>IF(L3196&gt;0,E3196/L3196,0)</f>
        <v>0</v>
      </c>
      <c r="P3196" s="11">
        <f>(((I3196/60)/60)/24)+DATE(1970,1,1)+(-5/24)</f>
        <v>42211.854143518511</v>
      </c>
      <c r="Q3196" s="11">
        <f>(((J3196/60)/60)/24)+DATE(1970,1,1)+(-5/24)</f>
        <v>42181.854143518511</v>
      </c>
      <c r="R3196" t="s">
        <v>8305</v>
      </c>
      <c r="S3196" s="13" t="str">
        <f>LEFT(R3196,SEARCH("/",R3196)-1)</f>
        <v>theater</v>
      </c>
      <c r="T3196" t="str">
        <f>RIGHT(R3196,LEN(R3196)-SEARCH("/",R3196))</f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>
        <f>E3197/D3197</f>
        <v>0.59142857142857141</v>
      </c>
      <c r="O3197" s="6">
        <f>IF(L3197&gt;0,E3197/L3197,0)</f>
        <v>53.07692307692308</v>
      </c>
      <c r="P3197" s="11">
        <f>(((I3197/60)/60)/24)+DATE(1970,1,1)+(-5/24)</f>
        <v>42047.385902777773</v>
      </c>
      <c r="Q3197" s="11">
        <f>(((J3197/60)/60)/24)+DATE(1970,1,1)+(-5/24)</f>
        <v>42017.385902777773</v>
      </c>
      <c r="R3197" t="s">
        <v>8305</v>
      </c>
      <c r="S3197" s="13" t="str">
        <f>LEFT(R3197,SEARCH("/",R3197)-1)</f>
        <v>theater</v>
      </c>
      <c r="T3197" t="str">
        <f>RIGHT(R3197,LEN(R3197)-SEARCH("/",R3197))</f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>
        <f>E3198/D3198</f>
        <v>5.9999999999999995E-4</v>
      </c>
      <c r="O3198" s="6">
        <f>IF(L3198&gt;0,E3198/L3198,0)</f>
        <v>300</v>
      </c>
      <c r="P3198" s="11">
        <f>(((I3198/60)/60)/24)+DATE(1970,1,1)+(-5/24)</f>
        <v>42217.374999999993</v>
      </c>
      <c r="Q3198" s="11">
        <f>(((J3198/60)/60)/24)+DATE(1970,1,1)+(-5/24)</f>
        <v>42157.389756944445</v>
      </c>
      <c r="R3198" t="s">
        <v>8305</v>
      </c>
      <c r="S3198" s="13" t="str">
        <f>LEFT(R3198,SEARCH("/",R3198)-1)</f>
        <v>theater</v>
      </c>
      <c r="T3198" t="str">
        <f>RIGHT(R3198,LEN(R3198)-SEARCH("/",R3198))</f>
        <v>musical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>
        <f>E3199/D3199</f>
        <v>0.1145</v>
      </c>
      <c r="O3199" s="6">
        <f>IF(L3199&gt;0,E3199/L3199,0)</f>
        <v>286.25</v>
      </c>
      <c r="P3199" s="11">
        <f>(((I3199/60)/60)/24)+DATE(1970,1,1)+(-5/24)</f>
        <v>42039.28493055555</v>
      </c>
      <c r="Q3199" s="11">
        <f>(((J3199/60)/60)/24)+DATE(1970,1,1)+(-5/24)</f>
        <v>42009.28493055555</v>
      </c>
      <c r="R3199" t="s">
        <v>8305</v>
      </c>
      <c r="S3199" s="13" t="str">
        <f>LEFT(R3199,SEARCH("/",R3199)-1)</f>
        <v>theater</v>
      </c>
      <c r="T3199" t="str">
        <f>RIGHT(R3199,LEN(R3199)-SEARCH("/",R3199))</f>
        <v>musical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>
        <f>E3200/D3200</f>
        <v>3.6666666666666666E-3</v>
      </c>
      <c r="O3200" s="6">
        <f>IF(L3200&gt;0,E3200/L3200,0)</f>
        <v>36.666666666666664</v>
      </c>
      <c r="P3200" s="11">
        <f>(((I3200/60)/60)/24)+DATE(1970,1,1)+(-5/24)</f>
        <v>42051.216168981475</v>
      </c>
      <c r="Q3200" s="11">
        <f>(((J3200/60)/60)/24)+DATE(1970,1,1)+(-5/24)</f>
        <v>42013.216168981475</v>
      </c>
      <c r="R3200" t="s">
        <v>8305</v>
      </c>
      <c r="S3200" s="13" t="str">
        <f>LEFT(R3200,SEARCH("/",R3200)-1)</f>
        <v>theater</v>
      </c>
      <c r="T3200" t="str">
        <f>RIGHT(R3200,LEN(R3200)-SEARCH("/",R3200))</f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>
        <f>E3201/D3201</f>
        <v>0.52159999999999995</v>
      </c>
      <c r="O3201" s="6">
        <f>IF(L3201&gt;0,E3201/L3201,0)</f>
        <v>49.20754716981132</v>
      </c>
      <c r="P3201" s="11">
        <f>(((I3201/60)/60)/24)+DATE(1970,1,1)+(-5/24)</f>
        <v>41888.666666666664</v>
      </c>
      <c r="Q3201" s="11">
        <f>(((J3201/60)/60)/24)+DATE(1970,1,1)+(-5/24)</f>
        <v>41858.553449074068</v>
      </c>
      <c r="R3201" t="s">
        <v>8305</v>
      </c>
      <c r="S3201" s="13" t="str">
        <f>LEFT(R3201,SEARCH("/",R3201)-1)</f>
        <v>theater</v>
      </c>
      <c r="T3201" t="str">
        <f>RIGHT(R3201,LEN(R3201)-SEARCH("/",R3201))</f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>
        <f>E3202/D3202</f>
        <v>2.0000000000000002E-5</v>
      </c>
      <c r="O3202" s="6">
        <f>IF(L3202&gt;0,E3202/L3202,0)</f>
        <v>1</v>
      </c>
      <c r="P3202" s="11">
        <f>(((I3202/60)/60)/24)+DATE(1970,1,1)+(-5/24)</f>
        <v>42490.023611111108</v>
      </c>
      <c r="Q3202" s="11">
        <f>(((J3202/60)/60)/24)+DATE(1970,1,1)+(-5/24)</f>
        <v>42460.112280092588</v>
      </c>
      <c r="R3202" t="s">
        <v>8305</v>
      </c>
      <c r="S3202" s="13" t="str">
        <f>LEFT(R3202,SEARCH("/",R3202)-1)</f>
        <v>theater</v>
      </c>
      <c r="T3202" t="str">
        <f>RIGHT(R3202,LEN(R3202)-SEARCH("/",R3202))</f>
        <v>musical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>
        <f>E3203/D3203</f>
        <v>1.2500000000000001E-2</v>
      </c>
      <c r="O3203" s="6">
        <f>IF(L3203&gt;0,E3203/L3203,0)</f>
        <v>12.5</v>
      </c>
      <c r="P3203" s="11">
        <f>(((I3203/60)/60)/24)+DATE(1970,1,1)+(-5/24)</f>
        <v>41882.558761574073</v>
      </c>
      <c r="Q3203" s="11">
        <f>(((J3203/60)/60)/24)+DATE(1970,1,1)+(-5/24)</f>
        <v>41861.558761574073</v>
      </c>
      <c r="R3203" t="s">
        <v>8305</v>
      </c>
      <c r="S3203" s="13" t="str">
        <f>LEFT(R3203,SEARCH("/",R3203)-1)</f>
        <v>theater</v>
      </c>
      <c r="T3203" t="str">
        <f>RIGHT(R3203,LEN(R3203)-SEARCH("/",R3203))</f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>
        <f>E3204/D3204</f>
        <v>0.54520000000000002</v>
      </c>
      <c r="O3204" s="6">
        <f>IF(L3204&gt;0,E3204/L3204,0)</f>
        <v>109.04</v>
      </c>
      <c r="P3204" s="11">
        <f>(((I3204/60)/60)/24)+DATE(1970,1,1)+(-5/24)</f>
        <v>42352.040972222218</v>
      </c>
      <c r="Q3204" s="11">
        <f>(((J3204/60)/60)/24)+DATE(1970,1,1)+(-5/24)</f>
        <v>42293.645208333335</v>
      </c>
      <c r="R3204" t="s">
        <v>8305</v>
      </c>
      <c r="S3204" s="13" t="str">
        <f>LEFT(R3204,SEARCH("/",R3204)-1)</f>
        <v>theater</v>
      </c>
      <c r="T3204" t="str">
        <f>RIGHT(R3204,LEN(R3204)-SEARCH("/",R3204))</f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>
        <f>E3205/D3205</f>
        <v>0.25</v>
      </c>
      <c r="O3205" s="6">
        <f>IF(L3205&gt;0,E3205/L3205,0)</f>
        <v>41.666666666666664</v>
      </c>
      <c r="P3205" s="11">
        <f>(((I3205/60)/60)/24)+DATE(1970,1,1)+(-5/24)</f>
        <v>42272.780347222222</v>
      </c>
      <c r="Q3205" s="11">
        <f>(((J3205/60)/60)/24)+DATE(1970,1,1)+(-5/24)</f>
        <v>42242.780347222222</v>
      </c>
      <c r="R3205" t="s">
        <v>8305</v>
      </c>
      <c r="S3205" s="13" t="str">
        <f>LEFT(R3205,SEARCH("/",R3205)-1)</f>
        <v>theater</v>
      </c>
      <c r="T3205" t="str">
        <f>RIGHT(R3205,LEN(R3205)-SEARCH("/",R3205))</f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>
        <f>E3206/D3206</f>
        <v>0</v>
      </c>
      <c r="O3206" s="6">
        <f>IF(L3206&gt;0,E3206/L3206,0)</f>
        <v>0</v>
      </c>
      <c r="P3206" s="11">
        <f>(((I3206/60)/60)/24)+DATE(1970,1,1)+(-5/24)</f>
        <v>42202.468055555553</v>
      </c>
      <c r="Q3206" s="11">
        <f>(((J3206/60)/60)/24)+DATE(1970,1,1)+(-5/24)</f>
        <v>42172.477766203701</v>
      </c>
      <c r="R3206" t="s">
        <v>8305</v>
      </c>
      <c r="S3206" s="13" t="str">
        <f>LEFT(R3206,SEARCH("/",R3206)-1)</f>
        <v>theater</v>
      </c>
      <c r="T3206" t="str">
        <f>RIGHT(R3206,LEN(R3206)-SEARCH("/",R3206))</f>
        <v>musical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>
        <f>E3207/D3207</f>
        <v>3.4125000000000003E-2</v>
      </c>
      <c r="O3207" s="6">
        <f>IF(L3207&gt;0,E3207/L3207,0)</f>
        <v>22.75</v>
      </c>
      <c r="P3207" s="11">
        <f>(((I3207/60)/60)/24)+DATE(1970,1,1)+(-5/24)</f>
        <v>42125.166342592587</v>
      </c>
      <c r="Q3207" s="11">
        <f>(((J3207/60)/60)/24)+DATE(1970,1,1)+(-5/24)</f>
        <v>42095.166342592587</v>
      </c>
      <c r="R3207" t="s">
        <v>8305</v>
      </c>
      <c r="S3207" s="13" t="str">
        <f>LEFT(R3207,SEARCH("/",R3207)-1)</f>
        <v>theater</v>
      </c>
      <c r="T3207" t="str">
        <f>RIGHT(R3207,LEN(R3207)-SEARCH("/",R3207))</f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>
        <f>E3208/D3208</f>
        <v>0</v>
      </c>
      <c r="O3208" s="6">
        <f>IF(L3208&gt;0,E3208/L3208,0)</f>
        <v>0</v>
      </c>
      <c r="P3208" s="11">
        <f>(((I3208/60)/60)/24)+DATE(1970,1,1)+(-5/24)</f>
        <v>42266.067719907405</v>
      </c>
      <c r="Q3208" s="11">
        <f>(((J3208/60)/60)/24)+DATE(1970,1,1)+(-5/24)</f>
        <v>42236.067719907405</v>
      </c>
      <c r="R3208" t="s">
        <v>8305</v>
      </c>
      <c r="S3208" s="13" t="str">
        <f>LEFT(R3208,SEARCH("/",R3208)-1)</f>
        <v>theater</v>
      </c>
      <c r="T3208" t="str">
        <f>RIGHT(R3208,LEN(R3208)-SEARCH("/",R3208))</f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>
        <f>E3209/D3209</f>
        <v>0.46363636363636362</v>
      </c>
      <c r="O3209" s="6">
        <f>IF(L3209&gt;0,E3209/L3209,0)</f>
        <v>70.833333333333329</v>
      </c>
      <c r="P3209" s="11">
        <f>(((I3209/60)/60)/24)+DATE(1970,1,1)+(-5/24)</f>
        <v>42117.027858796289</v>
      </c>
      <c r="Q3209" s="11">
        <f>(((J3209/60)/60)/24)+DATE(1970,1,1)+(-5/24)</f>
        <v>42057.069525462961</v>
      </c>
      <c r="R3209" t="s">
        <v>8305</v>
      </c>
      <c r="S3209" s="13" t="str">
        <f>LEFT(R3209,SEARCH("/",R3209)-1)</f>
        <v>theater</v>
      </c>
      <c r="T3209" t="str">
        <f>RIGHT(R3209,LEN(R3209)-SEARCH("/",R3209))</f>
        <v>musical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>
        <f>E3210/D3210</f>
        <v>1.0349999999999999</v>
      </c>
      <c r="O3210" s="6">
        <f>IF(L3210&gt;0,E3210/L3210,0)</f>
        <v>63.109756097560975</v>
      </c>
      <c r="P3210" s="11">
        <f>(((I3210/60)/60)/24)+DATE(1970,1,1)+(-5/24)</f>
        <v>41848.396724537037</v>
      </c>
      <c r="Q3210" s="11">
        <f>(((J3210/60)/60)/24)+DATE(1970,1,1)+(-5/24)</f>
        <v>41827.396724537037</v>
      </c>
      <c r="R3210" t="s">
        <v>8271</v>
      </c>
      <c r="S3210" s="13" t="str">
        <f>LEFT(R3210,SEARCH("/",R3210)-1)</f>
        <v>theater</v>
      </c>
      <c r="T3210" t="str">
        <f>RIGHT(R3210,LEN(R3210)-SEARCH("/",R3210))</f>
        <v>plays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>
        <f>E3211/D3211</f>
        <v>1.1932315789473684</v>
      </c>
      <c r="O3211" s="6">
        <f>IF(L3211&gt;0,E3211/L3211,0)</f>
        <v>50.157964601769912</v>
      </c>
      <c r="P3211" s="11">
        <f>(((I3211/60)/60)/24)+DATE(1970,1,1)+(-5/24)</f>
        <v>41810.75</v>
      </c>
      <c r="Q3211" s="11">
        <f>(((J3211/60)/60)/24)+DATE(1970,1,1)+(-5/24)</f>
        <v>41778.428912037038</v>
      </c>
      <c r="R3211" t="s">
        <v>8271</v>
      </c>
      <c r="S3211" s="13" t="str">
        <f>LEFT(R3211,SEARCH("/",R3211)-1)</f>
        <v>theater</v>
      </c>
      <c r="T3211" t="str">
        <f>RIGHT(R3211,LEN(R3211)-SEARCH("/",R3211))</f>
        <v>plays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>
        <f>E3212/D3212</f>
        <v>1.2576666666666667</v>
      </c>
      <c r="O3212" s="6">
        <f>IF(L3212&gt;0,E3212/L3212,0)</f>
        <v>62.883333333333333</v>
      </c>
      <c r="P3212" s="11">
        <f>(((I3212/60)/60)/24)+DATE(1970,1,1)+(-5/24)</f>
        <v>41060.957638888889</v>
      </c>
      <c r="Q3212" s="11">
        <f>(((J3212/60)/60)/24)+DATE(1970,1,1)+(-5/24)</f>
        <v>41013.728229166663</v>
      </c>
      <c r="R3212" t="s">
        <v>8271</v>
      </c>
      <c r="S3212" s="13" t="str">
        <f>LEFT(R3212,SEARCH("/",R3212)-1)</f>
        <v>theater</v>
      </c>
      <c r="T3212" t="str">
        <f>RIGHT(R3212,LEN(R3212)-SEARCH("/",R3212))</f>
        <v>plays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>
        <f>E3213/D3213</f>
        <v>1.1974347826086957</v>
      </c>
      <c r="O3213" s="6">
        <f>IF(L3213&gt;0,E3213/L3213,0)</f>
        <v>85.531055900621112</v>
      </c>
      <c r="P3213" s="11">
        <f>(((I3213/60)/60)/24)+DATE(1970,1,1)+(-5/24)</f>
        <v>41865.875</v>
      </c>
      <c r="Q3213" s="11">
        <f>(((J3213/60)/60)/24)+DATE(1970,1,1)+(-5/24)</f>
        <v>41834.378240740742</v>
      </c>
      <c r="R3213" t="s">
        <v>8271</v>
      </c>
      <c r="S3213" s="13" t="str">
        <f>LEFT(R3213,SEARCH("/",R3213)-1)</f>
        <v>theater</v>
      </c>
      <c r="T3213" t="str">
        <f>RIGHT(R3213,LEN(R3213)-SEARCH("/",R3213))</f>
        <v>plays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>
        <f>E3214/D3214</f>
        <v>1.2625</v>
      </c>
      <c r="O3214" s="6">
        <f>IF(L3214&gt;0,E3214/L3214,0)</f>
        <v>53.723404255319146</v>
      </c>
      <c r="P3214" s="11">
        <f>(((I3214/60)/60)/24)+DATE(1970,1,1)+(-5/24)</f>
        <v>41859.587395833332</v>
      </c>
      <c r="Q3214" s="11">
        <f>(((J3214/60)/60)/24)+DATE(1970,1,1)+(-5/24)</f>
        <v>41829.587395833332</v>
      </c>
      <c r="R3214" t="s">
        <v>8271</v>
      </c>
      <c r="S3214" s="13" t="str">
        <f>LEFT(R3214,SEARCH("/",R3214)-1)</f>
        <v>theater</v>
      </c>
      <c r="T3214" t="str">
        <f>RIGHT(R3214,LEN(R3214)-SEARCH("/",R3214))</f>
        <v>plays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>
        <f>E3215/D3215</f>
        <v>1.0011666666666668</v>
      </c>
      <c r="O3215" s="6">
        <f>IF(L3215&gt;0,E3215/L3215,0)</f>
        <v>127.80851063829788</v>
      </c>
      <c r="P3215" s="11">
        <f>(((I3215/60)/60)/24)+DATE(1970,1,1)+(-5/24)</f>
        <v>42211.555081018516</v>
      </c>
      <c r="Q3215" s="11">
        <f>(((J3215/60)/60)/24)+DATE(1970,1,1)+(-5/24)</f>
        <v>42171.555081018516</v>
      </c>
      <c r="R3215" t="s">
        <v>8271</v>
      </c>
      <c r="S3215" s="13" t="str">
        <f>LEFT(R3215,SEARCH("/",R3215)-1)</f>
        <v>theater</v>
      </c>
      <c r="T3215" t="str">
        <f>RIGHT(R3215,LEN(R3215)-SEARCH("/",R3215))</f>
        <v>plays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>
        <f>E3216/D3216</f>
        <v>1.0213333333333334</v>
      </c>
      <c r="O3216" s="6">
        <f>IF(L3216&gt;0,E3216/L3216,0)</f>
        <v>106.57391304347826</v>
      </c>
      <c r="P3216" s="11">
        <f>(((I3216/60)/60)/24)+DATE(1970,1,1)+(-5/24)</f>
        <v>42374.788194444445</v>
      </c>
      <c r="Q3216" s="11">
        <f>(((J3216/60)/60)/24)+DATE(1970,1,1)+(-5/24)</f>
        <v>42337.584178240737</v>
      </c>
      <c r="R3216" t="s">
        <v>8271</v>
      </c>
      <c r="S3216" s="13" t="str">
        <f>LEFT(R3216,SEARCH("/",R3216)-1)</f>
        <v>theater</v>
      </c>
      <c r="T3216" t="str">
        <f>RIGHT(R3216,LEN(R3216)-SEARCH("/",R3216))</f>
        <v>plays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>
        <f>E3217/D3217</f>
        <v>1.0035142857142858</v>
      </c>
      <c r="O3217" s="6">
        <f>IF(L3217&gt;0,E3217/L3217,0)</f>
        <v>262.11194029850748</v>
      </c>
      <c r="P3217" s="11">
        <f>(((I3217/60)/60)/24)+DATE(1970,1,1)+(-5/24)</f>
        <v>42256.957638888889</v>
      </c>
      <c r="Q3217" s="11">
        <f>(((J3217/60)/60)/24)+DATE(1970,1,1)+(-5/24)</f>
        <v>42219.456840277773</v>
      </c>
      <c r="R3217" t="s">
        <v>8271</v>
      </c>
      <c r="S3217" s="13" t="str">
        <f>LEFT(R3217,SEARCH("/",R3217)-1)</f>
        <v>theater</v>
      </c>
      <c r="T3217" t="str">
        <f>RIGHT(R3217,LEN(R3217)-SEARCH("/",R3217))</f>
        <v>plays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>
        <f>E3218/D3218</f>
        <v>1.0004999999999999</v>
      </c>
      <c r="O3218" s="6">
        <f>IF(L3218&gt;0,E3218/L3218,0)</f>
        <v>57.171428571428571</v>
      </c>
      <c r="P3218" s="11">
        <f>(((I3218/60)/60)/24)+DATE(1970,1,1)+(-5/24)</f>
        <v>42196.395833333336</v>
      </c>
      <c r="Q3218" s="11">
        <f>(((J3218/60)/60)/24)+DATE(1970,1,1)+(-5/24)</f>
        <v>42165.254293981481</v>
      </c>
      <c r="R3218" t="s">
        <v>8271</v>
      </c>
      <c r="S3218" s="13" t="str">
        <f>LEFT(R3218,SEARCH("/",R3218)-1)</f>
        <v>theater</v>
      </c>
      <c r="T3218" t="str">
        <f>RIGHT(R3218,LEN(R3218)-SEARCH("/",R3218))</f>
        <v>plays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>
        <f>E3219/D3219</f>
        <v>1.1602222222222223</v>
      </c>
      <c r="O3219" s="6">
        <f>IF(L3219&gt;0,E3219/L3219,0)</f>
        <v>50.20192307692308</v>
      </c>
      <c r="P3219" s="11">
        <f>(((I3219/60)/60)/24)+DATE(1970,1,1)+(-5/24)</f>
        <v>42678.337777777771</v>
      </c>
      <c r="Q3219" s="11">
        <f>(((J3219/60)/60)/24)+DATE(1970,1,1)+(-5/24)</f>
        <v>42648.337777777771</v>
      </c>
      <c r="R3219" t="s">
        <v>8271</v>
      </c>
      <c r="S3219" s="13" t="str">
        <f>LEFT(R3219,SEARCH("/",R3219)-1)</f>
        <v>theater</v>
      </c>
      <c r="T3219" t="str">
        <f>RIGHT(R3219,LEN(R3219)-SEARCH("/",R3219))</f>
        <v>plays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>
        <f>E3220/D3220</f>
        <v>1.0209999999999999</v>
      </c>
      <c r="O3220" s="6">
        <f>IF(L3220&gt;0,E3220/L3220,0)</f>
        <v>66.586956521739125</v>
      </c>
      <c r="P3220" s="11">
        <f>(((I3220/60)/60)/24)+DATE(1970,1,1)+(-5/24)</f>
        <v>42003.791666666664</v>
      </c>
      <c r="Q3220" s="11">
        <f>(((J3220/60)/60)/24)+DATE(1970,1,1)+(-5/24)</f>
        <v>41970.793819444443</v>
      </c>
      <c r="R3220" t="s">
        <v>8271</v>
      </c>
      <c r="S3220" s="13" t="str">
        <f>LEFT(R3220,SEARCH("/",R3220)-1)</f>
        <v>theater</v>
      </c>
      <c r="T3220" t="str">
        <f>RIGHT(R3220,LEN(R3220)-SEARCH("/",R3220))</f>
        <v>plays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>
        <f>E3221/D3221</f>
        <v>1.0011000000000001</v>
      </c>
      <c r="O3221" s="6">
        <f>IF(L3221&gt;0,E3221/L3221,0)</f>
        <v>168.25210084033614</v>
      </c>
      <c r="P3221" s="11">
        <f>(((I3221/60)/60)/24)+DATE(1970,1,1)+(-5/24)</f>
        <v>42085.733182870368</v>
      </c>
      <c r="Q3221" s="11">
        <f>(((J3221/60)/60)/24)+DATE(1970,1,1)+(-5/24)</f>
        <v>42050.77484953704</v>
      </c>
      <c r="R3221" t="s">
        <v>8271</v>
      </c>
      <c r="S3221" s="13" t="str">
        <f>LEFT(R3221,SEARCH("/",R3221)-1)</f>
        <v>theater</v>
      </c>
      <c r="T3221" t="str">
        <f>RIGHT(R3221,LEN(R3221)-SEARCH("/",R3221))</f>
        <v>plays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>
        <f>E3222/D3222</f>
        <v>1.0084</v>
      </c>
      <c r="O3222" s="6">
        <f>IF(L3222&gt;0,E3222/L3222,0)</f>
        <v>256.37288135593218</v>
      </c>
      <c r="P3222" s="11">
        <f>(((I3222/60)/60)/24)+DATE(1970,1,1)+(-5/24)</f>
        <v>42806.666666666664</v>
      </c>
      <c r="Q3222" s="11">
        <f>(((J3222/60)/60)/24)+DATE(1970,1,1)+(-5/24)</f>
        <v>42772.625046296293</v>
      </c>
      <c r="R3222" t="s">
        <v>8271</v>
      </c>
      <c r="S3222" s="13" t="str">
        <f>LEFT(R3222,SEARCH("/",R3222)-1)</f>
        <v>theater</v>
      </c>
      <c r="T3222" t="str">
        <f>RIGHT(R3222,LEN(R3222)-SEARCH("/",R3222))</f>
        <v>plays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>
        <f>E3223/D3223</f>
        <v>1.0342499999999999</v>
      </c>
      <c r="O3223" s="6">
        <f>IF(L3223&gt;0,E3223/L3223,0)</f>
        <v>36.610619469026545</v>
      </c>
      <c r="P3223" s="11">
        <f>(((I3223/60)/60)/24)+DATE(1970,1,1)+(-5/24)</f>
        <v>42190.488460648143</v>
      </c>
      <c r="Q3223" s="11">
        <f>(((J3223/60)/60)/24)+DATE(1970,1,1)+(-5/24)</f>
        <v>42155.488460648143</v>
      </c>
      <c r="R3223" t="s">
        <v>8271</v>
      </c>
      <c r="S3223" s="13" t="str">
        <f>LEFT(R3223,SEARCH("/",R3223)-1)</f>
        <v>theater</v>
      </c>
      <c r="T3223" t="str">
        <f>RIGHT(R3223,LEN(R3223)-SEARCH("/",R3223))</f>
        <v>plays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>
        <f>E3224/D3224</f>
        <v>1.248</v>
      </c>
      <c r="O3224" s="6">
        <f>IF(L3224&gt;0,E3224/L3224,0)</f>
        <v>37.142857142857146</v>
      </c>
      <c r="P3224" s="11">
        <f>(((I3224/60)/60)/24)+DATE(1970,1,1)+(-5/24)</f>
        <v>42301.686805555553</v>
      </c>
      <c r="Q3224" s="11">
        <f>(((J3224/60)/60)/24)+DATE(1970,1,1)+(-5/24)</f>
        <v>42270.373807870368</v>
      </c>
      <c r="R3224" t="s">
        <v>8271</v>
      </c>
      <c r="S3224" s="13" t="str">
        <f>LEFT(R3224,SEARCH("/",R3224)-1)</f>
        <v>theater</v>
      </c>
      <c r="T3224" t="str">
        <f>RIGHT(R3224,LEN(R3224)-SEARCH("/",R3224))</f>
        <v>plays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>
        <f>E3225/D3225</f>
        <v>1.0951612903225807</v>
      </c>
      <c r="O3225" s="6">
        <f>IF(L3225&gt;0,E3225/L3225,0)</f>
        <v>45.878378378378379</v>
      </c>
      <c r="P3225" s="11">
        <f>(((I3225/60)/60)/24)+DATE(1970,1,1)+(-5/24)</f>
        <v>42236.62703703704</v>
      </c>
      <c r="Q3225" s="11">
        <f>(((J3225/60)/60)/24)+DATE(1970,1,1)+(-5/24)</f>
        <v>42206.62703703704</v>
      </c>
      <c r="R3225" t="s">
        <v>8271</v>
      </c>
      <c r="S3225" s="13" t="str">
        <f>LEFT(R3225,SEARCH("/",R3225)-1)</f>
        <v>theater</v>
      </c>
      <c r="T3225" t="str">
        <f>RIGHT(R3225,LEN(R3225)-SEARCH("/",R3225))</f>
        <v>plays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>
        <f>E3226/D3226</f>
        <v>1.0203333333333333</v>
      </c>
      <c r="O3226" s="6">
        <f>IF(L3226&gt;0,E3226/L3226,0)</f>
        <v>141.71296296296296</v>
      </c>
      <c r="P3226" s="11">
        <f>(((I3226/60)/60)/24)+DATE(1970,1,1)+(-5/24)</f>
        <v>42744.999999999993</v>
      </c>
      <c r="Q3226" s="11">
        <f>(((J3226/60)/60)/24)+DATE(1970,1,1)+(-5/24)</f>
        <v>42697.642511574071</v>
      </c>
      <c r="R3226" t="s">
        <v>8271</v>
      </c>
      <c r="S3226" s="13" t="str">
        <f>LEFT(R3226,SEARCH("/",R3226)-1)</f>
        <v>theater</v>
      </c>
      <c r="T3226" t="str">
        <f>RIGHT(R3226,LEN(R3226)-SEARCH("/",R3226))</f>
        <v>plays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>
        <f>E3227/D3227</f>
        <v>1.0235000000000001</v>
      </c>
      <c r="O3227" s="6">
        <f>IF(L3227&gt;0,E3227/L3227,0)</f>
        <v>52.487179487179489</v>
      </c>
      <c r="P3227" s="11">
        <f>(((I3227/60)/60)/24)+DATE(1970,1,1)+(-5/24)</f>
        <v>42524.666666666664</v>
      </c>
      <c r="Q3227" s="11">
        <f>(((J3227/60)/60)/24)+DATE(1970,1,1)+(-5/24)</f>
        <v>42503.351134259261</v>
      </c>
      <c r="R3227" t="s">
        <v>8271</v>
      </c>
      <c r="S3227" s="13" t="str">
        <f>LEFT(R3227,SEARCH("/",R3227)-1)</f>
        <v>theater</v>
      </c>
      <c r="T3227" t="str">
        <f>RIGHT(R3227,LEN(R3227)-SEARCH("/",R3227))</f>
        <v>plays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>
        <f>E3228/D3228</f>
        <v>1.0416666666666667</v>
      </c>
      <c r="O3228" s="6">
        <f>IF(L3228&gt;0,E3228/L3228,0)</f>
        <v>59.523809523809526</v>
      </c>
      <c r="P3228" s="11">
        <f>(((I3228/60)/60)/24)+DATE(1970,1,1)+(-5/24)</f>
        <v>42307.375138888885</v>
      </c>
      <c r="Q3228" s="11">
        <f>(((J3228/60)/60)/24)+DATE(1970,1,1)+(-5/24)</f>
        <v>42277.375138888885</v>
      </c>
      <c r="R3228" t="s">
        <v>8271</v>
      </c>
      <c r="S3228" s="13" t="str">
        <f>LEFT(R3228,SEARCH("/",R3228)-1)</f>
        <v>theater</v>
      </c>
      <c r="T3228" t="str">
        <f>RIGHT(R3228,LEN(R3228)-SEARCH("/",R3228))</f>
        <v>plays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>
        <f>E3229/D3229</f>
        <v>1.25</v>
      </c>
      <c r="O3229" s="6">
        <f>IF(L3229&gt;0,E3229/L3229,0)</f>
        <v>50</v>
      </c>
      <c r="P3229" s="11">
        <f>(((I3229/60)/60)/24)+DATE(1970,1,1)+(-5/24)</f>
        <v>42752.674027777779</v>
      </c>
      <c r="Q3229" s="11">
        <f>(((J3229/60)/60)/24)+DATE(1970,1,1)+(-5/24)</f>
        <v>42722.674027777779</v>
      </c>
      <c r="R3229" t="s">
        <v>8271</v>
      </c>
      <c r="S3229" s="13" t="str">
        <f>LEFT(R3229,SEARCH("/",R3229)-1)</f>
        <v>theater</v>
      </c>
      <c r="T3229" t="str">
        <f>RIGHT(R3229,LEN(R3229)-SEARCH("/",R3229))</f>
        <v>plays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>
        <f>E3230/D3230</f>
        <v>1.0234285714285714</v>
      </c>
      <c r="O3230" s="6">
        <f>IF(L3230&gt;0,E3230/L3230,0)</f>
        <v>193.62162162162161</v>
      </c>
      <c r="P3230" s="11">
        <f>(((I3230/60)/60)/24)+DATE(1970,1,1)+(-5/24)</f>
        <v>42354.999305555553</v>
      </c>
      <c r="Q3230" s="11">
        <f>(((J3230/60)/60)/24)+DATE(1970,1,1)+(-5/24)</f>
        <v>42323.500972222224</v>
      </c>
      <c r="R3230" t="s">
        <v>8271</v>
      </c>
      <c r="S3230" s="13" t="str">
        <f>LEFT(R3230,SEARCH("/",R3230)-1)</f>
        <v>theater</v>
      </c>
      <c r="T3230" t="str">
        <f>RIGHT(R3230,LEN(R3230)-SEARCH("/",R3230))</f>
        <v>plays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>
        <f>E3231/D3231</f>
        <v>1.0786500000000001</v>
      </c>
      <c r="O3231" s="6">
        <f>IF(L3231&gt;0,E3231/L3231,0)</f>
        <v>106.79702970297029</v>
      </c>
      <c r="P3231" s="11">
        <f>(((I3231/60)/60)/24)+DATE(1970,1,1)+(-5/24)</f>
        <v>41963.124976851854</v>
      </c>
      <c r="Q3231" s="11">
        <f>(((J3231/60)/60)/24)+DATE(1970,1,1)+(-5/24)</f>
        <v>41933.083310185182</v>
      </c>
      <c r="R3231" t="s">
        <v>8271</v>
      </c>
      <c r="S3231" s="13" t="str">
        <f>LEFT(R3231,SEARCH("/",R3231)-1)</f>
        <v>theater</v>
      </c>
      <c r="T3231" t="str">
        <f>RIGHT(R3231,LEN(R3231)-SEARCH("/",R3231))</f>
        <v>plays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>
        <f>E3232/D3232</f>
        <v>1.0988461538461538</v>
      </c>
      <c r="O3232" s="6">
        <f>IF(L3232&gt;0,E3232/L3232,0)</f>
        <v>77.21621621621621</v>
      </c>
      <c r="P3232" s="11">
        <f>(((I3232/60)/60)/24)+DATE(1970,1,1)+(-5/24)</f>
        <v>41912.957638888889</v>
      </c>
      <c r="Q3232" s="11">
        <f>(((J3232/60)/60)/24)+DATE(1970,1,1)+(-5/24)</f>
        <v>41897.959791666668</v>
      </c>
      <c r="R3232" t="s">
        <v>8271</v>
      </c>
      <c r="S3232" s="13" t="str">
        <f>LEFT(R3232,SEARCH("/",R3232)-1)</f>
        <v>theater</v>
      </c>
      <c r="T3232" t="str">
        <f>RIGHT(R3232,LEN(R3232)-SEARCH("/",R3232))</f>
        <v>plays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>
        <f>E3233/D3233</f>
        <v>1.61</v>
      </c>
      <c r="O3233" s="6">
        <f>IF(L3233&gt;0,E3233/L3233,0)</f>
        <v>57.5</v>
      </c>
      <c r="P3233" s="11">
        <f>(((I3233/60)/60)/24)+DATE(1970,1,1)+(-5/24)</f>
        <v>42476.735497685186</v>
      </c>
      <c r="Q3233" s="11">
        <f>(((J3233/60)/60)/24)+DATE(1970,1,1)+(-5/24)</f>
        <v>42446.735497685186</v>
      </c>
      <c r="R3233" t="s">
        <v>8271</v>
      </c>
      <c r="S3233" s="13" t="str">
        <f>LEFT(R3233,SEARCH("/",R3233)-1)</f>
        <v>theater</v>
      </c>
      <c r="T3233" t="str">
        <f>RIGHT(R3233,LEN(R3233)-SEARCH("/",R3233))</f>
        <v>plays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>
        <f>E3234/D3234</f>
        <v>1.3120000000000001</v>
      </c>
      <c r="O3234" s="6">
        <f>IF(L3234&gt;0,E3234/L3234,0)</f>
        <v>50.46153846153846</v>
      </c>
      <c r="P3234" s="11">
        <f>(((I3234/60)/60)/24)+DATE(1970,1,1)+(-5/24)</f>
        <v>42493.957638888889</v>
      </c>
      <c r="Q3234" s="11">
        <f>(((J3234/60)/60)/24)+DATE(1970,1,1)+(-5/24)</f>
        <v>42463.605520833335</v>
      </c>
      <c r="R3234" t="s">
        <v>8271</v>
      </c>
      <c r="S3234" s="13" t="str">
        <f>LEFT(R3234,SEARCH("/",R3234)-1)</f>
        <v>theater</v>
      </c>
      <c r="T3234" t="str">
        <f>RIGHT(R3234,LEN(R3234)-SEARCH("/",R3234))</f>
        <v>plays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>
        <f>E3235/D3235</f>
        <v>1.1879999999999999</v>
      </c>
      <c r="O3235" s="6">
        <f>IF(L3235&gt;0,E3235/L3235,0)</f>
        <v>97.377049180327873</v>
      </c>
      <c r="P3235" s="11">
        <f>(((I3235/60)/60)/24)+DATE(1970,1,1)+(-5/24)</f>
        <v>42796.596701388888</v>
      </c>
      <c r="Q3235" s="11">
        <f>(((J3235/60)/60)/24)+DATE(1970,1,1)+(-5/24)</f>
        <v>42766.596701388888</v>
      </c>
      <c r="R3235" t="s">
        <v>8271</v>
      </c>
      <c r="S3235" s="13" t="str">
        <f>LEFT(R3235,SEARCH("/",R3235)-1)</f>
        <v>theater</v>
      </c>
      <c r="T3235" t="str">
        <f>RIGHT(R3235,LEN(R3235)-SEARCH("/",R3235))</f>
        <v>plays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>
        <f>E3236/D3236</f>
        <v>1.0039275000000001</v>
      </c>
      <c r="O3236" s="6">
        <f>IF(L3236&gt;0,E3236/L3236,0)</f>
        <v>34.91921739130435</v>
      </c>
      <c r="P3236" s="11">
        <f>(((I3236/60)/60)/24)+DATE(1970,1,1)+(-5/24)</f>
        <v>42767.771527777775</v>
      </c>
      <c r="Q3236" s="11">
        <f>(((J3236/60)/60)/24)+DATE(1970,1,1)+(-5/24)</f>
        <v>42734.581111111103</v>
      </c>
      <c r="R3236" t="s">
        <v>8271</v>
      </c>
      <c r="S3236" s="13" t="str">
        <f>LEFT(R3236,SEARCH("/",R3236)-1)</f>
        <v>theater</v>
      </c>
      <c r="T3236" t="str">
        <f>RIGHT(R3236,LEN(R3236)-SEARCH("/",R3236))</f>
        <v>plays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>
        <f>E3237/D3237</f>
        <v>1.0320666666666667</v>
      </c>
      <c r="O3237" s="6">
        <f>IF(L3237&gt;0,E3237/L3237,0)</f>
        <v>85.530386740331494</v>
      </c>
      <c r="P3237" s="11">
        <f>(((I3237/60)/60)/24)+DATE(1970,1,1)+(-5/24)</f>
        <v>42552.139479166661</v>
      </c>
      <c r="Q3237" s="11">
        <f>(((J3237/60)/60)/24)+DATE(1970,1,1)+(-5/24)</f>
        <v>42522.139479166661</v>
      </c>
      <c r="R3237" t="s">
        <v>8271</v>
      </c>
      <c r="S3237" s="13" t="str">
        <f>LEFT(R3237,SEARCH("/",R3237)-1)</f>
        <v>theater</v>
      </c>
      <c r="T3237" t="str">
        <f>RIGHT(R3237,LEN(R3237)-SEARCH("/",R3237))</f>
        <v>plays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>
        <f>E3238/D3238</f>
        <v>1.006</v>
      </c>
      <c r="O3238" s="6">
        <f>IF(L3238&gt;0,E3238/L3238,0)</f>
        <v>182.90909090909091</v>
      </c>
      <c r="P3238" s="11">
        <f>(((I3238/60)/60)/24)+DATE(1970,1,1)+(-5/24)</f>
        <v>42732.708715277775</v>
      </c>
      <c r="Q3238" s="11">
        <f>(((J3238/60)/60)/24)+DATE(1970,1,1)+(-5/24)</f>
        <v>42702.708715277775</v>
      </c>
      <c r="R3238" t="s">
        <v>8271</v>
      </c>
      <c r="S3238" s="13" t="str">
        <f>LEFT(R3238,SEARCH("/",R3238)-1)</f>
        <v>theater</v>
      </c>
      <c r="T3238" t="str">
        <f>RIGHT(R3238,LEN(R3238)-SEARCH("/",R3238))</f>
        <v>plays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>
        <f>E3239/D3239</f>
        <v>1.0078754285714286</v>
      </c>
      <c r="O3239" s="6">
        <f>IF(L3239&gt;0,E3239/L3239,0)</f>
        <v>131.13620817843866</v>
      </c>
      <c r="P3239" s="11">
        <f>(((I3239/60)/60)/24)+DATE(1970,1,1)+(-5/24)</f>
        <v>42275.957638888889</v>
      </c>
      <c r="Q3239" s="11">
        <f>(((J3239/60)/60)/24)+DATE(1970,1,1)+(-5/24)</f>
        <v>42252.266018518516</v>
      </c>
      <c r="R3239" t="s">
        <v>8271</v>
      </c>
      <c r="S3239" s="13" t="str">
        <f>LEFT(R3239,SEARCH("/",R3239)-1)</f>
        <v>theater</v>
      </c>
      <c r="T3239" t="str">
        <f>RIGHT(R3239,LEN(R3239)-SEARCH("/",R3239))</f>
        <v>plays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>
        <f>E3240/D3240</f>
        <v>1.1232142857142857</v>
      </c>
      <c r="O3240" s="6">
        <f>IF(L3240&gt;0,E3240/L3240,0)</f>
        <v>39.810126582278478</v>
      </c>
      <c r="P3240" s="11">
        <f>(((I3240/60)/60)/24)+DATE(1970,1,1)+(-5/24)</f>
        <v>42186.302060185182</v>
      </c>
      <c r="Q3240" s="11">
        <f>(((J3240/60)/60)/24)+DATE(1970,1,1)+(-5/24)</f>
        <v>42156.302060185182</v>
      </c>
      <c r="R3240" t="s">
        <v>8271</v>
      </c>
      <c r="S3240" s="13" t="str">
        <f>LEFT(R3240,SEARCH("/",R3240)-1)</f>
        <v>theater</v>
      </c>
      <c r="T3240" t="str">
        <f>RIGHT(R3240,LEN(R3240)-SEARCH("/",R3240))</f>
        <v>plays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>
        <f>E3241/D3241</f>
        <v>1.0591914022517912</v>
      </c>
      <c r="O3241" s="6">
        <f>IF(L3241&gt;0,E3241/L3241,0)</f>
        <v>59.701730769230764</v>
      </c>
      <c r="P3241" s="11">
        <f>(((I3241/60)/60)/24)+DATE(1970,1,1)+(-5/24)</f>
        <v>42302.790972222218</v>
      </c>
      <c r="Q3241" s="11">
        <f>(((J3241/60)/60)/24)+DATE(1970,1,1)+(-5/24)</f>
        <v>42277.880706018514</v>
      </c>
      <c r="R3241" t="s">
        <v>8271</v>
      </c>
      <c r="S3241" s="13" t="str">
        <f>LEFT(R3241,SEARCH("/",R3241)-1)</f>
        <v>theater</v>
      </c>
      <c r="T3241" t="str">
        <f>RIGHT(R3241,LEN(R3241)-SEARCH("/",R3241))</f>
        <v>plays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>
        <f>E3242/D3242</f>
        <v>1.0056666666666667</v>
      </c>
      <c r="O3242" s="6">
        <f>IF(L3242&gt;0,E3242/L3242,0)</f>
        <v>88.735294117647058</v>
      </c>
      <c r="P3242" s="11">
        <f>(((I3242/60)/60)/24)+DATE(1970,1,1)+(-5/24)</f>
        <v>42782.749999999993</v>
      </c>
      <c r="Q3242" s="11">
        <f>(((J3242/60)/60)/24)+DATE(1970,1,1)+(-5/24)</f>
        <v>42754.485509259255</v>
      </c>
      <c r="R3242" t="s">
        <v>8271</v>
      </c>
      <c r="S3242" s="13" t="str">
        <f>LEFT(R3242,SEARCH("/",R3242)-1)</f>
        <v>theater</v>
      </c>
      <c r="T3242" t="str">
        <f>RIGHT(R3242,LEN(R3242)-SEARCH("/",R3242))</f>
        <v>plays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>
        <f>E3243/D3243</f>
        <v>1.1530588235294117</v>
      </c>
      <c r="O3243" s="6">
        <f>IF(L3243&gt;0,E3243/L3243,0)</f>
        <v>58.688622754491021</v>
      </c>
      <c r="P3243" s="11">
        <f>(((I3243/60)/60)/24)+DATE(1970,1,1)+(-5/24)</f>
        <v>41926.082638888889</v>
      </c>
      <c r="Q3243" s="11">
        <f>(((J3243/60)/60)/24)+DATE(1970,1,1)+(-5/24)</f>
        <v>41893.116550925923</v>
      </c>
      <c r="R3243" t="s">
        <v>8271</v>
      </c>
      <c r="S3243" s="13" t="str">
        <f>LEFT(R3243,SEARCH("/",R3243)-1)</f>
        <v>theater</v>
      </c>
      <c r="T3243" t="str">
        <f>RIGHT(R3243,LEN(R3243)-SEARCH("/",R3243))</f>
        <v>plays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>
        <f>E3244/D3244</f>
        <v>1.273042</v>
      </c>
      <c r="O3244" s="6">
        <f>IF(L3244&gt;0,E3244/L3244,0)</f>
        <v>69.56513661202186</v>
      </c>
      <c r="P3244" s="11">
        <f>(((I3244/60)/60)/24)+DATE(1970,1,1)+(-5/24)</f>
        <v>41901.547361111108</v>
      </c>
      <c r="Q3244" s="11">
        <f>(((J3244/60)/60)/24)+DATE(1970,1,1)+(-5/24)</f>
        <v>41871.547361111108</v>
      </c>
      <c r="R3244" t="s">
        <v>8271</v>
      </c>
      <c r="S3244" s="13" t="str">
        <f>LEFT(R3244,SEARCH("/",R3244)-1)</f>
        <v>theater</v>
      </c>
      <c r="T3244" t="str">
        <f>RIGHT(R3244,LEN(R3244)-SEARCH("/",R3244))</f>
        <v>plays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>
        <f>E3245/D3245</f>
        <v>1.028375</v>
      </c>
      <c r="O3245" s="6">
        <f>IF(L3245&gt;0,E3245/L3245,0)</f>
        <v>115.87323943661971</v>
      </c>
      <c r="P3245" s="11">
        <f>(((I3245/60)/60)/24)+DATE(1970,1,1)+(-5/24)</f>
        <v>42285.791666666664</v>
      </c>
      <c r="Q3245" s="11">
        <f>(((J3245/60)/60)/24)+DATE(1970,1,1)+(-5/24)</f>
        <v>42261.888449074067</v>
      </c>
      <c r="R3245" t="s">
        <v>8271</v>
      </c>
      <c r="S3245" s="13" t="str">
        <f>LEFT(R3245,SEARCH("/",R3245)-1)</f>
        <v>theater</v>
      </c>
      <c r="T3245" t="str">
        <f>RIGHT(R3245,LEN(R3245)-SEARCH("/",R3245))</f>
        <v>plays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>
        <f>E3246/D3246</f>
        <v>1.0293749999999999</v>
      </c>
      <c r="O3246" s="6">
        <f>IF(L3246&gt;0,E3246/L3246,0)</f>
        <v>23.869565217391305</v>
      </c>
      <c r="P3246" s="11">
        <f>(((I3246/60)/60)/24)+DATE(1970,1,1)+(-5/24)</f>
        <v>42705.527569444443</v>
      </c>
      <c r="Q3246" s="11">
        <f>(((J3246/60)/60)/24)+DATE(1970,1,1)+(-5/24)</f>
        <v>42675.485902777778</v>
      </c>
      <c r="R3246" t="s">
        <v>8271</v>
      </c>
      <c r="S3246" s="13" t="str">
        <f>LEFT(R3246,SEARCH("/",R3246)-1)</f>
        <v>theater</v>
      </c>
      <c r="T3246" t="str">
        <f>RIGHT(R3246,LEN(R3246)-SEARCH("/",R3246))</f>
        <v>plays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>
        <f>E3247/D3247</f>
        <v>1.043047619047619</v>
      </c>
      <c r="O3247" s="6">
        <f>IF(L3247&gt;0,E3247/L3247,0)</f>
        <v>81.125925925925927</v>
      </c>
      <c r="P3247" s="11">
        <f>(((I3247/60)/60)/24)+DATE(1970,1,1)+(-5/24)</f>
        <v>42166.874999999993</v>
      </c>
      <c r="Q3247" s="11">
        <f>(((J3247/60)/60)/24)+DATE(1970,1,1)+(-5/24)</f>
        <v>42135.391874999994</v>
      </c>
      <c r="R3247" t="s">
        <v>8271</v>
      </c>
      <c r="S3247" s="13" t="str">
        <f>LEFT(R3247,SEARCH("/",R3247)-1)</f>
        <v>theater</v>
      </c>
      <c r="T3247" t="str">
        <f>RIGHT(R3247,LEN(R3247)-SEARCH("/",R3247))</f>
        <v>plays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>
        <f>E3248/D3248</f>
        <v>1.1122000000000001</v>
      </c>
      <c r="O3248" s="6">
        <f>IF(L3248&gt;0,E3248/L3248,0)</f>
        <v>57.626943005181346</v>
      </c>
      <c r="P3248" s="11">
        <f>(((I3248/60)/60)/24)+DATE(1970,1,1)+(-5/24)</f>
        <v>42258.957638888889</v>
      </c>
      <c r="Q3248" s="11">
        <f>(((J3248/60)/60)/24)+DATE(1970,1,1)+(-5/24)</f>
        <v>42230.263888888883</v>
      </c>
      <c r="R3248" t="s">
        <v>8271</v>
      </c>
      <c r="S3248" s="13" t="str">
        <f>LEFT(R3248,SEARCH("/",R3248)-1)</f>
        <v>theater</v>
      </c>
      <c r="T3248" t="str">
        <f>RIGHT(R3248,LEN(R3248)-SEARCH("/",R3248))</f>
        <v>plays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>
        <f>E3249/D3249</f>
        <v>1.0586</v>
      </c>
      <c r="O3249" s="6">
        <f>IF(L3249&gt;0,E3249/L3249,0)</f>
        <v>46.429824561403507</v>
      </c>
      <c r="P3249" s="11">
        <f>(((I3249/60)/60)/24)+DATE(1970,1,1)+(-5/24)</f>
        <v>42197.22583333333</v>
      </c>
      <c r="Q3249" s="11">
        <f>(((J3249/60)/60)/24)+DATE(1970,1,1)+(-5/24)</f>
        <v>42167.22583333333</v>
      </c>
      <c r="R3249" t="s">
        <v>8271</v>
      </c>
      <c r="S3249" s="13" t="str">
        <f>LEFT(R3249,SEARCH("/",R3249)-1)</f>
        <v>theater</v>
      </c>
      <c r="T3249" t="str">
        <f>RIGHT(R3249,LEN(R3249)-SEARCH("/",R3249))</f>
        <v>plays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>
        <f>E3250/D3250</f>
        <v>1.0079166666666666</v>
      </c>
      <c r="O3250" s="6">
        <f>IF(L3250&gt;0,E3250/L3250,0)</f>
        <v>60.475000000000001</v>
      </c>
      <c r="P3250" s="11">
        <f>(((I3250/60)/60)/24)+DATE(1970,1,1)+(-5/24)</f>
        <v>42098.638391203705</v>
      </c>
      <c r="Q3250" s="11">
        <f>(((J3250/60)/60)/24)+DATE(1970,1,1)+(-5/24)</f>
        <v>42068.68005787037</v>
      </c>
      <c r="R3250" t="s">
        <v>8271</v>
      </c>
      <c r="S3250" s="13" t="str">
        <f>LEFT(R3250,SEARCH("/",R3250)-1)</f>
        <v>theater</v>
      </c>
      <c r="T3250" t="str">
        <f>RIGHT(R3250,LEN(R3250)-SEARCH("/",R3250))</f>
        <v>plays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>
        <f>E3251/D3251</f>
        <v>1.0492727272727274</v>
      </c>
      <c r="O3251" s="6">
        <f>IF(L3251&gt;0,E3251/L3251,0)</f>
        <v>65.579545454545453</v>
      </c>
      <c r="P3251" s="11">
        <f>(((I3251/60)/60)/24)+DATE(1970,1,1)+(-5/24)</f>
        <v>42175.538356481477</v>
      </c>
      <c r="Q3251" s="11">
        <f>(((J3251/60)/60)/24)+DATE(1970,1,1)+(-5/24)</f>
        <v>42145.538356481477</v>
      </c>
      <c r="R3251" t="s">
        <v>8271</v>
      </c>
      <c r="S3251" s="13" t="str">
        <f>LEFT(R3251,SEARCH("/",R3251)-1)</f>
        <v>theater</v>
      </c>
      <c r="T3251" t="str">
        <f>RIGHT(R3251,LEN(R3251)-SEARCH("/",R3251))</f>
        <v>plays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>
        <f>E3252/D3252</f>
        <v>1.01552</v>
      </c>
      <c r="O3252" s="6">
        <f>IF(L3252&gt;0,E3252/L3252,0)</f>
        <v>119.1924882629108</v>
      </c>
      <c r="P3252" s="11">
        <f>(((I3252/60)/60)/24)+DATE(1970,1,1)+(-5/24)</f>
        <v>41948.575509259259</v>
      </c>
      <c r="Q3252" s="11">
        <f>(((J3252/60)/60)/24)+DATE(1970,1,1)+(-5/24)</f>
        <v>41918.533842592587</v>
      </c>
      <c r="R3252" t="s">
        <v>8271</v>
      </c>
      <c r="S3252" s="13" t="str">
        <f>LEFT(R3252,SEARCH("/",R3252)-1)</f>
        <v>theater</v>
      </c>
      <c r="T3252" t="str">
        <f>RIGHT(R3252,LEN(R3252)-SEARCH("/",R3252))</f>
        <v>plays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>
        <f>E3253/D3253</f>
        <v>1.1073333333333333</v>
      </c>
      <c r="O3253" s="6">
        <f>IF(L3253&gt;0,E3253/L3253,0)</f>
        <v>83.05</v>
      </c>
      <c r="P3253" s="11">
        <f>(((I3253/60)/60)/24)+DATE(1970,1,1)+(-5/24)</f>
        <v>42176.52275462963</v>
      </c>
      <c r="Q3253" s="11">
        <f>(((J3253/60)/60)/24)+DATE(1970,1,1)+(-5/24)</f>
        <v>42146.52275462963</v>
      </c>
      <c r="R3253" t="s">
        <v>8271</v>
      </c>
      <c r="S3253" s="13" t="str">
        <f>LEFT(R3253,SEARCH("/",R3253)-1)</f>
        <v>theater</v>
      </c>
      <c r="T3253" t="str">
        <f>RIGHT(R3253,LEN(R3253)-SEARCH("/",R3253))</f>
        <v>plays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>
        <f>E3254/D3254</f>
        <v>1.2782222222222221</v>
      </c>
      <c r="O3254" s="6">
        <f>IF(L3254&gt;0,E3254/L3254,0)</f>
        <v>57.52</v>
      </c>
      <c r="P3254" s="11">
        <f>(((I3254/60)/60)/24)+DATE(1970,1,1)+(-5/24)</f>
        <v>42620.264351851853</v>
      </c>
      <c r="Q3254" s="11">
        <f>(((J3254/60)/60)/24)+DATE(1970,1,1)+(-5/24)</f>
        <v>42590.264351851853</v>
      </c>
      <c r="R3254" t="s">
        <v>8271</v>
      </c>
      <c r="S3254" s="13" t="str">
        <f>LEFT(R3254,SEARCH("/",R3254)-1)</f>
        <v>theater</v>
      </c>
      <c r="T3254" t="str">
        <f>RIGHT(R3254,LEN(R3254)-SEARCH("/",R3254))</f>
        <v>plays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>
        <f>E3255/D3255</f>
        <v>1.0182500000000001</v>
      </c>
      <c r="O3255" s="6">
        <f>IF(L3255&gt;0,E3255/L3255,0)</f>
        <v>177.08695652173913</v>
      </c>
      <c r="P3255" s="11">
        <f>(((I3255/60)/60)/24)+DATE(1970,1,1)+(-5/24)</f>
        <v>42620.947916666664</v>
      </c>
      <c r="Q3255" s="11">
        <f>(((J3255/60)/60)/24)+DATE(1970,1,1)+(-5/24)</f>
        <v>42602.368379629632</v>
      </c>
      <c r="R3255" t="s">
        <v>8271</v>
      </c>
      <c r="S3255" s="13" t="str">
        <f>LEFT(R3255,SEARCH("/",R3255)-1)</f>
        <v>theater</v>
      </c>
      <c r="T3255" t="str">
        <f>RIGHT(R3255,LEN(R3255)-SEARCH("/",R3255))</f>
        <v>plays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>
        <f>E3256/D3256</f>
        <v>1.012576923076923</v>
      </c>
      <c r="O3256" s="6">
        <f>IF(L3256&gt;0,E3256/L3256,0)</f>
        <v>70.771505376344081</v>
      </c>
      <c r="P3256" s="11">
        <f>(((I3256/60)/60)/24)+DATE(1970,1,1)+(-5/24)</f>
        <v>42088.835752314808</v>
      </c>
      <c r="Q3256" s="11">
        <f>(((J3256/60)/60)/24)+DATE(1970,1,1)+(-5/24)</f>
        <v>42058.877418981479</v>
      </c>
      <c r="R3256" t="s">
        <v>8271</v>
      </c>
      <c r="S3256" s="13" t="str">
        <f>LEFT(R3256,SEARCH("/",R3256)-1)</f>
        <v>theater</v>
      </c>
      <c r="T3256" t="str">
        <f>RIGHT(R3256,LEN(R3256)-SEARCH("/",R3256))</f>
        <v>plays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>
        <f>E3257/D3257</f>
        <v>1.75</v>
      </c>
      <c r="O3257" s="6">
        <f>IF(L3257&gt;0,E3257/L3257,0)</f>
        <v>29.166666666666668</v>
      </c>
      <c r="P3257" s="11">
        <f>(((I3257/60)/60)/24)+DATE(1970,1,1)+(-5/24)</f>
        <v>41919.559895833328</v>
      </c>
      <c r="Q3257" s="11">
        <f>(((J3257/60)/60)/24)+DATE(1970,1,1)+(-5/24)</f>
        <v>41889.559895833328</v>
      </c>
      <c r="R3257" t="s">
        <v>8271</v>
      </c>
      <c r="S3257" s="13" t="str">
        <f>LEFT(R3257,SEARCH("/",R3257)-1)</f>
        <v>theater</v>
      </c>
      <c r="T3257" t="str">
        <f>RIGHT(R3257,LEN(R3257)-SEARCH("/",R3257))</f>
        <v>plays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>
        <f>E3258/D3258</f>
        <v>1.2806</v>
      </c>
      <c r="O3258" s="6">
        <f>IF(L3258&gt;0,E3258/L3258,0)</f>
        <v>72.76136363636364</v>
      </c>
      <c r="P3258" s="11">
        <f>(((I3258/60)/60)/24)+DATE(1970,1,1)+(-5/24)</f>
        <v>42165.957638888889</v>
      </c>
      <c r="Q3258" s="11">
        <f>(((J3258/60)/60)/24)+DATE(1970,1,1)+(-5/24)</f>
        <v>42144.365474537037</v>
      </c>
      <c r="R3258" t="s">
        <v>8271</v>
      </c>
      <c r="S3258" s="13" t="str">
        <f>LEFT(R3258,SEARCH("/",R3258)-1)</f>
        <v>theater</v>
      </c>
      <c r="T3258" t="str">
        <f>RIGHT(R3258,LEN(R3258)-SEARCH("/",R3258))</f>
        <v>plays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>
        <f>E3259/D3259</f>
        <v>1.0629949999999999</v>
      </c>
      <c r="O3259" s="6">
        <f>IF(L3259&gt;0,E3259/L3259,0)</f>
        <v>51.853414634146333</v>
      </c>
      <c r="P3259" s="11">
        <f>(((I3259/60)/60)/24)+DATE(1970,1,1)+(-5/24)</f>
        <v>42788.351296296292</v>
      </c>
      <c r="Q3259" s="11">
        <f>(((J3259/60)/60)/24)+DATE(1970,1,1)+(-5/24)</f>
        <v>42758.351296296292</v>
      </c>
      <c r="R3259" t="s">
        <v>8271</v>
      </c>
      <c r="S3259" s="13" t="str">
        <f>LEFT(R3259,SEARCH("/",R3259)-1)</f>
        <v>theater</v>
      </c>
      <c r="T3259" t="str">
        <f>RIGHT(R3259,LEN(R3259)-SEARCH("/",R3259))</f>
        <v>plays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>
        <f>E3260/D3260</f>
        <v>1.052142857142857</v>
      </c>
      <c r="O3260" s="6">
        <f>IF(L3260&gt;0,E3260/L3260,0)</f>
        <v>98.2</v>
      </c>
      <c r="P3260" s="11">
        <f>(((I3260/60)/60)/24)+DATE(1970,1,1)+(-5/24)</f>
        <v>42012.678946759253</v>
      </c>
      <c r="Q3260" s="11">
        <f>(((J3260/60)/60)/24)+DATE(1970,1,1)+(-5/24)</f>
        <v>41982.678946759253</v>
      </c>
      <c r="R3260" t="s">
        <v>8271</v>
      </c>
      <c r="S3260" s="13" t="str">
        <f>LEFT(R3260,SEARCH("/",R3260)-1)</f>
        <v>theater</v>
      </c>
      <c r="T3260" t="str">
        <f>RIGHT(R3260,LEN(R3260)-SEARCH("/",R3260))</f>
        <v>plays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>
        <f>E3261/D3261</f>
        <v>1.0616782608695652</v>
      </c>
      <c r="O3261" s="6">
        <f>IF(L3261&gt;0,E3261/L3261,0)</f>
        <v>251.7381443298969</v>
      </c>
      <c r="P3261" s="11">
        <f>(((I3261/60)/60)/24)+DATE(1970,1,1)+(-5/24)</f>
        <v>42643.957638888889</v>
      </c>
      <c r="Q3261" s="11">
        <f>(((J3261/60)/60)/24)+DATE(1970,1,1)+(-5/24)</f>
        <v>42614.552604166667</v>
      </c>
      <c r="R3261" t="s">
        <v>8271</v>
      </c>
      <c r="S3261" s="13" t="str">
        <f>LEFT(R3261,SEARCH("/",R3261)-1)</f>
        <v>theater</v>
      </c>
      <c r="T3261" t="str">
        <f>RIGHT(R3261,LEN(R3261)-SEARCH("/",R3261))</f>
        <v>plays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>
        <f>E3262/D3262</f>
        <v>1.0924</v>
      </c>
      <c r="O3262" s="6">
        <f>IF(L3262&gt;0,E3262/L3262,0)</f>
        <v>74.821917808219183</v>
      </c>
      <c r="P3262" s="11">
        <f>(((I3262/60)/60)/24)+DATE(1970,1,1)+(-5/24)</f>
        <v>42338.505995370368</v>
      </c>
      <c r="Q3262" s="11">
        <f>(((J3262/60)/60)/24)+DATE(1970,1,1)+(-5/24)</f>
        <v>42303.464328703696</v>
      </c>
      <c r="R3262" t="s">
        <v>8271</v>
      </c>
      <c r="S3262" s="13" t="str">
        <f>LEFT(R3262,SEARCH("/",R3262)-1)</f>
        <v>theater</v>
      </c>
      <c r="T3262" t="str">
        <f>RIGHT(R3262,LEN(R3262)-SEARCH("/",R3262))</f>
        <v>plays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>
        <f>E3263/D3263</f>
        <v>1.0045454545454546</v>
      </c>
      <c r="O3263" s="6">
        <f>IF(L3263&gt;0,E3263/L3263,0)</f>
        <v>67.65306122448979</v>
      </c>
      <c r="P3263" s="11">
        <f>(((I3263/60)/60)/24)+DATE(1970,1,1)+(-5/24)</f>
        <v>42201.517083333332</v>
      </c>
      <c r="Q3263" s="11">
        <f>(((J3263/60)/60)/24)+DATE(1970,1,1)+(-5/24)</f>
        <v>42171.517083333332</v>
      </c>
      <c r="R3263" t="s">
        <v>8271</v>
      </c>
      <c r="S3263" s="13" t="str">
        <f>LEFT(R3263,SEARCH("/",R3263)-1)</f>
        <v>theater</v>
      </c>
      <c r="T3263" t="str">
        <f>RIGHT(R3263,LEN(R3263)-SEARCH("/",R3263))</f>
        <v>plays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>
        <f>E3264/D3264</f>
        <v>1.0304098360655738</v>
      </c>
      <c r="O3264" s="6">
        <f>IF(L3264&gt;0,E3264/L3264,0)</f>
        <v>93.81343283582089</v>
      </c>
      <c r="P3264" s="11">
        <f>(((I3264/60)/60)/24)+DATE(1970,1,1)+(-5/24)</f>
        <v>41994.958333333336</v>
      </c>
      <c r="Q3264" s="11">
        <f>(((J3264/60)/60)/24)+DATE(1970,1,1)+(-5/24)</f>
        <v>41964.107199074067</v>
      </c>
      <c r="R3264" t="s">
        <v>8271</v>
      </c>
      <c r="S3264" s="13" t="str">
        <f>LEFT(R3264,SEARCH("/",R3264)-1)</f>
        <v>theater</v>
      </c>
      <c r="T3264" t="str">
        <f>RIGHT(R3264,LEN(R3264)-SEARCH("/",R3264))</f>
        <v>plays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>
        <f>E3265/D3265</f>
        <v>1.121664</v>
      </c>
      <c r="O3265" s="6">
        <f>IF(L3265&gt;0,E3265/L3265,0)</f>
        <v>41.237647058823526</v>
      </c>
      <c r="P3265" s="11">
        <f>(((I3265/60)/60)/24)+DATE(1970,1,1)+(-5/24)</f>
        <v>42307.666666666664</v>
      </c>
      <c r="Q3265" s="11">
        <f>(((J3265/60)/60)/24)+DATE(1970,1,1)+(-5/24)</f>
        <v>42284.30773148148</v>
      </c>
      <c r="R3265" t="s">
        <v>8271</v>
      </c>
      <c r="S3265" s="13" t="str">
        <f>LEFT(R3265,SEARCH("/",R3265)-1)</f>
        <v>theater</v>
      </c>
      <c r="T3265" t="str">
        <f>RIGHT(R3265,LEN(R3265)-SEARCH("/",R3265))</f>
        <v>plays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>
        <f>E3266/D3266</f>
        <v>1.03</v>
      </c>
      <c r="O3266" s="6">
        <f>IF(L3266&gt;0,E3266/L3266,0)</f>
        <v>52.551020408163268</v>
      </c>
      <c r="P3266" s="11">
        <f>(((I3266/60)/60)/24)+DATE(1970,1,1)+(-5/24)</f>
        <v>42032.708333333336</v>
      </c>
      <c r="Q3266" s="11">
        <f>(((J3266/60)/60)/24)+DATE(1970,1,1)+(-5/24)</f>
        <v>42016.591874999998</v>
      </c>
      <c r="R3266" t="s">
        <v>8271</v>
      </c>
      <c r="S3266" s="13" t="str">
        <f>LEFT(R3266,SEARCH("/",R3266)-1)</f>
        <v>theater</v>
      </c>
      <c r="T3266" t="str">
        <f>RIGHT(R3266,LEN(R3266)-SEARCH("/",R3266))</f>
        <v>plays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>
        <f>E3267/D3267</f>
        <v>1.64</v>
      </c>
      <c r="O3267" s="6">
        <f>IF(L3267&gt;0,E3267/L3267,0)</f>
        <v>70.285714285714292</v>
      </c>
      <c r="P3267" s="11">
        <f>(((I3267/60)/60)/24)+DATE(1970,1,1)+(-5/24)</f>
        <v>42341.499999999993</v>
      </c>
      <c r="Q3267" s="11">
        <f>(((J3267/60)/60)/24)+DATE(1970,1,1)+(-5/24)</f>
        <v>42311.503645833327</v>
      </c>
      <c r="R3267" t="s">
        <v>8271</v>
      </c>
      <c r="S3267" s="13" t="str">
        <f>LEFT(R3267,SEARCH("/",R3267)-1)</f>
        <v>theater</v>
      </c>
      <c r="T3267" t="str">
        <f>RIGHT(R3267,LEN(R3267)-SEARCH("/",R3267))</f>
        <v>plays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>
        <f>E3268/D3268</f>
        <v>1.3128333333333333</v>
      </c>
      <c r="O3268" s="6">
        <f>IF(L3268&gt;0,E3268/L3268,0)</f>
        <v>48.325153374233132</v>
      </c>
      <c r="P3268" s="11">
        <f>(((I3268/60)/60)/24)+DATE(1970,1,1)+(-5/24)</f>
        <v>42167.666666666664</v>
      </c>
      <c r="Q3268" s="11">
        <f>(((J3268/60)/60)/24)+DATE(1970,1,1)+(-5/24)</f>
        <v>42136.32780092593</v>
      </c>
      <c r="R3268" t="s">
        <v>8271</v>
      </c>
      <c r="S3268" s="13" t="str">
        <f>LEFT(R3268,SEARCH("/",R3268)-1)</f>
        <v>theater</v>
      </c>
      <c r="T3268" t="str">
        <f>RIGHT(R3268,LEN(R3268)-SEARCH("/",R3268))</f>
        <v>plays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>
        <f>E3269/D3269</f>
        <v>1.0209999999999999</v>
      </c>
      <c r="O3269" s="6">
        <f>IF(L3269&gt;0,E3269/L3269,0)</f>
        <v>53.177083333333336</v>
      </c>
      <c r="P3269" s="11">
        <f>(((I3269/60)/60)/24)+DATE(1970,1,1)+(-5/24)</f>
        <v>42202.549305555549</v>
      </c>
      <c r="Q3269" s="11">
        <f>(((J3269/60)/60)/24)+DATE(1970,1,1)+(-5/24)</f>
        <v>42172.549305555549</v>
      </c>
      <c r="R3269" t="s">
        <v>8271</v>
      </c>
      <c r="S3269" s="13" t="str">
        <f>LEFT(R3269,SEARCH("/",R3269)-1)</f>
        <v>theater</v>
      </c>
      <c r="T3269" t="str">
        <f>RIGHT(R3269,LEN(R3269)-SEARCH("/",R3269))</f>
        <v>plays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>
        <f>E3270/D3270</f>
        <v>1.28</v>
      </c>
      <c r="O3270" s="6">
        <f>IF(L3270&gt;0,E3270/L3270,0)</f>
        <v>60.952380952380949</v>
      </c>
      <c r="P3270" s="11">
        <f>(((I3270/60)/60)/24)+DATE(1970,1,1)+(-5/24)</f>
        <v>42606.695925925924</v>
      </c>
      <c r="Q3270" s="11">
        <f>(((J3270/60)/60)/24)+DATE(1970,1,1)+(-5/24)</f>
        <v>42590.695925925924</v>
      </c>
      <c r="R3270" t="s">
        <v>8271</v>
      </c>
      <c r="S3270" s="13" t="str">
        <f>LEFT(R3270,SEARCH("/",R3270)-1)</f>
        <v>theater</v>
      </c>
      <c r="T3270" t="str">
        <f>RIGHT(R3270,LEN(R3270)-SEARCH("/",R3270))</f>
        <v>plays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>
        <f>E3271/D3271</f>
        <v>1.0149999999999999</v>
      </c>
      <c r="O3271" s="6">
        <f>IF(L3271&gt;0,E3271/L3271,0)</f>
        <v>116</v>
      </c>
      <c r="P3271" s="11">
        <f>(((I3271/60)/60)/24)+DATE(1970,1,1)+(-5/24)</f>
        <v>42171.249999999993</v>
      </c>
      <c r="Q3271" s="11">
        <f>(((J3271/60)/60)/24)+DATE(1970,1,1)+(-5/24)</f>
        <v>42137.18746527777</v>
      </c>
      <c r="R3271" t="s">
        <v>8271</v>
      </c>
      <c r="S3271" s="13" t="str">
        <f>LEFT(R3271,SEARCH("/",R3271)-1)</f>
        <v>theater</v>
      </c>
      <c r="T3271" t="str">
        <f>RIGHT(R3271,LEN(R3271)-SEARCH("/",R3271))</f>
        <v>plays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>
        <f>E3272/D3272</f>
        <v>1.0166666666666666</v>
      </c>
      <c r="O3272" s="6">
        <f>IF(L3272&gt;0,E3272/L3272,0)</f>
        <v>61</v>
      </c>
      <c r="P3272" s="11">
        <f>(((I3272/60)/60)/24)+DATE(1970,1,1)+(-5/24)</f>
        <v>42197.324826388889</v>
      </c>
      <c r="Q3272" s="11">
        <f>(((J3272/60)/60)/24)+DATE(1970,1,1)+(-5/24)</f>
        <v>42167.324826388889</v>
      </c>
      <c r="R3272" t="s">
        <v>8271</v>
      </c>
      <c r="S3272" s="13" t="str">
        <f>LEFT(R3272,SEARCH("/",R3272)-1)</f>
        <v>theater</v>
      </c>
      <c r="T3272" t="str">
        <f>RIGHT(R3272,LEN(R3272)-SEARCH("/",R3272))</f>
        <v>plays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>
        <f>E3273/D3273</f>
        <v>1.3</v>
      </c>
      <c r="O3273" s="6">
        <f>IF(L3273&gt;0,E3273/L3273,0)</f>
        <v>38.235294117647058</v>
      </c>
      <c r="P3273" s="11">
        <f>(((I3273/60)/60)/24)+DATE(1970,1,1)+(-5/24)</f>
        <v>41945.270543981482</v>
      </c>
      <c r="Q3273" s="11">
        <f>(((J3273/60)/60)/24)+DATE(1970,1,1)+(-5/24)</f>
        <v>41915.22887731481</v>
      </c>
      <c r="R3273" t="s">
        <v>8271</v>
      </c>
      <c r="S3273" s="13" t="str">
        <f>LEFT(R3273,SEARCH("/",R3273)-1)</f>
        <v>theater</v>
      </c>
      <c r="T3273" t="str">
        <f>RIGHT(R3273,LEN(R3273)-SEARCH("/",R3273))</f>
        <v>plays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>
        <f>E3274/D3274</f>
        <v>1.5443</v>
      </c>
      <c r="O3274" s="6">
        <f>IF(L3274&gt;0,E3274/L3274,0)</f>
        <v>106.50344827586207</v>
      </c>
      <c r="P3274" s="11">
        <f>(((I3274/60)/60)/24)+DATE(1970,1,1)+(-5/24)</f>
        <v>42314.333437499998</v>
      </c>
      <c r="Q3274" s="11">
        <f>(((J3274/60)/60)/24)+DATE(1970,1,1)+(-5/24)</f>
        <v>42284.291770833333</v>
      </c>
      <c r="R3274" t="s">
        <v>8271</v>
      </c>
      <c r="S3274" s="13" t="str">
        <f>LEFT(R3274,SEARCH("/",R3274)-1)</f>
        <v>theater</v>
      </c>
      <c r="T3274" t="str">
        <f>RIGHT(R3274,LEN(R3274)-SEARCH("/",R3274))</f>
        <v>plays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>
        <f>E3275/D3275</f>
        <v>1.0740000000000001</v>
      </c>
      <c r="O3275" s="6">
        <f>IF(L3275&gt;0,E3275/L3275,0)</f>
        <v>204.57142857142858</v>
      </c>
      <c r="P3275" s="11">
        <f>(((I3275/60)/60)/24)+DATE(1970,1,1)+(-5/24)</f>
        <v>42627.583333333336</v>
      </c>
      <c r="Q3275" s="11">
        <f>(((J3275/60)/60)/24)+DATE(1970,1,1)+(-5/24)</f>
        <v>42611.5930787037</v>
      </c>
      <c r="R3275" t="s">
        <v>8271</v>
      </c>
      <c r="S3275" s="13" t="str">
        <f>LEFT(R3275,SEARCH("/",R3275)-1)</f>
        <v>theater</v>
      </c>
      <c r="T3275" t="str">
        <f>RIGHT(R3275,LEN(R3275)-SEARCH("/",R3275))</f>
        <v>plays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>
        <f>E3276/D3276</f>
        <v>1.0132258064516129</v>
      </c>
      <c r="O3276" s="6">
        <f>IF(L3276&gt;0,E3276/L3276,0)</f>
        <v>54.912587412587413</v>
      </c>
      <c r="P3276" s="11">
        <f>(((I3276/60)/60)/24)+DATE(1970,1,1)+(-5/24)</f>
        <v>42444.666666666664</v>
      </c>
      <c r="Q3276" s="11">
        <f>(((J3276/60)/60)/24)+DATE(1970,1,1)+(-5/24)</f>
        <v>42400.496203703697</v>
      </c>
      <c r="R3276" t="s">
        <v>8271</v>
      </c>
      <c r="S3276" s="13" t="str">
        <f>LEFT(R3276,SEARCH("/",R3276)-1)</f>
        <v>theater</v>
      </c>
      <c r="T3276" t="str">
        <f>RIGHT(R3276,LEN(R3276)-SEARCH("/",R3276))</f>
        <v>plays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>
        <f>E3277/D3277</f>
        <v>1.0027777777777778</v>
      </c>
      <c r="O3277" s="6">
        <f>IF(L3277&gt;0,E3277/L3277,0)</f>
        <v>150.41666666666666</v>
      </c>
      <c r="P3277" s="11">
        <f>(((I3277/60)/60)/24)+DATE(1970,1,1)+(-5/24)</f>
        <v>42043.979166666664</v>
      </c>
      <c r="Q3277" s="11">
        <f>(((J3277/60)/60)/24)+DATE(1970,1,1)+(-5/24)</f>
        <v>42017.672118055554</v>
      </c>
      <c r="R3277" t="s">
        <v>8271</v>
      </c>
      <c r="S3277" s="13" t="str">
        <f>LEFT(R3277,SEARCH("/",R3277)-1)</f>
        <v>theater</v>
      </c>
      <c r="T3277" t="str">
        <f>RIGHT(R3277,LEN(R3277)-SEARCH("/",R3277))</f>
        <v>plays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>
        <f>E3278/D3278</f>
        <v>1.1684444444444444</v>
      </c>
      <c r="O3278" s="6">
        <f>IF(L3278&gt;0,E3278/L3278,0)</f>
        <v>52.58</v>
      </c>
      <c r="P3278" s="11">
        <f>(((I3278/60)/60)/24)+DATE(1970,1,1)+(-5/24)</f>
        <v>42460.957638888889</v>
      </c>
      <c r="Q3278" s="11">
        <f>(((J3278/60)/60)/24)+DATE(1970,1,1)+(-5/24)</f>
        <v>42426.741655092592</v>
      </c>
      <c r="R3278" t="s">
        <v>8271</v>
      </c>
      <c r="S3278" s="13" t="str">
        <f>LEFT(R3278,SEARCH("/",R3278)-1)</f>
        <v>theater</v>
      </c>
      <c r="T3278" t="str">
        <f>RIGHT(R3278,LEN(R3278)-SEARCH("/",R3278))</f>
        <v>plays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>
        <f>E3279/D3279</f>
        <v>1.0860000000000001</v>
      </c>
      <c r="O3279" s="6">
        <f>IF(L3279&gt;0,E3279/L3279,0)</f>
        <v>54.3</v>
      </c>
      <c r="P3279" s="11">
        <f>(((I3279/60)/60)/24)+DATE(1970,1,1)+(-5/24)</f>
        <v>41961.516273148147</v>
      </c>
      <c r="Q3279" s="11">
        <f>(((J3279/60)/60)/24)+DATE(1970,1,1)+(-5/24)</f>
        <v>41931.474606481483</v>
      </c>
      <c r="R3279" t="s">
        <v>8271</v>
      </c>
      <c r="S3279" s="13" t="str">
        <f>LEFT(R3279,SEARCH("/",R3279)-1)</f>
        <v>theater</v>
      </c>
      <c r="T3279" t="str">
        <f>RIGHT(R3279,LEN(R3279)-SEARCH("/",R3279))</f>
        <v>plays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>
        <f>E3280/D3280</f>
        <v>1.034</v>
      </c>
      <c r="O3280" s="6">
        <f>IF(L3280&gt;0,E3280/L3280,0)</f>
        <v>76.029411764705884</v>
      </c>
      <c r="P3280" s="11">
        <f>(((I3280/60)/60)/24)+DATE(1970,1,1)+(-5/24)</f>
        <v>42154.640081018515</v>
      </c>
      <c r="Q3280" s="11">
        <f>(((J3280/60)/60)/24)+DATE(1970,1,1)+(-5/24)</f>
        <v>42124.640081018515</v>
      </c>
      <c r="R3280" t="s">
        <v>8271</v>
      </c>
      <c r="S3280" s="13" t="str">
        <f>LEFT(R3280,SEARCH("/",R3280)-1)</f>
        <v>theater</v>
      </c>
      <c r="T3280" t="str">
        <f>RIGHT(R3280,LEN(R3280)-SEARCH("/",R3280))</f>
        <v>plays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>
        <f>E3281/D3281</f>
        <v>1.1427586206896552</v>
      </c>
      <c r="O3281" s="6">
        <f>IF(L3281&gt;0,E3281/L3281,0)</f>
        <v>105.2063492063492</v>
      </c>
      <c r="P3281" s="11">
        <f>(((I3281/60)/60)/24)+DATE(1970,1,1)+(-5/24)</f>
        <v>42460.852534722224</v>
      </c>
      <c r="Q3281" s="11">
        <f>(((J3281/60)/60)/24)+DATE(1970,1,1)+(-5/24)</f>
        <v>42430.894201388881</v>
      </c>
      <c r="R3281" t="s">
        <v>8271</v>
      </c>
      <c r="S3281" s="13" t="str">
        <f>LEFT(R3281,SEARCH("/",R3281)-1)</f>
        <v>theater</v>
      </c>
      <c r="T3281" t="str">
        <f>RIGHT(R3281,LEN(R3281)-SEARCH("/",R3281))</f>
        <v>plays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>
        <f>E3282/D3282</f>
        <v>1.03</v>
      </c>
      <c r="O3282" s="6">
        <f>IF(L3282&gt;0,E3282/L3282,0)</f>
        <v>68.666666666666671</v>
      </c>
      <c r="P3282" s="11">
        <f>(((I3282/60)/60)/24)+DATE(1970,1,1)+(-5/24)</f>
        <v>42155.999999999993</v>
      </c>
      <c r="Q3282" s="11">
        <f>(((J3282/60)/60)/24)+DATE(1970,1,1)+(-5/24)</f>
        <v>42121.548587962963</v>
      </c>
      <c r="R3282" t="s">
        <v>8271</v>
      </c>
      <c r="S3282" s="13" t="str">
        <f>LEFT(R3282,SEARCH("/",R3282)-1)</f>
        <v>theater</v>
      </c>
      <c r="T3282" t="str">
        <f>RIGHT(R3282,LEN(R3282)-SEARCH("/",R3282))</f>
        <v>plays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>
        <f>E3283/D3283</f>
        <v>1.216</v>
      </c>
      <c r="O3283" s="6">
        <f>IF(L3283&gt;0,E3283/L3283,0)</f>
        <v>129.36170212765958</v>
      </c>
      <c r="P3283" s="11">
        <f>(((I3283/60)/60)/24)+DATE(1970,1,1)+(-5/24)</f>
        <v>42248.811400462961</v>
      </c>
      <c r="Q3283" s="11">
        <f>(((J3283/60)/60)/24)+DATE(1970,1,1)+(-5/24)</f>
        <v>42218.811400462961</v>
      </c>
      <c r="R3283" t="s">
        <v>8271</v>
      </c>
      <c r="S3283" s="13" t="str">
        <f>LEFT(R3283,SEARCH("/",R3283)-1)</f>
        <v>theater</v>
      </c>
      <c r="T3283" t="str">
        <f>RIGHT(R3283,LEN(R3283)-SEARCH("/",R3283))</f>
        <v>plays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>
        <f>E3284/D3284</f>
        <v>1.026467741935484</v>
      </c>
      <c r="O3284" s="6">
        <f>IF(L3284&gt;0,E3284/L3284,0)</f>
        <v>134.26371308016877</v>
      </c>
      <c r="P3284" s="11">
        <f>(((I3284/60)/60)/24)+DATE(1970,1,1)+(-5/24)</f>
        <v>42488.985972222225</v>
      </c>
      <c r="Q3284" s="11">
        <f>(((J3284/60)/60)/24)+DATE(1970,1,1)+(-5/24)</f>
        <v>42444.985972222225</v>
      </c>
      <c r="R3284" t="s">
        <v>8271</v>
      </c>
      <c r="S3284" s="13" t="str">
        <f>LEFT(R3284,SEARCH("/",R3284)-1)</f>
        <v>theater</v>
      </c>
      <c r="T3284" t="str">
        <f>RIGHT(R3284,LEN(R3284)-SEARCH("/",R3284))</f>
        <v>plays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>
        <f>E3285/D3285</f>
        <v>1.0475000000000001</v>
      </c>
      <c r="O3285" s="6">
        <f>IF(L3285&gt;0,E3285/L3285,0)</f>
        <v>17.829787234042552</v>
      </c>
      <c r="P3285" s="11">
        <f>(((I3285/60)/60)/24)+DATE(1970,1,1)+(-5/24)</f>
        <v>42410.666666666664</v>
      </c>
      <c r="Q3285" s="11">
        <f>(((J3285/60)/60)/24)+DATE(1970,1,1)+(-5/24)</f>
        <v>42379.535856481474</v>
      </c>
      <c r="R3285" t="s">
        <v>8271</v>
      </c>
      <c r="S3285" s="13" t="str">
        <f>LEFT(R3285,SEARCH("/",R3285)-1)</f>
        <v>theater</v>
      </c>
      <c r="T3285" t="str">
        <f>RIGHT(R3285,LEN(R3285)-SEARCH("/",R3285))</f>
        <v>plays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>
        <f>E3286/D3286</f>
        <v>1.016</v>
      </c>
      <c r="O3286" s="6">
        <f>IF(L3286&gt;0,E3286/L3286,0)</f>
        <v>203.2</v>
      </c>
      <c r="P3286" s="11">
        <f>(((I3286/60)/60)/24)+DATE(1970,1,1)+(-5/24)</f>
        <v>42398.040972222218</v>
      </c>
      <c r="Q3286" s="11">
        <f>(((J3286/60)/60)/24)+DATE(1970,1,1)+(-5/24)</f>
        <v>42380.676539351851</v>
      </c>
      <c r="R3286" t="s">
        <v>8271</v>
      </c>
      <c r="S3286" s="13" t="str">
        <f>LEFT(R3286,SEARCH("/",R3286)-1)</f>
        <v>theater</v>
      </c>
      <c r="T3286" t="str">
        <f>RIGHT(R3286,LEN(R3286)-SEARCH("/",R3286))</f>
        <v>plays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>
        <f>E3287/D3287</f>
        <v>1.1210242048409682</v>
      </c>
      <c r="O3287" s="6">
        <f>IF(L3287&gt;0,E3287/L3287,0)</f>
        <v>69.18518518518519</v>
      </c>
      <c r="P3287" s="11">
        <f>(((I3287/60)/60)/24)+DATE(1970,1,1)+(-5/24)</f>
        <v>42793.999999999993</v>
      </c>
      <c r="Q3287" s="11">
        <f>(((J3287/60)/60)/24)+DATE(1970,1,1)+(-5/24)</f>
        <v>42762.734097222223</v>
      </c>
      <c r="R3287" t="s">
        <v>8271</v>
      </c>
      <c r="S3287" s="13" t="str">
        <f>LEFT(R3287,SEARCH("/",R3287)-1)</f>
        <v>theater</v>
      </c>
      <c r="T3287" t="str">
        <f>RIGHT(R3287,LEN(R3287)-SEARCH("/",R3287))</f>
        <v>plays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>
        <f>E3288/D3288</f>
        <v>1.0176666666666667</v>
      </c>
      <c r="O3288" s="6">
        <f>IF(L3288&gt;0,E3288/L3288,0)</f>
        <v>125.12295081967213</v>
      </c>
      <c r="P3288" s="11">
        <f>(((I3288/60)/60)/24)+DATE(1970,1,1)+(-5/24)</f>
        <v>42597.631736111107</v>
      </c>
      <c r="Q3288" s="11">
        <f>(((J3288/60)/60)/24)+DATE(1970,1,1)+(-5/24)</f>
        <v>42567.631736111107</v>
      </c>
      <c r="R3288" t="s">
        <v>8271</v>
      </c>
      <c r="S3288" s="13" t="str">
        <f>LEFT(R3288,SEARCH("/",R3288)-1)</f>
        <v>theater</v>
      </c>
      <c r="T3288" t="str">
        <f>RIGHT(R3288,LEN(R3288)-SEARCH("/",R3288))</f>
        <v>plays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>
        <f>E3289/D3289</f>
        <v>1</v>
      </c>
      <c r="O3289" s="6">
        <f>IF(L3289&gt;0,E3289/L3289,0)</f>
        <v>73.529411764705884</v>
      </c>
      <c r="P3289" s="11">
        <f>(((I3289/60)/60)/24)+DATE(1970,1,1)+(-5/24)</f>
        <v>42336.541990740741</v>
      </c>
      <c r="Q3289" s="11">
        <f>(((J3289/60)/60)/24)+DATE(1970,1,1)+(-5/24)</f>
        <v>42311.541990740741</v>
      </c>
      <c r="R3289" t="s">
        <v>8271</v>
      </c>
      <c r="S3289" s="13" t="str">
        <f>LEFT(R3289,SEARCH("/",R3289)-1)</f>
        <v>theater</v>
      </c>
      <c r="T3289" t="str">
        <f>RIGHT(R3289,LEN(R3289)-SEARCH("/",R3289))</f>
        <v>plays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>
        <f>E3290/D3290</f>
        <v>1.0026489999999999</v>
      </c>
      <c r="O3290" s="6">
        <f>IF(L3290&gt;0,E3290/L3290,0)</f>
        <v>48.437149758454105</v>
      </c>
      <c r="P3290" s="11">
        <f>(((I3290/60)/60)/24)+DATE(1970,1,1)+(-5/24)</f>
        <v>42541.749999999993</v>
      </c>
      <c r="Q3290" s="11">
        <f>(((J3290/60)/60)/24)+DATE(1970,1,1)+(-5/24)</f>
        <v>42505.566145833327</v>
      </c>
      <c r="R3290" t="s">
        <v>8271</v>
      </c>
      <c r="S3290" s="13" t="str">
        <f>LEFT(R3290,SEARCH("/",R3290)-1)</f>
        <v>theater</v>
      </c>
      <c r="T3290" t="str">
        <f>RIGHT(R3290,LEN(R3290)-SEARCH("/",R3290))</f>
        <v>plays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>
        <f>E3291/D3291</f>
        <v>1.3304200000000002</v>
      </c>
      <c r="O3291" s="6">
        <f>IF(L3291&gt;0,E3291/L3291,0)</f>
        <v>26.608400000000003</v>
      </c>
      <c r="P3291" s="11">
        <f>(((I3291/60)/60)/24)+DATE(1970,1,1)+(-5/24)</f>
        <v>42786.159745370365</v>
      </c>
      <c r="Q3291" s="11">
        <f>(((J3291/60)/60)/24)+DATE(1970,1,1)+(-5/24)</f>
        <v>42758.159745370365</v>
      </c>
      <c r="R3291" t="s">
        <v>8271</v>
      </c>
      <c r="S3291" s="13" t="str">
        <f>LEFT(R3291,SEARCH("/",R3291)-1)</f>
        <v>theater</v>
      </c>
      <c r="T3291" t="str">
        <f>RIGHT(R3291,LEN(R3291)-SEARCH("/",R3291))</f>
        <v>plays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>
        <f>E3292/D3292</f>
        <v>1.212</v>
      </c>
      <c r="O3292" s="6">
        <f>IF(L3292&gt;0,E3292/L3292,0)</f>
        <v>33.666666666666664</v>
      </c>
      <c r="P3292" s="11">
        <f>(((I3292/60)/60)/24)+DATE(1970,1,1)+(-5/24)</f>
        <v>42805.306608796294</v>
      </c>
      <c r="Q3292" s="11">
        <f>(((J3292/60)/60)/24)+DATE(1970,1,1)+(-5/24)</f>
        <v>42775.306608796294</v>
      </c>
      <c r="R3292" t="s">
        <v>8271</v>
      </c>
      <c r="S3292" s="13" t="str">
        <f>LEFT(R3292,SEARCH("/",R3292)-1)</f>
        <v>theater</v>
      </c>
      <c r="T3292" t="str">
        <f>RIGHT(R3292,LEN(R3292)-SEARCH("/",R3292))</f>
        <v>plays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>
        <f>E3293/D3293</f>
        <v>1.1399999999999999</v>
      </c>
      <c r="O3293" s="6">
        <f>IF(L3293&gt;0,E3293/L3293,0)</f>
        <v>40.714285714285715</v>
      </c>
      <c r="P3293" s="11">
        <f>(((I3293/60)/60)/24)+DATE(1970,1,1)+(-5/24)</f>
        <v>42263.957638888889</v>
      </c>
      <c r="Q3293" s="11">
        <f>(((J3293/60)/60)/24)+DATE(1970,1,1)+(-5/24)</f>
        <v>42232.494212962956</v>
      </c>
      <c r="R3293" t="s">
        <v>8271</v>
      </c>
      <c r="S3293" s="13" t="str">
        <f>LEFT(R3293,SEARCH("/",R3293)-1)</f>
        <v>theater</v>
      </c>
      <c r="T3293" t="str">
        <f>RIGHT(R3293,LEN(R3293)-SEARCH("/",R3293))</f>
        <v>plays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>
        <f>E3294/D3294</f>
        <v>2.8613861386138613</v>
      </c>
      <c r="O3294" s="6">
        <f>IF(L3294&gt;0,E3294/L3294,0)</f>
        <v>19.266666666666666</v>
      </c>
      <c r="P3294" s="11">
        <f>(((I3294/60)/60)/24)+DATE(1970,1,1)+(-5/24)</f>
        <v>42342.603564814817</v>
      </c>
      <c r="Q3294" s="11">
        <f>(((J3294/60)/60)/24)+DATE(1970,1,1)+(-5/24)</f>
        <v>42282.561898148146</v>
      </c>
      <c r="R3294" t="s">
        <v>8271</v>
      </c>
      <c r="S3294" s="13" t="str">
        <f>LEFT(R3294,SEARCH("/",R3294)-1)</f>
        <v>theater</v>
      </c>
      <c r="T3294" t="str">
        <f>RIGHT(R3294,LEN(R3294)-SEARCH("/",R3294))</f>
        <v>plays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>
        <f>E3295/D3295</f>
        <v>1.7044444444444444</v>
      </c>
      <c r="O3295" s="6">
        <f>IF(L3295&gt;0,E3295/L3295,0)</f>
        <v>84.285714285714292</v>
      </c>
      <c r="P3295" s="11">
        <f>(((I3295/60)/60)/24)+DATE(1970,1,1)+(-5/24)</f>
        <v>42798.217037037037</v>
      </c>
      <c r="Q3295" s="11">
        <f>(((J3295/60)/60)/24)+DATE(1970,1,1)+(-5/24)</f>
        <v>42768.217037037037</v>
      </c>
      <c r="R3295" t="s">
        <v>8271</v>
      </c>
      <c r="S3295" s="13" t="str">
        <f>LEFT(R3295,SEARCH("/",R3295)-1)</f>
        <v>theater</v>
      </c>
      <c r="T3295" t="str">
        <f>RIGHT(R3295,LEN(R3295)-SEARCH("/",R3295))</f>
        <v>plays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>
        <f>E3296/D3296</f>
        <v>1.1833333333333333</v>
      </c>
      <c r="O3296" s="6">
        <f>IF(L3296&gt;0,E3296/L3296,0)</f>
        <v>29.583333333333332</v>
      </c>
      <c r="P3296" s="11">
        <f>(((I3296/60)/60)/24)+DATE(1970,1,1)+(-5/24)</f>
        <v>42171.33280092592</v>
      </c>
      <c r="Q3296" s="11">
        <f>(((J3296/60)/60)/24)+DATE(1970,1,1)+(-5/24)</f>
        <v>42141.33280092592</v>
      </c>
      <c r="R3296" t="s">
        <v>8271</v>
      </c>
      <c r="S3296" s="13" t="str">
        <f>LEFT(R3296,SEARCH("/",R3296)-1)</f>
        <v>theater</v>
      </c>
      <c r="T3296" t="str">
        <f>RIGHT(R3296,LEN(R3296)-SEARCH("/",R3296))</f>
        <v>plays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>
        <f>E3297/D3297</f>
        <v>1.0285857142857142</v>
      </c>
      <c r="O3297" s="6">
        <f>IF(L3297&gt;0,E3297/L3297,0)</f>
        <v>26.667037037037037</v>
      </c>
      <c r="P3297" s="11">
        <f>(((I3297/60)/60)/24)+DATE(1970,1,1)+(-5/24)</f>
        <v>42639.234131944446</v>
      </c>
      <c r="Q3297" s="11">
        <f>(((J3297/60)/60)/24)+DATE(1970,1,1)+(-5/24)</f>
        <v>42609.234131944446</v>
      </c>
      <c r="R3297" t="s">
        <v>8271</v>
      </c>
      <c r="S3297" s="13" t="str">
        <f>LEFT(R3297,SEARCH("/",R3297)-1)</f>
        <v>theater</v>
      </c>
      <c r="T3297" t="str">
        <f>RIGHT(R3297,LEN(R3297)-SEARCH("/",R3297))</f>
        <v>plays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>
        <f>E3298/D3298</f>
        <v>1.4406666666666668</v>
      </c>
      <c r="O3298" s="6">
        <f>IF(L3298&gt;0,E3298/L3298,0)</f>
        <v>45.978723404255319</v>
      </c>
      <c r="P3298" s="11">
        <f>(((I3298/60)/60)/24)+DATE(1970,1,1)+(-5/24)</f>
        <v>42330.708333333336</v>
      </c>
      <c r="Q3298" s="11">
        <f>(((J3298/60)/60)/24)+DATE(1970,1,1)+(-5/24)</f>
        <v>42309.54828703704</v>
      </c>
      <c r="R3298" t="s">
        <v>8271</v>
      </c>
      <c r="S3298" s="13" t="str">
        <f>LEFT(R3298,SEARCH("/",R3298)-1)</f>
        <v>theater</v>
      </c>
      <c r="T3298" t="str">
        <f>RIGHT(R3298,LEN(R3298)-SEARCH("/",R3298))</f>
        <v>plays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>
        <f>E3299/D3299</f>
        <v>1.0007272727272727</v>
      </c>
      <c r="O3299" s="6">
        <f>IF(L3299&gt;0,E3299/L3299,0)</f>
        <v>125.09090909090909</v>
      </c>
      <c r="P3299" s="11">
        <f>(((I3299/60)/60)/24)+DATE(1970,1,1)+(-5/24)</f>
        <v>42212.749305555553</v>
      </c>
      <c r="Q3299" s="11">
        <f>(((J3299/60)/60)/24)+DATE(1970,1,1)+(-5/24)</f>
        <v>42193.563148148147</v>
      </c>
      <c r="R3299" t="s">
        <v>8271</v>
      </c>
      <c r="S3299" s="13" t="str">
        <f>LEFT(R3299,SEARCH("/",R3299)-1)</f>
        <v>theater</v>
      </c>
      <c r="T3299" t="str">
        <f>RIGHT(R3299,LEN(R3299)-SEARCH("/",R3299))</f>
        <v>plays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>
        <f>E3300/D3300</f>
        <v>1.0173000000000001</v>
      </c>
      <c r="O3300" s="6">
        <f>IF(L3300&gt;0,E3300/L3300,0)</f>
        <v>141.29166666666666</v>
      </c>
      <c r="P3300" s="11">
        <f>(((I3300/60)/60)/24)+DATE(1970,1,1)+(-5/24)</f>
        <v>42259.791666666664</v>
      </c>
      <c r="Q3300" s="11">
        <f>(((J3300/60)/60)/24)+DATE(1970,1,1)+(-5/24)</f>
        <v>42239.749629629623</v>
      </c>
      <c r="R3300" t="s">
        <v>8271</v>
      </c>
      <c r="S3300" s="13" t="str">
        <f>LEFT(R3300,SEARCH("/",R3300)-1)</f>
        <v>theater</v>
      </c>
      <c r="T3300" t="str">
        <f>RIGHT(R3300,LEN(R3300)-SEARCH("/",R3300))</f>
        <v>plays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>
        <f>E3301/D3301</f>
        <v>1.1619999999999999</v>
      </c>
      <c r="O3301" s="6">
        <f>IF(L3301&gt;0,E3301/L3301,0)</f>
        <v>55.333333333333336</v>
      </c>
      <c r="P3301" s="11">
        <f>(((I3301/60)/60)/24)+DATE(1970,1,1)+(-5/24)</f>
        <v>42291.709062499998</v>
      </c>
      <c r="Q3301" s="11">
        <f>(((J3301/60)/60)/24)+DATE(1970,1,1)+(-5/24)</f>
        <v>42261.709062499998</v>
      </c>
      <c r="R3301" t="s">
        <v>8271</v>
      </c>
      <c r="S3301" s="13" t="str">
        <f>LEFT(R3301,SEARCH("/",R3301)-1)</f>
        <v>theater</v>
      </c>
      <c r="T3301" t="str">
        <f>RIGHT(R3301,LEN(R3301)-SEARCH("/",R3301))</f>
        <v>plays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>
        <f>E3302/D3302</f>
        <v>1.3616666666666666</v>
      </c>
      <c r="O3302" s="6">
        <f>IF(L3302&gt;0,E3302/L3302,0)</f>
        <v>46.420454545454547</v>
      </c>
      <c r="P3302" s="11">
        <f>(((I3302/60)/60)/24)+DATE(1970,1,1)+(-5/24)</f>
        <v>42123.535439814812</v>
      </c>
      <c r="Q3302" s="11">
        <f>(((J3302/60)/60)/24)+DATE(1970,1,1)+(-5/24)</f>
        <v>42102.535439814812</v>
      </c>
      <c r="R3302" t="s">
        <v>8271</v>
      </c>
      <c r="S3302" s="13" t="str">
        <f>LEFT(R3302,SEARCH("/",R3302)-1)</f>
        <v>theater</v>
      </c>
      <c r="T3302" t="str">
        <f>RIGHT(R3302,LEN(R3302)-SEARCH("/",R3302))</f>
        <v>plays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>
        <f>E3303/D3303</f>
        <v>1.3346666666666667</v>
      </c>
      <c r="O3303" s="6">
        <f>IF(L3303&gt;0,E3303/L3303,0)</f>
        <v>57.2</v>
      </c>
      <c r="P3303" s="11">
        <f>(((I3303/60)/60)/24)+DATE(1970,1,1)+(-5/24)</f>
        <v>42583.082638888889</v>
      </c>
      <c r="Q3303" s="11">
        <f>(((J3303/60)/60)/24)+DATE(1970,1,1)+(-5/24)</f>
        <v>42538.527500000004</v>
      </c>
      <c r="R3303" t="s">
        <v>8271</v>
      </c>
      <c r="S3303" s="13" t="str">
        <f>LEFT(R3303,SEARCH("/",R3303)-1)</f>
        <v>theater</v>
      </c>
      <c r="T3303" t="str">
        <f>RIGHT(R3303,LEN(R3303)-SEARCH("/",R3303))</f>
        <v>plays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>
        <f>E3304/D3304</f>
        <v>1.0339285714285715</v>
      </c>
      <c r="O3304" s="6">
        <f>IF(L3304&gt;0,E3304/L3304,0)</f>
        <v>173.7</v>
      </c>
      <c r="P3304" s="11">
        <f>(((I3304/60)/60)/24)+DATE(1970,1,1)+(-5/24)</f>
        <v>42711.143240740734</v>
      </c>
      <c r="Q3304" s="11">
        <f>(((J3304/60)/60)/24)+DATE(1970,1,1)+(-5/24)</f>
        <v>42681.143240740734</v>
      </c>
      <c r="R3304" t="s">
        <v>8271</v>
      </c>
      <c r="S3304" s="13" t="str">
        <f>LEFT(R3304,SEARCH("/",R3304)-1)</f>
        <v>theater</v>
      </c>
      <c r="T3304" t="str">
        <f>RIGHT(R3304,LEN(R3304)-SEARCH("/",R3304))</f>
        <v>plays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>
        <f>E3305/D3305</f>
        <v>1.1588888888888889</v>
      </c>
      <c r="O3305" s="6">
        <f>IF(L3305&gt;0,E3305/L3305,0)</f>
        <v>59.6</v>
      </c>
      <c r="P3305" s="11">
        <f>(((I3305/60)/60)/24)+DATE(1970,1,1)+(-5/24)</f>
        <v>42091.401435185187</v>
      </c>
      <c r="Q3305" s="11">
        <f>(((J3305/60)/60)/24)+DATE(1970,1,1)+(-5/24)</f>
        <v>42056.443101851844</v>
      </c>
      <c r="R3305" t="s">
        <v>8271</v>
      </c>
      <c r="S3305" s="13" t="str">
        <f>LEFT(R3305,SEARCH("/",R3305)-1)</f>
        <v>theater</v>
      </c>
      <c r="T3305" t="str">
        <f>RIGHT(R3305,LEN(R3305)-SEARCH("/",R3305))</f>
        <v>plays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>
        <f>E3306/D3306</f>
        <v>1.0451666666666666</v>
      </c>
      <c r="O3306" s="6">
        <f>IF(L3306&gt;0,E3306/L3306,0)</f>
        <v>89.585714285714289</v>
      </c>
      <c r="P3306" s="11">
        <f>(((I3306/60)/60)/24)+DATE(1970,1,1)+(-5/24)</f>
        <v>42726.41611111111</v>
      </c>
      <c r="Q3306" s="11">
        <f>(((J3306/60)/60)/24)+DATE(1970,1,1)+(-5/24)</f>
        <v>42696.41611111111</v>
      </c>
      <c r="R3306" t="s">
        <v>8271</v>
      </c>
      <c r="S3306" s="13" t="str">
        <f>LEFT(R3306,SEARCH("/",R3306)-1)</f>
        <v>theater</v>
      </c>
      <c r="T3306" t="str">
        <f>RIGHT(R3306,LEN(R3306)-SEARCH("/",R3306))</f>
        <v>plays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>
        <f>E3307/D3307</f>
        <v>1.0202500000000001</v>
      </c>
      <c r="O3307" s="6">
        <f>IF(L3307&gt;0,E3307/L3307,0)</f>
        <v>204.05</v>
      </c>
      <c r="P3307" s="11">
        <f>(((I3307/60)/60)/24)+DATE(1970,1,1)+(-5/24)</f>
        <v>42216.647546296292</v>
      </c>
      <c r="Q3307" s="11">
        <f>(((J3307/60)/60)/24)+DATE(1970,1,1)+(-5/24)</f>
        <v>42186.647546296292</v>
      </c>
      <c r="R3307" t="s">
        <v>8271</v>
      </c>
      <c r="S3307" s="13" t="str">
        <f>LEFT(R3307,SEARCH("/",R3307)-1)</f>
        <v>theater</v>
      </c>
      <c r="T3307" t="str">
        <f>RIGHT(R3307,LEN(R3307)-SEARCH("/",R3307))</f>
        <v>plays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>
        <f>E3308/D3308</f>
        <v>1.7533333333333334</v>
      </c>
      <c r="O3308" s="6">
        <f>IF(L3308&gt;0,E3308/L3308,0)</f>
        <v>48.703703703703702</v>
      </c>
      <c r="P3308" s="11">
        <f>(((I3308/60)/60)/24)+DATE(1970,1,1)+(-5/24)</f>
        <v>42530.916666666664</v>
      </c>
      <c r="Q3308" s="11">
        <f>(((J3308/60)/60)/24)+DATE(1970,1,1)+(-5/24)</f>
        <v>42493.010902777773</v>
      </c>
      <c r="R3308" t="s">
        <v>8271</v>
      </c>
      <c r="S3308" s="13" t="str">
        <f>LEFT(R3308,SEARCH("/",R3308)-1)</f>
        <v>theater</v>
      </c>
      <c r="T3308" t="str">
        <f>RIGHT(R3308,LEN(R3308)-SEARCH("/",R3308))</f>
        <v>plays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>
        <f>E3309/D3309</f>
        <v>1.0668</v>
      </c>
      <c r="O3309" s="6">
        <f>IF(L3309&gt;0,E3309/L3309,0)</f>
        <v>53.339999999999996</v>
      </c>
      <c r="P3309" s="11">
        <f>(((I3309/60)/60)/24)+DATE(1970,1,1)+(-5/24)</f>
        <v>42504.848831018513</v>
      </c>
      <c r="Q3309" s="11">
        <f>(((J3309/60)/60)/24)+DATE(1970,1,1)+(-5/24)</f>
        <v>42474.848831018513</v>
      </c>
      <c r="R3309" t="s">
        <v>8271</v>
      </c>
      <c r="S3309" s="13" t="str">
        <f>LEFT(R3309,SEARCH("/",R3309)-1)</f>
        <v>theater</v>
      </c>
      <c r="T3309" t="str">
        <f>RIGHT(R3309,LEN(R3309)-SEARCH("/",R3309))</f>
        <v>plays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>
        <f>E3310/D3310</f>
        <v>1.2228571428571429</v>
      </c>
      <c r="O3310" s="6">
        <f>IF(L3310&gt;0,E3310/L3310,0)</f>
        <v>75.087719298245617</v>
      </c>
      <c r="P3310" s="11">
        <f>(((I3310/60)/60)/24)+DATE(1970,1,1)+(-5/24)</f>
        <v>42473.668576388889</v>
      </c>
      <c r="Q3310" s="11">
        <f>(((J3310/60)/60)/24)+DATE(1970,1,1)+(-5/24)</f>
        <v>42452.668576388889</v>
      </c>
      <c r="R3310" t="s">
        <v>8271</v>
      </c>
      <c r="S3310" s="13" t="str">
        <f>LEFT(R3310,SEARCH("/",R3310)-1)</f>
        <v>theater</v>
      </c>
      <c r="T3310" t="str">
        <f>RIGHT(R3310,LEN(R3310)-SEARCH("/",R3310))</f>
        <v>plays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>
        <f>E3311/D3311</f>
        <v>1.5942857142857143</v>
      </c>
      <c r="O3311" s="6">
        <f>IF(L3311&gt;0,E3311/L3311,0)</f>
        <v>18</v>
      </c>
      <c r="P3311" s="11">
        <f>(((I3311/60)/60)/24)+DATE(1970,1,1)+(-5/24)</f>
        <v>42659.441874999997</v>
      </c>
      <c r="Q3311" s="11">
        <f>(((J3311/60)/60)/24)+DATE(1970,1,1)+(-5/24)</f>
        <v>42628.441874999997</v>
      </c>
      <c r="R3311" t="s">
        <v>8271</v>
      </c>
      <c r="S3311" s="13" t="str">
        <f>LEFT(R3311,SEARCH("/",R3311)-1)</f>
        <v>theater</v>
      </c>
      <c r="T3311" t="str">
        <f>RIGHT(R3311,LEN(R3311)-SEARCH("/",R3311))</f>
        <v>plays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>
        <f>E3312/D3312</f>
        <v>1.0007692307692309</v>
      </c>
      <c r="O3312" s="6">
        <f>IF(L3312&gt;0,E3312/L3312,0)</f>
        <v>209.83870967741936</v>
      </c>
      <c r="P3312" s="11">
        <f>(((I3312/60)/60)/24)+DATE(1970,1,1)+(-5/24)</f>
        <v>42283.720196759255</v>
      </c>
      <c r="Q3312" s="11">
        <f>(((J3312/60)/60)/24)+DATE(1970,1,1)+(-5/24)</f>
        <v>42253.720196759255</v>
      </c>
      <c r="R3312" t="s">
        <v>8271</v>
      </c>
      <c r="S3312" s="13" t="str">
        <f>LEFT(R3312,SEARCH("/",R3312)-1)</f>
        <v>theater</v>
      </c>
      <c r="T3312" t="str">
        <f>RIGHT(R3312,LEN(R3312)-SEARCH("/",R3312))</f>
        <v>plays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>
        <f>E3313/D3313</f>
        <v>1.0984</v>
      </c>
      <c r="O3313" s="6">
        <f>IF(L3313&gt;0,E3313/L3313,0)</f>
        <v>61.022222222222226</v>
      </c>
      <c r="P3313" s="11">
        <f>(((I3313/60)/60)/24)+DATE(1970,1,1)+(-5/24)</f>
        <v>42294.083449074074</v>
      </c>
      <c r="Q3313" s="11">
        <f>(((J3313/60)/60)/24)+DATE(1970,1,1)+(-5/24)</f>
        <v>42264.083449074074</v>
      </c>
      <c r="R3313" t="s">
        <v>8271</v>
      </c>
      <c r="S3313" s="13" t="str">
        <f>LEFT(R3313,SEARCH("/",R3313)-1)</f>
        <v>theater</v>
      </c>
      <c r="T3313" t="str">
        <f>RIGHT(R3313,LEN(R3313)-SEARCH("/",R3313))</f>
        <v>plays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>
        <f>E3314/D3314</f>
        <v>1.0004</v>
      </c>
      <c r="O3314" s="6">
        <f>IF(L3314&gt;0,E3314/L3314,0)</f>
        <v>61</v>
      </c>
      <c r="P3314" s="11">
        <f>(((I3314/60)/60)/24)+DATE(1970,1,1)+(-5/24)</f>
        <v>42685.708333333336</v>
      </c>
      <c r="Q3314" s="11">
        <f>(((J3314/60)/60)/24)+DATE(1970,1,1)+(-5/24)</f>
        <v>42664.601226851846</v>
      </c>
      <c r="R3314" t="s">
        <v>8271</v>
      </c>
      <c r="S3314" s="13" t="str">
        <f>LEFT(R3314,SEARCH("/",R3314)-1)</f>
        <v>theater</v>
      </c>
      <c r="T3314" t="str">
        <f>RIGHT(R3314,LEN(R3314)-SEARCH("/",R3314))</f>
        <v>plays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>
        <f>E3315/D3315</f>
        <v>1.1605000000000001</v>
      </c>
      <c r="O3315" s="6">
        <f>IF(L3315&gt;0,E3315/L3315,0)</f>
        <v>80.034482758620683</v>
      </c>
      <c r="P3315" s="11">
        <f>(((I3315/60)/60)/24)+DATE(1970,1,1)+(-5/24)</f>
        <v>42395.833333333336</v>
      </c>
      <c r="Q3315" s="11">
        <f>(((J3315/60)/60)/24)+DATE(1970,1,1)+(-5/24)</f>
        <v>42382.036076388882</v>
      </c>
      <c r="R3315" t="s">
        <v>8271</v>
      </c>
      <c r="S3315" s="13" t="str">
        <f>LEFT(R3315,SEARCH("/",R3315)-1)</f>
        <v>theater</v>
      </c>
      <c r="T3315" t="str">
        <f>RIGHT(R3315,LEN(R3315)-SEARCH("/",R3315))</f>
        <v>plays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>
        <f>E3316/D3316</f>
        <v>2.1074999999999999</v>
      </c>
      <c r="O3316" s="6">
        <f>IF(L3316&gt;0,E3316/L3316,0)</f>
        <v>29.068965517241381</v>
      </c>
      <c r="P3316" s="11">
        <f>(((I3316/60)/60)/24)+DATE(1970,1,1)+(-5/24)</f>
        <v>42132.628472222219</v>
      </c>
      <c r="Q3316" s="11">
        <f>(((J3316/60)/60)/24)+DATE(1970,1,1)+(-5/24)</f>
        <v>42105.059155092589</v>
      </c>
      <c r="R3316" t="s">
        <v>8271</v>
      </c>
      <c r="S3316" s="13" t="str">
        <f>LEFT(R3316,SEARCH("/",R3316)-1)</f>
        <v>theater</v>
      </c>
      <c r="T3316" t="str">
        <f>RIGHT(R3316,LEN(R3316)-SEARCH("/",R3316))</f>
        <v>plays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>
        <f>E3317/D3317</f>
        <v>1.1000000000000001</v>
      </c>
      <c r="O3317" s="6">
        <f>IF(L3317&gt;0,E3317/L3317,0)</f>
        <v>49.438202247191015</v>
      </c>
      <c r="P3317" s="11">
        <f>(((I3317/60)/60)/24)+DATE(1970,1,1)+(-5/24)</f>
        <v>42496.095381944448</v>
      </c>
      <c r="Q3317" s="11">
        <f>(((J3317/60)/60)/24)+DATE(1970,1,1)+(-5/24)</f>
        <v>42466.095381944448</v>
      </c>
      <c r="R3317" t="s">
        <v>8271</v>
      </c>
      <c r="S3317" s="13" t="str">
        <f>LEFT(R3317,SEARCH("/",R3317)-1)</f>
        <v>theater</v>
      </c>
      <c r="T3317" t="str">
        <f>RIGHT(R3317,LEN(R3317)-SEARCH("/",R3317))</f>
        <v>plays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>
        <f>E3318/D3318</f>
        <v>1.0008673425918038</v>
      </c>
      <c r="O3318" s="6">
        <f>IF(L3318&gt;0,E3318/L3318,0)</f>
        <v>93.977440000000001</v>
      </c>
      <c r="P3318" s="11">
        <f>(((I3318/60)/60)/24)+DATE(1970,1,1)+(-5/24)</f>
        <v>41859.370833333334</v>
      </c>
      <c r="Q3318" s="11">
        <f>(((J3318/60)/60)/24)+DATE(1970,1,1)+(-5/24)</f>
        <v>41826.662905092591</v>
      </c>
      <c r="R3318" t="s">
        <v>8271</v>
      </c>
      <c r="S3318" s="13" t="str">
        <f>LEFT(R3318,SEARCH("/",R3318)-1)</f>
        <v>theater</v>
      </c>
      <c r="T3318" t="str">
        <f>RIGHT(R3318,LEN(R3318)-SEARCH("/",R3318))</f>
        <v>plays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>
        <f>E3319/D3319</f>
        <v>1.0619047619047619</v>
      </c>
      <c r="O3319" s="6">
        <f>IF(L3319&gt;0,E3319/L3319,0)</f>
        <v>61.944444444444443</v>
      </c>
      <c r="P3319" s="11">
        <f>(((I3319/60)/60)/24)+DATE(1970,1,1)+(-5/24)</f>
        <v>42528.831296296288</v>
      </c>
      <c r="Q3319" s="11">
        <f>(((J3319/60)/60)/24)+DATE(1970,1,1)+(-5/24)</f>
        <v>42498.831296296288</v>
      </c>
      <c r="R3319" t="s">
        <v>8271</v>
      </c>
      <c r="S3319" s="13" t="str">
        <f>LEFT(R3319,SEARCH("/",R3319)-1)</f>
        <v>theater</v>
      </c>
      <c r="T3319" t="str">
        <f>RIGHT(R3319,LEN(R3319)-SEARCH("/",R3319))</f>
        <v>plays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>
        <f>E3320/D3320</f>
        <v>1.256</v>
      </c>
      <c r="O3320" s="6">
        <f>IF(L3320&gt;0,E3320/L3320,0)</f>
        <v>78.5</v>
      </c>
      <c r="P3320" s="11">
        <f>(((I3320/60)/60)/24)+DATE(1970,1,1)+(-5/24)</f>
        <v>42470.895833333336</v>
      </c>
      <c r="Q3320" s="11">
        <f>(((J3320/60)/60)/24)+DATE(1970,1,1)+(-5/24)</f>
        <v>42431.093668981477</v>
      </c>
      <c r="R3320" t="s">
        <v>8271</v>
      </c>
      <c r="S3320" s="13" t="str">
        <f>LEFT(R3320,SEARCH("/",R3320)-1)</f>
        <v>theater</v>
      </c>
      <c r="T3320" t="str">
        <f>RIGHT(R3320,LEN(R3320)-SEARCH("/",R3320))</f>
        <v>plays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>
        <f>E3321/D3321</f>
        <v>1.08</v>
      </c>
      <c r="O3321" s="6">
        <f>IF(L3321&gt;0,E3321/L3321,0)</f>
        <v>33.75</v>
      </c>
      <c r="P3321" s="11">
        <f>(((I3321/60)/60)/24)+DATE(1970,1,1)+(-5/24)</f>
        <v>42035.377152777779</v>
      </c>
      <c r="Q3321" s="11">
        <f>(((J3321/60)/60)/24)+DATE(1970,1,1)+(-5/24)</f>
        <v>41990.377152777779</v>
      </c>
      <c r="R3321" t="s">
        <v>8271</v>
      </c>
      <c r="S3321" s="13" t="str">
        <f>LEFT(R3321,SEARCH("/",R3321)-1)</f>
        <v>theater</v>
      </c>
      <c r="T3321" t="str">
        <f>RIGHT(R3321,LEN(R3321)-SEARCH("/",R3321))</f>
        <v>plays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>
        <f>E3322/D3322</f>
        <v>1.01</v>
      </c>
      <c r="O3322" s="6">
        <f>IF(L3322&gt;0,E3322/L3322,0)</f>
        <v>66.44736842105263</v>
      </c>
      <c r="P3322" s="11">
        <f>(((I3322/60)/60)/24)+DATE(1970,1,1)+(-5/24)</f>
        <v>42542.837465277778</v>
      </c>
      <c r="Q3322" s="11">
        <f>(((J3322/60)/60)/24)+DATE(1970,1,1)+(-5/24)</f>
        <v>42512.837465277778</v>
      </c>
      <c r="R3322" t="s">
        <v>8271</v>
      </c>
      <c r="S3322" s="13" t="str">
        <f>LEFT(R3322,SEARCH("/",R3322)-1)</f>
        <v>theater</v>
      </c>
      <c r="T3322" t="str">
        <f>RIGHT(R3322,LEN(R3322)-SEARCH("/",R3322))</f>
        <v>plays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>
        <f>E3323/D3323</f>
        <v>1.0740000000000001</v>
      </c>
      <c r="O3323" s="6">
        <f>IF(L3323&gt;0,E3323/L3323,0)</f>
        <v>35.799999999999997</v>
      </c>
      <c r="P3323" s="11">
        <f>(((I3323/60)/60)/24)+DATE(1970,1,1)+(-5/24)</f>
        <v>41927.957638888889</v>
      </c>
      <c r="Q3323" s="11">
        <f>(((J3323/60)/60)/24)+DATE(1970,1,1)+(-5/24)</f>
        <v>41913.891956018517</v>
      </c>
      <c r="R3323" t="s">
        <v>8271</v>
      </c>
      <c r="S3323" s="13" t="str">
        <f>LEFT(R3323,SEARCH("/",R3323)-1)</f>
        <v>theater</v>
      </c>
      <c r="T3323" t="str">
        <f>RIGHT(R3323,LEN(R3323)-SEARCH("/",R3323))</f>
        <v>plays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>
        <f>E3324/D3324</f>
        <v>1.0151515151515151</v>
      </c>
      <c r="O3324" s="6">
        <f>IF(L3324&gt;0,E3324/L3324,0)</f>
        <v>145.65217391304347</v>
      </c>
      <c r="P3324" s="11">
        <f>(((I3324/60)/60)/24)+DATE(1970,1,1)+(-5/24)</f>
        <v>42542.954861111109</v>
      </c>
      <c r="Q3324" s="11">
        <f>(((J3324/60)/60)/24)+DATE(1970,1,1)+(-5/24)</f>
        <v>42520.802037037036</v>
      </c>
      <c r="R3324" t="s">
        <v>8271</v>
      </c>
      <c r="S3324" s="13" t="str">
        <f>LEFT(R3324,SEARCH("/",R3324)-1)</f>
        <v>theater</v>
      </c>
      <c r="T3324" t="str">
        <f>RIGHT(R3324,LEN(R3324)-SEARCH("/",R3324))</f>
        <v>plays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>
        <f>E3325/D3325</f>
        <v>1.2589999999999999</v>
      </c>
      <c r="O3325" s="6">
        <f>IF(L3325&gt;0,E3325/L3325,0)</f>
        <v>25.693877551020407</v>
      </c>
      <c r="P3325" s="11">
        <f>(((I3325/60)/60)/24)+DATE(1970,1,1)+(-5/24)</f>
        <v>42638.157499999994</v>
      </c>
      <c r="Q3325" s="11">
        <f>(((J3325/60)/60)/24)+DATE(1970,1,1)+(-5/24)</f>
        <v>42608.157499999994</v>
      </c>
      <c r="R3325" t="s">
        <v>8271</v>
      </c>
      <c r="S3325" s="13" t="str">
        <f>LEFT(R3325,SEARCH("/",R3325)-1)</f>
        <v>theater</v>
      </c>
      <c r="T3325" t="str">
        <f>RIGHT(R3325,LEN(R3325)-SEARCH("/",R3325))</f>
        <v>plays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>
        <f>E3326/D3326</f>
        <v>1.0166666666666666</v>
      </c>
      <c r="O3326" s="6">
        <f>IF(L3326&gt;0,E3326/L3326,0)</f>
        <v>152.5</v>
      </c>
      <c r="P3326" s="11">
        <f>(((I3326/60)/60)/24)+DATE(1970,1,1)+(-5/24)</f>
        <v>42526.374884259254</v>
      </c>
      <c r="Q3326" s="11">
        <f>(((J3326/60)/60)/24)+DATE(1970,1,1)+(-5/24)</f>
        <v>42512.374884259254</v>
      </c>
      <c r="R3326" t="s">
        <v>8271</v>
      </c>
      <c r="S3326" s="13" t="str">
        <f>LEFT(R3326,SEARCH("/",R3326)-1)</f>
        <v>theater</v>
      </c>
      <c r="T3326" t="str">
        <f>RIGHT(R3326,LEN(R3326)-SEARCH("/",R3326))</f>
        <v>plays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>
        <f>E3327/D3327</f>
        <v>1.125</v>
      </c>
      <c r="O3327" s="6">
        <f>IF(L3327&gt;0,E3327/L3327,0)</f>
        <v>30</v>
      </c>
      <c r="P3327" s="11">
        <f>(((I3327/60)/60)/24)+DATE(1970,1,1)+(-5/24)</f>
        <v>42099.535613425927</v>
      </c>
      <c r="Q3327" s="11">
        <f>(((J3327/60)/60)/24)+DATE(1970,1,1)+(-5/24)</f>
        <v>42064.577280092592</v>
      </c>
      <c r="R3327" t="s">
        <v>8271</v>
      </c>
      <c r="S3327" s="13" t="str">
        <f>LEFT(R3327,SEARCH("/",R3327)-1)</f>
        <v>theater</v>
      </c>
      <c r="T3327" t="str">
        <f>RIGHT(R3327,LEN(R3327)-SEARCH("/",R3327))</f>
        <v>plays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>
        <f>E3328/D3328</f>
        <v>1.0137499999999999</v>
      </c>
      <c r="O3328" s="6">
        <f>IF(L3328&gt;0,E3328/L3328,0)</f>
        <v>142.28070175438597</v>
      </c>
      <c r="P3328" s="11">
        <f>(((I3328/60)/60)/24)+DATE(1970,1,1)+(-5/24)</f>
        <v>42071.464178240734</v>
      </c>
      <c r="Q3328" s="11">
        <f>(((J3328/60)/60)/24)+DATE(1970,1,1)+(-5/24)</f>
        <v>42041.505844907406</v>
      </c>
      <c r="R3328" t="s">
        <v>8271</v>
      </c>
      <c r="S3328" s="13" t="str">
        <f>LEFT(R3328,SEARCH("/",R3328)-1)</f>
        <v>theater</v>
      </c>
      <c r="T3328" t="str">
        <f>RIGHT(R3328,LEN(R3328)-SEARCH("/",R3328))</f>
        <v>plays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>
        <f>E3329/D3329</f>
        <v>1.0125</v>
      </c>
      <c r="O3329" s="6">
        <f>IF(L3329&gt;0,E3329/L3329,0)</f>
        <v>24.545454545454547</v>
      </c>
      <c r="P3329" s="11">
        <f>(((I3329/60)/60)/24)+DATE(1970,1,1)+(-5/24)</f>
        <v>42498.166273148141</v>
      </c>
      <c r="Q3329" s="11">
        <f>(((J3329/60)/60)/24)+DATE(1970,1,1)+(-5/24)</f>
        <v>42468.166273148141</v>
      </c>
      <c r="R3329" t="s">
        <v>8271</v>
      </c>
      <c r="S3329" s="13" t="str">
        <f>LEFT(R3329,SEARCH("/",R3329)-1)</f>
        <v>theater</v>
      </c>
      <c r="T3329" t="str">
        <f>RIGHT(R3329,LEN(R3329)-SEARCH("/",R3329))</f>
        <v>plays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>
        <f>E3330/D3330</f>
        <v>1.4638888888888888</v>
      </c>
      <c r="O3330" s="6">
        <f>IF(L3330&gt;0,E3330/L3330,0)</f>
        <v>292.77777777777777</v>
      </c>
      <c r="P3330" s="11">
        <f>(((I3330/60)/60)/24)+DATE(1970,1,1)+(-5/24)</f>
        <v>41824.833333333328</v>
      </c>
      <c r="Q3330" s="11">
        <f>(((J3330/60)/60)/24)+DATE(1970,1,1)+(-5/24)</f>
        <v>41822.366701388884</v>
      </c>
      <c r="R3330" t="s">
        <v>8271</v>
      </c>
      <c r="S3330" s="13" t="str">
        <f>LEFT(R3330,SEARCH("/",R3330)-1)</f>
        <v>theater</v>
      </c>
      <c r="T3330" t="str">
        <f>RIGHT(R3330,LEN(R3330)-SEARCH("/",R3330))</f>
        <v>plays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>
        <f>E3331/D3331</f>
        <v>1.1679999999999999</v>
      </c>
      <c r="O3331" s="6">
        <f>IF(L3331&gt;0,E3331/L3331,0)</f>
        <v>44.92307692307692</v>
      </c>
      <c r="P3331" s="11">
        <f>(((I3331/60)/60)/24)+DATE(1970,1,1)+(-5/24)</f>
        <v>41847.75</v>
      </c>
      <c r="Q3331" s="11">
        <f>(((J3331/60)/60)/24)+DATE(1970,1,1)+(-5/24)</f>
        <v>41837.114675925921</v>
      </c>
      <c r="R3331" t="s">
        <v>8271</v>
      </c>
      <c r="S3331" s="13" t="str">
        <f>LEFT(R3331,SEARCH("/",R3331)-1)</f>
        <v>theater</v>
      </c>
      <c r="T3331" t="str">
        <f>RIGHT(R3331,LEN(R3331)-SEARCH("/",R3331))</f>
        <v>plays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>
        <f>E3332/D3332</f>
        <v>1.0626666666666666</v>
      </c>
      <c r="O3332" s="6">
        <f>IF(L3332&gt;0,E3332/L3332,0)</f>
        <v>23.10144927536232</v>
      </c>
      <c r="P3332" s="11">
        <f>(((I3332/60)/60)/24)+DATE(1970,1,1)+(-5/24)</f>
        <v>42095.637361111112</v>
      </c>
      <c r="Q3332" s="11">
        <f>(((J3332/60)/60)/24)+DATE(1970,1,1)+(-5/24)</f>
        <v>42065.679027777776</v>
      </c>
      <c r="R3332" t="s">
        <v>8271</v>
      </c>
      <c r="S3332" s="13" t="str">
        <f>LEFT(R3332,SEARCH("/",R3332)-1)</f>
        <v>theater</v>
      </c>
      <c r="T3332" t="str">
        <f>RIGHT(R3332,LEN(R3332)-SEARCH("/",R3332))</f>
        <v>plays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>
        <f>E3333/D3333</f>
        <v>1.0451999999999999</v>
      </c>
      <c r="O3333" s="6">
        <f>IF(L3333&gt;0,E3333/L3333,0)</f>
        <v>80.400000000000006</v>
      </c>
      <c r="P3333" s="11">
        <f>(((I3333/60)/60)/24)+DATE(1970,1,1)+(-5/24)</f>
        <v>42283.48942129629</v>
      </c>
      <c r="Q3333" s="11">
        <f>(((J3333/60)/60)/24)+DATE(1970,1,1)+(-5/24)</f>
        <v>42248.48942129629</v>
      </c>
      <c r="R3333" t="s">
        <v>8271</v>
      </c>
      <c r="S3333" s="13" t="str">
        <f>LEFT(R3333,SEARCH("/",R3333)-1)</f>
        <v>theater</v>
      </c>
      <c r="T3333" t="str">
        <f>RIGHT(R3333,LEN(R3333)-SEARCH("/",R3333))</f>
        <v>plays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>
        <f>E3334/D3334</f>
        <v>1</v>
      </c>
      <c r="O3334" s="6">
        <f>IF(L3334&gt;0,E3334/L3334,0)</f>
        <v>72.289156626506028</v>
      </c>
      <c r="P3334" s="11">
        <f>(((I3334/60)/60)/24)+DATE(1970,1,1)+(-5/24)</f>
        <v>41839.651967592588</v>
      </c>
      <c r="Q3334" s="11">
        <f>(((J3334/60)/60)/24)+DATE(1970,1,1)+(-5/24)</f>
        <v>41809.651967592588</v>
      </c>
      <c r="R3334" t="s">
        <v>8271</v>
      </c>
      <c r="S3334" s="13" t="str">
        <f>LEFT(R3334,SEARCH("/",R3334)-1)</f>
        <v>theater</v>
      </c>
      <c r="T3334" t="str">
        <f>RIGHT(R3334,LEN(R3334)-SEARCH("/",R3334))</f>
        <v>plays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>
        <f>E3335/D3335</f>
        <v>1.0457142857142858</v>
      </c>
      <c r="O3335" s="6">
        <f>IF(L3335&gt;0,E3335/L3335,0)</f>
        <v>32.972972972972975</v>
      </c>
      <c r="P3335" s="11">
        <f>(((I3335/60)/60)/24)+DATE(1970,1,1)+(-5/24)</f>
        <v>42170.468518518515</v>
      </c>
      <c r="Q3335" s="11">
        <f>(((J3335/60)/60)/24)+DATE(1970,1,1)+(-5/24)</f>
        <v>42148.468518518515</v>
      </c>
      <c r="R3335" t="s">
        <v>8271</v>
      </c>
      <c r="S3335" s="13" t="str">
        <f>LEFT(R3335,SEARCH("/",R3335)-1)</f>
        <v>theater</v>
      </c>
      <c r="T3335" t="str">
        <f>RIGHT(R3335,LEN(R3335)-SEARCH("/",R3335))</f>
        <v>plays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>
        <f>E3336/D3336</f>
        <v>1.3862051149573753</v>
      </c>
      <c r="O3336" s="6">
        <f>IF(L3336&gt;0,E3336/L3336,0)</f>
        <v>116.65217391304348</v>
      </c>
      <c r="P3336" s="11">
        <f>(((I3336/60)/60)/24)+DATE(1970,1,1)+(-5/24)</f>
        <v>42215.312754629624</v>
      </c>
      <c r="Q3336" s="11">
        <f>(((J3336/60)/60)/24)+DATE(1970,1,1)+(-5/24)</f>
        <v>42185.312754629624</v>
      </c>
      <c r="R3336" t="s">
        <v>8271</v>
      </c>
      <c r="S3336" s="13" t="str">
        <f>LEFT(R3336,SEARCH("/",R3336)-1)</f>
        <v>theater</v>
      </c>
      <c r="T3336" t="str">
        <f>RIGHT(R3336,LEN(R3336)-SEARCH("/",R3336))</f>
        <v>plays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>
        <f>E3337/D3337</f>
        <v>1.0032000000000001</v>
      </c>
      <c r="O3337" s="6">
        <f>IF(L3337&gt;0,E3337/L3337,0)</f>
        <v>79.61904761904762</v>
      </c>
      <c r="P3337" s="11">
        <f>(((I3337/60)/60)/24)+DATE(1970,1,1)+(-5/24)</f>
        <v>41854.75</v>
      </c>
      <c r="Q3337" s="11">
        <f>(((J3337/60)/60)/24)+DATE(1970,1,1)+(-5/24)</f>
        <v>41827.465810185182</v>
      </c>
      <c r="R3337" t="s">
        <v>8271</v>
      </c>
      <c r="S3337" s="13" t="str">
        <f>LEFT(R3337,SEARCH("/",R3337)-1)</f>
        <v>theater</v>
      </c>
      <c r="T3337" t="str">
        <f>RIGHT(R3337,LEN(R3337)-SEARCH("/",R3337))</f>
        <v>plays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>
        <f>E3338/D3338</f>
        <v>1</v>
      </c>
      <c r="O3338" s="6">
        <f>IF(L3338&gt;0,E3338/L3338,0)</f>
        <v>27.777777777777779</v>
      </c>
      <c r="P3338" s="11">
        <f>(((I3338/60)/60)/24)+DATE(1970,1,1)+(-5/24)</f>
        <v>42465.148680555554</v>
      </c>
      <c r="Q3338" s="11">
        <f>(((J3338/60)/60)/24)+DATE(1970,1,1)+(-5/24)</f>
        <v>42437.190347222226</v>
      </c>
      <c r="R3338" t="s">
        <v>8271</v>
      </c>
      <c r="S3338" s="13" t="str">
        <f>LEFT(R3338,SEARCH("/",R3338)-1)</f>
        <v>theater</v>
      </c>
      <c r="T3338" t="str">
        <f>RIGHT(R3338,LEN(R3338)-SEARCH("/",R3338))</f>
        <v>plays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>
        <f>E3339/D3339</f>
        <v>1.1020000000000001</v>
      </c>
      <c r="O3339" s="6">
        <f>IF(L3339&gt;0,E3339/L3339,0)</f>
        <v>81.029411764705884</v>
      </c>
      <c r="P3339" s="11">
        <f>(((I3339/60)/60)/24)+DATE(1970,1,1)+(-5/24)</f>
        <v>41922.666666666664</v>
      </c>
      <c r="Q3339" s="11">
        <f>(((J3339/60)/60)/24)+DATE(1970,1,1)+(-5/24)</f>
        <v>41901.073692129627</v>
      </c>
      <c r="R3339" t="s">
        <v>8271</v>
      </c>
      <c r="S3339" s="13" t="str">
        <f>LEFT(R3339,SEARCH("/",R3339)-1)</f>
        <v>theater</v>
      </c>
      <c r="T3339" t="str">
        <f>RIGHT(R3339,LEN(R3339)-SEARCH("/",R3339))</f>
        <v>plays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>
        <f>E3340/D3340</f>
        <v>1.0218</v>
      </c>
      <c r="O3340" s="6">
        <f>IF(L3340&gt;0,E3340/L3340,0)</f>
        <v>136.84821428571428</v>
      </c>
      <c r="P3340" s="11">
        <f>(((I3340/60)/60)/24)+DATE(1970,1,1)+(-5/24)</f>
        <v>42790.366666666661</v>
      </c>
      <c r="Q3340" s="11">
        <f>(((J3340/60)/60)/24)+DATE(1970,1,1)+(-5/24)</f>
        <v>42769.366666666661</v>
      </c>
      <c r="R3340" t="s">
        <v>8271</v>
      </c>
      <c r="S3340" s="13" t="str">
        <f>LEFT(R3340,SEARCH("/",R3340)-1)</f>
        <v>theater</v>
      </c>
      <c r="T3340" t="str">
        <f>RIGHT(R3340,LEN(R3340)-SEARCH("/",R3340))</f>
        <v>plays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>
        <f>E3341/D3341</f>
        <v>1.0435000000000001</v>
      </c>
      <c r="O3341" s="6">
        <f>IF(L3341&gt;0,E3341/L3341,0)</f>
        <v>177.61702127659575</v>
      </c>
      <c r="P3341" s="11">
        <f>(((I3341/60)/60)/24)+DATE(1970,1,1)+(-5/24)</f>
        <v>42579.457384259258</v>
      </c>
      <c r="Q3341" s="11">
        <f>(((J3341/60)/60)/24)+DATE(1970,1,1)+(-5/24)</f>
        <v>42549.457384259258</v>
      </c>
      <c r="R3341" t="s">
        <v>8271</v>
      </c>
      <c r="S3341" s="13" t="str">
        <f>LEFT(R3341,SEARCH("/",R3341)-1)</f>
        <v>theater</v>
      </c>
      <c r="T3341" t="str">
        <f>RIGHT(R3341,LEN(R3341)-SEARCH("/",R3341))</f>
        <v>plays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>
        <f>E3342/D3342</f>
        <v>1.3816666666666666</v>
      </c>
      <c r="O3342" s="6">
        <f>IF(L3342&gt;0,E3342/L3342,0)</f>
        <v>109.07894736842105</v>
      </c>
      <c r="P3342" s="11">
        <f>(((I3342/60)/60)/24)+DATE(1970,1,1)+(-5/24)</f>
        <v>42710.765671296293</v>
      </c>
      <c r="Q3342" s="11">
        <f>(((J3342/60)/60)/24)+DATE(1970,1,1)+(-5/24)</f>
        <v>42685.765671296293</v>
      </c>
      <c r="R3342" t="s">
        <v>8271</v>
      </c>
      <c r="S3342" s="13" t="str">
        <f>LEFT(R3342,SEARCH("/",R3342)-1)</f>
        <v>theater</v>
      </c>
      <c r="T3342" t="str">
        <f>RIGHT(R3342,LEN(R3342)-SEARCH("/",R3342))</f>
        <v>plays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>
        <f>E3343/D3343</f>
        <v>1</v>
      </c>
      <c r="O3343" s="6">
        <f>IF(L3343&gt;0,E3343/L3343,0)</f>
        <v>119.64285714285714</v>
      </c>
      <c r="P3343" s="11">
        <f>(((I3343/60)/60)/24)+DATE(1970,1,1)+(-5/24)</f>
        <v>42533.499999999993</v>
      </c>
      <c r="Q3343" s="11">
        <f>(((J3343/60)/60)/24)+DATE(1970,1,1)+(-5/24)</f>
        <v>42510.590520833335</v>
      </c>
      <c r="R3343" t="s">
        <v>8271</v>
      </c>
      <c r="S3343" s="13" t="str">
        <f>LEFT(R3343,SEARCH("/",R3343)-1)</f>
        <v>theater</v>
      </c>
      <c r="T3343" t="str">
        <f>RIGHT(R3343,LEN(R3343)-SEARCH("/",R3343))</f>
        <v>plays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>
        <f>E3344/D3344</f>
        <v>1.0166666666666666</v>
      </c>
      <c r="O3344" s="6">
        <f>IF(L3344&gt;0,E3344/L3344,0)</f>
        <v>78.205128205128204</v>
      </c>
      <c r="P3344" s="11">
        <f>(((I3344/60)/60)/24)+DATE(1970,1,1)+(-5/24)</f>
        <v>42094.999305555553</v>
      </c>
      <c r="Q3344" s="11">
        <f>(((J3344/60)/60)/24)+DATE(1970,1,1)+(-5/24)</f>
        <v>42062.088078703695</v>
      </c>
      <c r="R3344" t="s">
        <v>8271</v>
      </c>
      <c r="S3344" s="13" t="str">
        <f>LEFT(R3344,SEARCH("/",R3344)-1)</f>
        <v>theater</v>
      </c>
      <c r="T3344" t="str">
        <f>RIGHT(R3344,LEN(R3344)-SEARCH("/",R3344))</f>
        <v>plays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>
        <f>E3345/D3345</f>
        <v>1.7142857142857142</v>
      </c>
      <c r="O3345" s="6">
        <f>IF(L3345&gt;0,E3345/L3345,0)</f>
        <v>52.173913043478258</v>
      </c>
      <c r="P3345" s="11">
        <f>(((I3345/60)/60)/24)+DATE(1970,1,1)+(-5/24)</f>
        <v>42473.345833333333</v>
      </c>
      <c r="Q3345" s="11">
        <f>(((J3345/60)/60)/24)+DATE(1970,1,1)+(-5/24)</f>
        <v>42452.708148148151</v>
      </c>
      <c r="R3345" t="s">
        <v>8271</v>
      </c>
      <c r="S3345" s="13" t="str">
        <f>LEFT(R3345,SEARCH("/",R3345)-1)</f>
        <v>theater</v>
      </c>
      <c r="T3345" t="str">
        <f>RIGHT(R3345,LEN(R3345)-SEARCH("/",R3345))</f>
        <v>plays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>
        <f>E3346/D3346</f>
        <v>1.0144444444444445</v>
      </c>
      <c r="O3346" s="6">
        <f>IF(L3346&gt;0,E3346/L3346,0)</f>
        <v>114.125</v>
      </c>
      <c r="P3346" s="11">
        <f>(((I3346/60)/60)/24)+DATE(1970,1,1)+(-5/24)</f>
        <v>41880.991817129623</v>
      </c>
      <c r="Q3346" s="11">
        <f>(((J3346/60)/60)/24)+DATE(1970,1,1)+(-5/24)</f>
        <v>41850.991817129623</v>
      </c>
      <c r="R3346" t="s">
        <v>8271</v>
      </c>
      <c r="S3346" s="13" t="str">
        <f>LEFT(R3346,SEARCH("/",R3346)-1)</f>
        <v>theater</v>
      </c>
      <c r="T3346" t="str">
        <f>RIGHT(R3346,LEN(R3346)-SEARCH("/",R3346))</f>
        <v>plays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>
        <f>E3347/D3347</f>
        <v>1.3</v>
      </c>
      <c r="O3347" s="6">
        <f>IF(L3347&gt;0,E3347/L3347,0)</f>
        <v>50</v>
      </c>
      <c r="P3347" s="11">
        <f>(((I3347/60)/60)/24)+DATE(1970,1,1)+(-5/24)</f>
        <v>42111.817361111105</v>
      </c>
      <c r="Q3347" s="11">
        <f>(((J3347/60)/60)/24)+DATE(1970,1,1)+(-5/24)</f>
        <v>42052.897777777776</v>
      </c>
      <c r="R3347" t="s">
        <v>8271</v>
      </c>
      <c r="S3347" s="13" t="str">
        <f>LEFT(R3347,SEARCH("/",R3347)-1)</f>
        <v>theater</v>
      </c>
      <c r="T3347" t="str">
        <f>RIGHT(R3347,LEN(R3347)-SEARCH("/",R3347))</f>
        <v>plays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>
        <f>E3348/D3348</f>
        <v>1.1000000000000001</v>
      </c>
      <c r="O3348" s="6">
        <f>IF(L3348&gt;0,E3348/L3348,0)</f>
        <v>91.666666666666671</v>
      </c>
      <c r="P3348" s="11">
        <f>(((I3348/60)/60)/24)+DATE(1970,1,1)+(-5/24)</f>
        <v>42060.816087962965</v>
      </c>
      <c r="Q3348" s="11">
        <f>(((J3348/60)/60)/24)+DATE(1970,1,1)+(-5/24)</f>
        <v>42053.816087962965</v>
      </c>
      <c r="R3348" t="s">
        <v>8271</v>
      </c>
      <c r="S3348" s="13" t="str">
        <f>LEFT(R3348,SEARCH("/",R3348)-1)</f>
        <v>theater</v>
      </c>
      <c r="T3348" t="str">
        <f>RIGHT(R3348,LEN(R3348)-SEARCH("/",R3348))</f>
        <v>plays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>
        <f>E3349/D3349</f>
        <v>1.1944999999999999</v>
      </c>
      <c r="O3349" s="6">
        <f>IF(L3349&gt;0,E3349/L3349,0)</f>
        <v>108.59090909090909</v>
      </c>
      <c r="P3349" s="11">
        <f>(((I3349/60)/60)/24)+DATE(1970,1,1)+(-5/24)</f>
        <v>42498.666666666664</v>
      </c>
      <c r="Q3349" s="11">
        <f>(((J3349/60)/60)/24)+DATE(1970,1,1)+(-5/24)</f>
        <v>42484.343217592592</v>
      </c>
      <c r="R3349" t="s">
        <v>8271</v>
      </c>
      <c r="S3349" s="13" t="str">
        <f>LEFT(R3349,SEARCH("/",R3349)-1)</f>
        <v>theater</v>
      </c>
      <c r="T3349" t="str">
        <f>RIGHT(R3349,LEN(R3349)-SEARCH("/",R3349))</f>
        <v>plays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>
        <f>E3350/D3350</f>
        <v>1.002909090909091</v>
      </c>
      <c r="O3350" s="6">
        <f>IF(L3350&gt;0,E3350/L3350,0)</f>
        <v>69.822784810126578</v>
      </c>
      <c r="P3350" s="11">
        <f>(((I3350/60)/60)/24)+DATE(1970,1,1)+(-5/24)</f>
        <v>42489.957638888889</v>
      </c>
      <c r="Q3350" s="11">
        <f>(((J3350/60)/60)/24)+DATE(1970,1,1)+(-5/24)</f>
        <v>42466.350462962961</v>
      </c>
      <c r="R3350" t="s">
        <v>8271</v>
      </c>
      <c r="S3350" s="13" t="str">
        <f>LEFT(R3350,SEARCH("/",R3350)-1)</f>
        <v>theater</v>
      </c>
      <c r="T3350" t="str">
        <f>RIGHT(R3350,LEN(R3350)-SEARCH("/",R3350))</f>
        <v>plays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>
        <f>E3351/D3351</f>
        <v>1.534</v>
      </c>
      <c r="O3351" s="6">
        <f>IF(L3351&gt;0,E3351/L3351,0)</f>
        <v>109.57142857142857</v>
      </c>
      <c r="P3351" s="11">
        <f>(((I3351/60)/60)/24)+DATE(1970,1,1)+(-5/24)</f>
        <v>42534.499999999993</v>
      </c>
      <c r="Q3351" s="11">
        <f>(((J3351/60)/60)/24)+DATE(1970,1,1)+(-5/24)</f>
        <v>42512.902453703697</v>
      </c>
      <c r="R3351" t="s">
        <v>8271</v>
      </c>
      <c r="S3351" s="13" t="str">
        <f>LEFT(R3351,SEARCH("/",R3351)-1)</f>
        <v>theater</v>
      </c>
      <c r="T3351" t="str">
        <f>RIGHT(R3351,LEN(R3351)-SEARCH("/",R3351))</f>
        <v>plays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>
        <f>E3352/D3352</f>
        <v>1.0442857142857143</v>
      </c>
      <c r="O3352" s="6">
        <f>IF(L3352&gt;0,E3352/L3352,0)</f>
        <v>71.666666666666671</v>
      </c>
      <c r="P3352" s="11">
        <f>(((I3352/60)/60)/24)+DATE(1970,1,1)+(-5/24)</f>
        <v>42337.749999999993</v>
      </c>
      <c r="Q3352" s="11">
        <f>(((J3352/60)/60)/24)+DATE(1970,1,1)+(-5/24)</f>
        <v>42302.493182870363</v>
      </c>
      <c r="R3352" t="s">
        <v>8271</v>
      </c>
      <c r="S3352" s="13" t="str">
        <f>LEFT(R3352,SEARCH("/",R3352)-1)</f>
        <v>theater</v>
      </c>
      <c r="T3352" t="str">
        <f>RIGHT(R3352,LEN(R3352)-SEARCH("/",R3352))</f>
        <v>plays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>
        <f>E3353/D3353</f>
        <v>1.0109999999999999</v>
      </c>
      <c r="O3353" s="6">
        <f>IF(L3353&gt;0,E3353/L3353,0)</f>
        <v>93.611111111111114</v>
      </c>
      <c r="P3353" s="11">
        <f>(((I3353/60)/60)/24)+DATE(1970,1,1)+(-5/24)</f>
        <v>41843.25</v>
      </c>
      <c r="Q3353" s="11">
        <f>(((J3353/60)/60)/24)+DATE(1970,1,1)+(-5/24)</f>
        <v>41806.187094907407</v>
      </c>
      <c r="R3353" t="s">
        <v>8271</v>
      </c>
      <c r="S3353" s="13" t="str">
        <f>LEFT(R3353,SEARCH("/",R3353)-1)</f>
        <v>theater</v>
      </c>
      <c r="T3353" t="str">
        <f>RIGHT(R3353,LEN(R3353)-SEARCH("/",R3353))</f>
        <v>plays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>
        <f>E3354/D3354</f>
        <v>1.0751999999999999</v>
      </c>
      <c r="O3354" s="6">
        <f>IF(L3354&gt;0,E3354/L3354,0)</f>
        <v>76.8</v>
      </c>
      <c r="P3354" s="11">
        <f>(((I3354/60)/60)/24)+DATE(1970,1,1)+(-5/24)</f>
        <v>42552.749999999993</v>
      </c>
      <c r="Q3354" s="11">
        <f>(((J3354/60)/60)/24)+DATE(1970,1,1)+(-5/24)</f>
        <v>42495.784467592595</v>
      </c>
      <c r="R3354" t="s">
        <v>8271</v>
      </c>
      <c r="S3354" s="13" t="str">
        <f>LEFT(R3354,SEARCH("/",R3354)-1)</f>
        <v>theater</v>
      </c>
      <c r="T3354" t="str">
        <f>RIGHT(R3354,LEN(R3354)-SEARCH("/",R3354))</f>
        <v>plays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>
        <f>E3355/D3355</f>
        <v>3.15</v>
      </c>
      <c r="O3355" s="6">
        <f>IF(L3355&gt;0,E3355/L3355,0)</f>
        <v>35.795454545454547</v>
      </c>
      <c r="P3355" s="11">
        <f>(((I3355/60)/60)/24)+DATE(1970,1,1)+(-5/24)</f>
        <v>42492.749999999993</v>
      </c>
      <c r="Q3355" s="11">
        <f>(((J3355/60)/60)/24)+DATE(1970,1,1)+(-5/24)</f>
        <v>42479.223958333336</v>
      </c>
      <c r="R3355" t="s">
        <v>8271</v>
      </c>
      <c r="S3355" s="13" t="str">
        <f>LEFT(R3355,SEARCH("/",R3355)-1)</f>
        <v>theater</v>
      </c>
      <c r="T3355" t="str">
        <f>RIGHT(R3355,LEN(R3355)-SEARCH("/",R3355))</f>
        <v>plays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>
        <f>E3356/D3356</f>
        <v>1.0193333333333334</v>
      </c>
      <c r="O3356" s="6">
        <f>IF(L3356&gt;0,E3356/L3356,0)</f>
        <v>55.6</v>
      </c>
      <c r="P3356" s="11">
        <f>(((I3356/60)/60)/24)+DATE(1970,1,1)+(-5/24)</f>
        <v>42305.959027777775</v>
      </c>
      <c r="Q3356" s="11">
        <f>(((J3356/60)/60)/24)+DATE(1970,1,1)+(-5/24)</f>
        <v>42270.518587962964</v>
      </c>
      <c r="R3356" t="s">
        <v>8271</v>
      </c>
      <c r="S3356" s="13" t="str">
        <f>LEFT(R3356,SEARCH("/",R3356)-1)</f>
        <v>theater</v>
      </c>
      <c r="T3356" t="str">
        <f>RIGHT(R3356,LEN(R3356)-SEARCH("/",R3356))</f>
        <v>plays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>
        <f>E3357/D3357</f>
        <v>1.2628571428571429</v>
      </c>
      <c r="O3357" s="6">
        <f>IF(L3357&gt;0,E3357/L3357,0)</f>
        <v>147.33333333333334</v>
      </c>
      <c r="P3357" s="11">
        <f>(((I3357/60)/60)/24)+DATE(1970,1,1)+(-5/24)</f>
        <v>42500.261805555558</v>
      </c>
      <c r="Q3357" s="11">
        <f>(((J3357/60)/60)/24)+DATE(1970,1,1)+(-5/24)</f>
        <v>42489.411192129628</v>
      </c>
      <c r="R3357" t="s">
        <v>8271</v>
      </c>
      <c r="S3357" s="13" t="str">
        <f>LEFT(R3357,SEARCH("/",R3357)-1)</f>
        <v>theater</v>
      </c>
      <c r="T3357" t="str">
        <f>RIGHT(R3357,LEN(R3357)-SEARCH("/",R3357))</f>
        <v>plays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>
        <f>E3358/D3358</f>
        <v>1.014</v>
      </c>
      <c r="O3358" s="6">
        <f>IF(L3358&gt;0,E3358/L3358,0)</f>
        <v>56.333333333333336</v>
      </c>
      <c r="P3358" s="11">
        <f>(((I3358/60)/60)/24)+DATE(1970,1,1)+(-5/24)</f>
        <v>42566.607314814813</v>
      </c>
      <c r="Q3358" s="11">
        <f>(((J3358/60)/60)/24)+DATE(1970,1,1)+(-5/24)</f>
        <v>42536.607314814813</v>
      </c>
      <c r="R3358" t="s">
        <v>8271</v>
      </c>
      <c r="S3358" s="13" t="str">
        <f>LEFT(R3358,SEARCH("/",R3358)-1)</f>
        <v>theater</v>
      </c>
      <c r="T3358" t="str">
        <f>RIGHT(R3358,LEN(R3358)-SEARCH("/",R3358))</f>
        <v>plays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>
        <f>E3359/D3359</f>
        <v>1.01</v>
      </c>
      <c r="O3359" s="6">
        <f>IF(L3359&gt;0,E3359/L3359,0)</f>
        <v>96.19047619047619</v>
      </c>
      <c r="P3359" s="11">
        <f>(((I3359/60)/60)/24)+DATE(1970,1,1)+(-5/24)</f>
        <v>41852.209606481476</v>
      </c>
      <c r="Q3359" s="11">
        <f>(((J3359/60)/60)/24)+DATE(1970,1,1)+(-5/24)</f>
        <v>41822.209606481476</v>
      </c>
      <c r="R3359" t="s">
        <v>8271</v>
      </c>
      <c r="S3359" s="13" t="str">
        <f>LEFT(R3359,SEARCH("/",R3359)-1)</f>
        <v>theater</v>
      </c>
      <c r="T3359" t="str">
        <f>RIGHT(R3359,LEN(R3359)-SEARCH("/",R3359))</f>
        <v>plays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>
        <f>E3360/D3360</f>
        <v>1.0299</v>
      </c>
      <c r="O3360" s="6">
        <f>IF(L3360&gt;0,E3360/L3360,0)</f>
        <v>63.574074074074076</v>
      </c>
      <c r="P3360" s="11">
        <f>(((I3360/60)/60)/24)+DATE(1970,1,1)+(-5/24)</f>
        <v>41962.144432870373</v>
      </c>
      <c r="Q3360" s="11">
        <f>(((J3360/60)/60)/24)+DATE(1970,1,1)+(-5/24)</f>
        <v>41932.102766203701</v>
      </c>
      <c r="R3360" t="s">
        <v>8271</v>
      </c>
      <c r="S3360" s="13" t="str">
        <f>LEFT(R3360,SEARCH("/",R3360)-1)</f>
        <v>theater</v>
      </c>
      <c r="T3360" t="str">
        <f>RIGHT(R3360,LEN(R3360)-SEARCH("/",R3360))</f>
        <v>plays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>
        <f>E3361/D3361</f>
        <v>1.0625</v>
      </c>
      <c r="O3361" s="6">
        <f>IF(L3361&gt;0,E3361/L3361,0)</f>
        <v>184.78260869565219</v>
      </c>
      <c r="P3361" s="11">
        <f>(((I3361/60)/60)/24)+DATE(1970,1,1)+(-5/24)</f>
        <v>42790.848773148151</v>
      </c>
      <c r="Q3361" s="11">
        <f>(((J3361/60)/60)/24)+DATE(1970,1,1)+(-5/24)</f>
        <v>42745.848773148151</v>
      </c>
      <c r="R3361" t="s">
        <v>8271</v>
      </c>
      <c r="S3361" s="13" t="str">
        <f>LEFT(R3361,SEARCH("/",R3361)-1)</f>
        <v>theater</v>
      </c>
      <c r="T3361" t="str">
        <f>RIGHT(R3361,LEN(R3361)-SEARCH("/",R3361))</f>
        <v>plays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>
        <f>E3362/D3362</f>
        <v>1.0137777777777779</v>
      </c>
      <c r="O3362" s="6">
        <f>IF(L3362&gt;0,E3362/L3362,0)</f>
        <v>126.72222222222223</v>
      </c>
      <c r="P3362" s="11">
        <f>(((I3362/60)/60)/24)+DATE(1970,1,1)+(-5/24)</f>
        <v>42718.457638888889</v>
      </c>
      <c r="Q3362" s="11">
        <f>(((J3362/60)/60)/24)+DATE(1970,1,1)+(-5/24)</f>
        <v>42696.874340277776</v>
      </c>
      <c r="R3362" t="s">
        <v>8271</v>
      </c>
      <c r="S3362" s="13" t="str">
        <f>LEFT(R3362,SEARCH("/",R3362)-1)</f>
        <v>theater</v>
      </c>
      <c r="T3362" t="str">
        <f>RIGHT(R3362,LEN(R3362)-SEARCH("/",R3362))</f>
        <v>plays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>
        <f>E3363/D3363</f>
        <v>1.1346000000000001</v>
      </c>
      <c r="O3363" s="6">
        <f>IF(L3363&gt;0,E3363/L3363,0)</f>
        <v>83.42647058823529</v>
      </c>
      <c r="P3363" s="11">
        <f>(((I3363/60)/60)/24)+DATE(1970,1,1)+(-5/24)</f>
        <v>41883.457638888889</v>
      </c>
      <c r="Q3363" s="11">
        <f>(((J3363/60)/60)/24)+DATE(1970,1,1)+(-5/24)</f>
        <v>41865.817013888889</v>
      </c>
      <c r="R3363" t="s">
        <v>8271</v>
      </c>
      <c r="S3363" s="13" t="str">
        <f>LEFT(R3363,SEARCH("/",R3363)-1)</f>
        <v>theater</v>
      </c>
      <c r="T3363" t="str">
        <f>RIGHT(R3363,LEN(R3363)-SEARCH("/",R3363))</f>
        <v>plays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>
        <f>E3364/D3364</f>
        <v>2.1800000000000002</v>
      </c>
      <c r="O3364" s="6">
        <f>IF(L3364&gt;0,E3364/L3364,0)</f>
        <v>54.5</v>
      </c>
      <c r="P3364" s="11">
        <f>(((I3364/60)/60)/24)+DATE(1970,1,1)+(-5/24)</f>
        <v>42069.996527777774</v>
      </c>
      <c r="Q3364" s="11">
        <f>(((J3364/60)/60)/24)+DATE(1970,1,1)+(-5/24)</f>
        <v>42055.883298611108</v>
      </c>
      <c r="R3364" t="s">
        <v>8271</v>
      </c>
      <c r="S3364" s="13" t="str">
        <f>LEFT(R3364,SEARCH("/",R3364)-1)</f>
        <v>theater</v>
      </c>
      <c r="T3364" t="str">
        <f>RIGHT(R3364,LEN(R3364)-SEARCH("/",R3364))</f>
        <v>plays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>
        <f>E3365/D3365</f>
        <v>1.0141935483870967</v>
      </c>
      <c r="O3365" s="6">
        <f>IF(L3365&gt;0,E3365/L3365,0)</f>
        <v>302.30769230769232</v>
      </c>
      <c r="P3365" s="11">
        <f>(((I3365/60)/60)/24)+DATE(1970,1,1)+(-5/24)</f>
        <v>41870.458333333328</v>
      </c>
      <c r="Q3365" s="11">
        <f>(((J3365/60)/60)/24)+DATE(1970,1,1)+(-5/24)</f>
        <v>41851.563020833331</v>
      </c>
      <c r="R3365" t="s">
        <v>8271</v>
      </c>
      <c r="S3365" s="13" t="str">
        <f>LEFT(R3365,SEARCH("/",R3365)-1)</f>
        <v>theater</v>
      </c>
      <c r="T3365" t="str">
        <f>RIGHT(R3365,LEN(R3365)-SEARCH("/",R3365))</f>
        <v>plays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>
        <f>E3366/D3366</f>
        <v>1.0593333333333332</v>
      </c>
      <c r="O3366" s="6">
        <f>IF(L3366&gt;0,E3366/L3366,0)</f>
        <v>44.138888888888886</v>
      </c>
      <c r="P3366" s="11">
        <f>(((I3366/60)/60)/24)+DATE(1970,1,1)+(-5/24)</f>
        <v>42444.666666666664</v>
      </c>
      <c r="Q3366" s="11">
        <f>(((J3366/60)/60)/24)+DATE(1970,1,1)+(-5/24)</f>
        <v>42422.769085648142</v>
      </c>
      <c r="R3366" t="s">
        <v>8271</v>
      </c>
      <c r="S3366" s="13" t="str">
        <f>LEFT(R3366,SEARCH("/",R3366)-1)</f>
        <v>theater</v>
      </c>
      <c r="T3366" t="str">
        <f>RIGHT(R3366,LEN(R3366)-SEARCH("/",R3366))</f>
        <v>plays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>
        <f>E3367/D3367</f>
        <v>1.04</v>
      </c>
      <c r="O3367" s="6">
        <f>IF(L3367&gt;0,E3367/L3367,0)</f>
        <v>866.66666666666663</v>
      </c>
      <c r="P3367" s="11">
        <f>(((I3367/60)/60)/24)+DATE(1970,1,1)+(-5/24)</f>
        <v>42350.893425925926</v>
      </c>
      <c r="Q3367" s="11">
        <f>(((J3367/60)/60)/24)+DATE(1970,1,1)+(-5/24)</f>
        <v>42320.893425925926</v>
      </c>
      <c r="R3367" t="s">
        <v>8271</v>
      </c>
      <c r="S3367" s="13" t="str">
        <f>LEFT(R3367,SEARCH("/",R3367)-1)</f>
        <v>theater</v>
      </c>
      <c r="T3367" t="str">
        <f>RIGHT(R3367,LEN(R3367)-SEARCH("/",R3367))</f>
        <v>plays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>
        <f>E3368/D3368</f>
        <v>2.21</v>
      </c>
      <c r="O3368" s="6">
        <f>IF(L3368&gt;0,E3368/L3368,0)</f>
        <v>61.388888888888886</v>
      </c>
      <c r="P3368" s="11">
        <f>(((I3368/60)/60)/24)+DATE(1970,1,1)+(-5/24)</f>
        <v>42136.859224537031</v>
      </c>
      <c r="Q3368" s="11">
        <f>(((J3368/60)/60)/24)+DATE(1970,1,1)+(-5/24)</f>
        <v>42106.859224537031</v>
      </c>
      <c r="R3368" t="s">
        <v>8271</v>
      </c>
      <c r="S3368" s="13" t="str">
        <f>LEFT(R3368,SEARCH("/",R3368)-1)</f>
        <v>theater</v>
      </c>
      <c r="T3368" t="str">
        <f>RIGHT(R3368,LEN(R3368)-SEARCH("/",R3368))</f>
        <v>plays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>
        <f>E3369/D3369</f>
        <v>1.1866666666666668</v>
      </c>
      <c r="O3369" s="6">
        <f>IF(L3369&gt;0,E3369/L3369,0)</f>
        <v>29.666666666666668</v>
      </c>
      <c r="P3369" s="11">
        <f>(((I3369/60)/60)/24)+DATE(1970,1,1)+(-5/24)</f>
        <v>42217.725624999999</v>
      </c>
      <c r="Q3369" s="11">
        <f>(((J3369/60)/60)/24)+DATE(1970,1,1)+(-5/24)</f>
        <v>42192.725624999999</v>
      </c>
      <c r="R3369" t="s">
        <v>8271</v>
      </c>
      <c r="S3369" s="13" t="str">
        <f>LEFT(R3369,SEARCH("/",R3369)-1)</f>
        <v>theater</v>
      </c>
      <c r="T3369" t="str">
        <f>RIGHT(R3369,LEN(R3369)-SEARCH("/",R3369))</f>
        <v>plays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>
        <f>E3370/D3370</f>
        <v>1.046</v>
      </c>
      <c r="O3370" s="6">
        <f>IF(L3370&gt;0,E3370/L3370,0)</f>
        <v>45.478260869565219</v>
      </c>
      <c r="P3370" s="11">
        <f>(((I3370/60)/60)/24)+DATE(1970,1,1)+(-5/24)</f>
        <v>42004.999999999993</v>
      </c>
      <c r="Q3370" s="11">
        <f>(((J3370/60)/60)/24)+DATE(1970,1,1)+(-5/24)</f>
        <v>41968.991423611107</v>
      </c>
      <c r="R3370" t="s">
        <v>8271</v>
      </c>
      <c r="S3370" s="13" t="str">
        <f>LEFT(R3370,SEARCH("/",R3370)-1)</f>
        <v>theater</v>
      </c>
      <c r="T3370" t="str">
        <f>RIGHT(R3370,LEN(R3370)-SEARCH("/",R3370))</f>
        <v>plays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>
        <f>E3371/D3371</f>
        <v>1.0389999999999999</v>
      </c>
      <c r="O3371" s="6">
        <f>IF(L3371&gt;0,E3371/L3371,0)</f>
        <v>96.203703703703709</v>
      </c>
      <c r="P3371" s="11">
        <f>(((I3371/60)/60)/24)+DATE(1970,1,1)+(-5/24)</f>
        <v>42749.833101851851</v>
      </c>
      <c r="Q3371" s="11">
        <f>(((J3371/60)/60)/24)+DATE(1970,1,1)+(-5/24)</f>
        <v>42689.833101851851</v>
      </c>
      <c r="R3371" t="s">
        <v>8271</v>
      </c>
      <c r="S3371" s="13" t="str">
        <f>LEFT(R3371,SEARCH("/",R3371)-1)</f>
        <v>theater</v>
      </c>
      <c r="T3371" t="str">
        <f>RIGHT(R3371,LEN(R3371)-SEARCH("/",R3371))</f>
        <v>plays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>
        <f>E3372/D3372</f>
        <v>1.1773333333333333</v>
      </c>
      <c r="O3372" s="6">
        <f>IF(L3372&gt;0,E3372/L3372,0)</f>
        <v>67.92307692307692</v>
      </c>
      <c r="P3372" s="11">
        <f>(((I3372/60)/60)/24)+DATE(1970,1,1)+(-5/24)</f>
        <v>42721.124999999993</v>
      </c>
      <c r="Q3372" s="11">
        <f>(((J3372/60)/60)/24)+DATE(1970,1,1)+(-5/24)</f>
        <v>42690.125983796293</v>
      </c>
      <c r="R3372" t="s">
        <v>8271</v>
      </c>
      <c r="S3372" s="13" t="str">
        <f>LEFT(R3372,SEARCH("/",R3372)-1)</f>
        <v>theater</v>
      </c>
      <c r="T3372" t="str">
        <f>RIGHT(R3372,LEN(R3372)-SEARCH("/",R3372))</f>
        <v>plays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>
        <f>E3373/D3373</f>
        <v>1.385</v>
      </c>
      <c r="O3373" s="6">
        <f>IF(L3373&gt;0,E3373/L3373,0)</f>
        <v>30.777777777777779</v>
      </c>
      <c r="P3373" s="11">
        <f>(((I3373/60)/60)/24)+DATE(1970,1,1)+(-5/24)</f>
        <v>42340.666261574072</v>
      </c>
      <c r="Q3373" s="11">
        <f>(((J3373/60)/60)/24)+DATE(1970,1,1)+(-5/24)</f>
        <v>42312.666261574072</v>
      </c>
      <c r="R3373" t="s">
        <v>8271</v>
      </c>
      <c r="S3373" s="13" t="str">
        <f>LEFT(R3373,SEARCH("/",R3373)-1)</f>
        <v>theater</v>
      </c>
      <c r="T3373" t="str">
        <f>RIGHT(R3373,LEN(R3373)-SEARCH("/",R3373))</f>
        <v>plays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>
        <f>E3374/D3374</f>
        <v>1.0349999999999999</v>
      </c>
      <c r="O3374" s="6">
        <f>IF(L3374&gt;0,E3374/L3374,0)</f>
        <v>38.333333333333336</v>
      </c>
      <c r="P3374" s="11">
        <f>(((I3374/60)/60)/24)+DATE(1970,1,1)+(-5/24)</f>
        <v>41875.999305555553</v>
      </c>
      <c r="Q3374" s="11">
        <f>(((J3374/60)/60)/24)+DATE(1970,1,1)+(-5/24)</f>
        <v>41855.339768518512</v>
      </c>
      <c r="R3374" t="s">
        <v>8271</v>
      </c>
      <c r="S3374" s="13" t="str">
        <f>LEFT(R3374,SEARCH("/",R3374)-1)</f>
        <v>theater</v>
      </c>
      <c r="T3374" t="str">
        <f>RIGHT(R3374,LEN(R3374)-SEARCH("/",R3374))</f>
        <v>plays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>
        <f>E3375/D3375</f>
        <v>1.0024999999999999</v>
      </c>
      <c r="O3375" s="6">
        <f>IF(L3375&gt;0,E3375/L3375,0)</f>
        <v>66.833333333333329</v>
      </c>
      <c r="P3375" s="11">
        <f>(((I3375/60)/60)/24)+DATE(1970,1,1)+(-5/24)</f>
        <v>42203.458333333336</v>
      </c>
      <c r="Q3375" s="11">
        <f>(((J3375/60)/60)/24)+DATE(1970,1,1)+(-5/24)</f>
        <v>42179.646296296291</v>
      </c>
      <c r="R3375" t="s">
        <v>8271</v>
      </c>
      <c r="S3375" s="13" t="str">
        <f>LEFT(R3375,SEARCH("/",R3375)-1)</f>
        <v>theater</v>
      </c>
      <c r="T3375" t="str">
        <f>RIGHT(R3375,LEN(R3375)-SEARCH("/",R3375))</f>
        <v>plays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>
        <f>E3376/D3376</f>
        <v>1.0657142857142856</v>
      </c>
      <c r="O3376" s="6">
        <f>IF(L3376&gt;0,E3376/L3376,0)</f>
        <v>71.730769230769226</v>
      </c>
      <c r="P3376" s="11">
        <f>(((I3376/60)/60)/24)+DATE(1970,1,1)+(-5/24)</f>
        <v>42305.523333333331</v>
      </c>
      <c r="Q3376" s="11">
        <f>(((J3376/60)/60)/24)+DATE(1970,1,1)+(-5/24)</f>
        <v>42275.523333333331</v>
      </c>
      <c r="R3376" t="s">
        <v>8271</v>
      </c>
      <c r="S3376" s="13" t="str">
        <f>LEFT(R3376,SEARCH("/",R3376)-1)</f>
        <v>theater</v>
      </c>
      <c r="T3376" t="str">
        <f>RIGHT(R3376,LEN(R3376)-SEARCH("/",R3376))</f>
        <v>plays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>
        <f>E3377/D3377</f>
        <v>1</v>
      </c>
      <c r="O3377" s="6">
        <f>IF(L3377&gt;0,E3377/L3377,0)</f>
        <v>176.47058823529412</v>
      </c>
      <c r="P3377" s="11">
        <f>(((I3377/60)/60)/24)+DATE(1970,1,1)+(-5/24)</f>
        <v>41777.402465277773</v>
      </c>
      <c r="Q3377" s="11">
        <f>(((J3377/60)/60)/24)+DATE(1970,1,1)+(-5/24)</f>
        <v>41765.402465277773</v>
      </c>
      <c r="R3377" t="s">
        <v>8271</v>
      </c>
      <c r="S3377" s="13" t="str">
        <f>LEFT(R3377,SEARCH("/",R3377)-1)</f>
        <v>theater</v>
      </c>
      <c r="T3377" t="str">
        <f>RIGHT(R3377,LEN(R3377)-SEARCH("/",R3377))</f>
        <v>plays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>
        <f>E3378/D3378</f>
        <v>1.0001249999999999</v>
      </c>
      <c r="O3378" s="6">
        <f>IF(L3378&gt;0,E3378/L3378,0)</f>
        <v>421.10526315789474</v>
      </c>
      <c r="P3378" s="11">
        <f>(((I3378/60)/60)/24)+DATE(1970,1,1)+(-5/24)</f>
        <v>42119.451319444437</v>
      </c>
      <c r="Q3378" s="11">
        <f>(((J3378/60)/60)/24)+DATE(1970,1,1)+(-5/24)</f>
        <v>42059.492986111109</v>
      </c>
      <c r="R3378" t="s">
        <v>8271</v>
      </c>
      <c r="S3378" s="13" t="str">
        <f>LEFT(R3378,SEARCH("/",R3378)-1)</f>
        <v>theater</v>
      </c>
      <c r="T3378" t="str">
        <f>RIGHT(R3378,LEN(R3378)-SEARCH("/",R3378))</f>
        <v>plays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>
        <f>E3379/D3379</f>
        <v>1.0105</v>
      </c>
      <c r="O3379" s="6">
        <f>IF(L3379&gt;0,E3379/L3379,0)</f>
        <v>104.98701298701299</v>
      </c>
      <c r="P3379" s="11">
        <f>(((I3379/60)/60)/24)+DATE(1970,1,1)+(-5/24)</f>
        <v>42083.49722222222</v>
      </c>
      <c r="Q3379" s="11">
        <f>(((J3379/60)/60)/24)+DATE(1970,1,1)+(-5/24)</f>
        <v>42053.524293981485</v>
      </c>
      <c r="R3379" t="s">
        <v>8271</v>
      </c>
      <c r="S3379" s="13" t="str">
        <f>LEFT(R3379,SEARCH("/",R3379)-1)</f>
        <v>theater</v>
      </c>
      <c r="T3379" t="str">
        <f>RIGHT(R3379,LEN(R3379)-SEARCH("/",R3379))</f>
        <v>plays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>
        <f>E3380/D3380</f>
        <v>1.0763636363636364</v>
      </c>
      <c r="O3380" s="6">
        <f>IF(L3380&gt;0,E3380/L3380,0)</f>
        <v>28.19047619047619</v>
      </c>
      <c r="P3380" s="11">
        <f>(((I3380/60)/60)/24)+DATE(1970,1,1)+(-5/24)</f>
        <v>41882.338888888888</v>
      </c>
      <c r="Q3380" s="11">
        <f>(((J3380/60)/60)/24)+DATE(1970,1,1)+(-5/24)</f>
        <v>41858.147060185183</v>
      </c>
      <c r="R3380" t="s">
        <v>8271</v>
      </c>
      <c r="S3380" s="13" t="str">
        <f>LEFT(R3380,SEARCH("/",R3380)-1)</f>
        <v>theater</v>
      </c>
      <c r="T3380" t="str">
        <f>RIGHT(R3380,LEN(R3380)-SEARCH("/",R3380))</f>
        <v>plays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>
        <f>E3381/D3381</f>
        <v>1.0365</v>
      </c>
      <c r="O3381" s="6">
        <f>IF(L3381&gt;0,E3381/L3381,0)</f>
        <v>54.55263157894737</v>
      </c>
      <c r="P3381" s="11">
        <f>(((I3381/60)/60)/24)+DATE(1970,1,1)+(-5/24)</f>
        <v>42242.749999999993</v>
      </c>
      <c r="Q3381" s="11">
        <f>(((J3381/60)/60)/24)+DATE(1970,1,1)+(-5/24)</f>
        <v>42225.305555555555</v>
      </c>
      <c r="R3381" t="s">
        <v>8271</v>
      </c>
      <c r="S3381" s="13" t="str">
        <f>LEFT(R3381,SEARCH("/",R3381)-1)</f>
        <v>theater</v>
      </c>
      <c r="T3381" t="str">
        <f>RIGHT(R3381,LEN(R3381)-SEARCH("/",R3381))</f>
        <v>plays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>
        <f>E3382/D3382</f>
        <v>1.0443333333333333</v>
      </c>
      <c r="O3382" s="6">
        <f>IF(L3382&gt;0,E3382/L3382,0)</f>
        <v>111.89285714285714</v>
      </c>
      <c r="P3382" s="11">
        <f>(((I3382/60)/60)/24)+DATE(1970,1,1)+(-5/24)</f>
        <v>41972.786782407398</v>
      </c>
      <c r="Q3382" s="11">
        <f>(((J3382/60)/60)/24)+DATE(1970,1,1)+(-5/24)</f>
        <v>41937.745115740734</v>
      </c>
      <c r="R3382" t="s">
        <v>8271</v>
      </c>
      <c r="S3382" s="13" t="str">
        <f>LEFT(R3382,SEARCH("/",R3382)-1)</f>
        <v>theater</v>
      </c>
      <c r="T3382" t="str">
        <f>RIGHT(R3382,LEN(R3382)-SEARCH("/",R3382))</f>
        <v>plays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>
        <f>E3383/D3383</f>
        <v>1.0225</v>
      </c>
      <c r="O3383" s="6">
        <f>IF(L3383&gt;0,E3383/L3383,0)</f>
        <v>85.208333333333329</v>
      </c>
      <c r="P3383" s="11">
        <f>(((I3383/60)/60)/24)+DATE(1970,1,1)+(-5/24)</f>
        <v>42073.934988425921</v>
      </c>
      <c r="Q3383" s="11">
        <f>(((J3383/60)/60)/24)+DATE(1970,1,1)+(-5/24)</f>
        <v>42043.976655092592</v>
      </c>
      <c r="R3383" t="s">
        <v>8271</v>
      </c>
      <c r="S3383" s="13" t="str">
        <f>LEFT(R3383,SEARCH("/",R3383)-1)</f>
        <v>theater</v>
      </c>
      <c r="T3383" t="str">
        <f>RIGHT(R3383,LEN(R3383)-SEARCH("/",R3383))</f>
        <v>plays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>
        <f>E3384/D3384</f>
        <v>1.0074285714285713</v>
      </c>
      <c r="O3384" s="6">
        <f>IF(L3384&gt;0,E3384/L3384,0)</f>
        <v>76.652173913043484</v>
      </c>
      <c r="P3384" s="11">
        <f>(((I3384/60)/60)/24)+DATE(1970,1,1)+(-5/24)</f>
        <v>42583.749305555553</v>
      </c>
      <c r="Q3384" s="11">
        <f>(((J3384/60)/60)/24)+DATE(1970,1,1)+(-5/24)</f>
        <v>42559.222870370366</v>
      </c>
      <c r="R3384" t="s">
        <v>8271</v>
      </c>
      <c r="S3384" s="13" t="str">
        <f>LEFT(R3384,SEARCH("/",R3384)-1)</f>
        <v>theater</v>
      </c>
      <c r="T3384" t="str">
        <f>RIGHT(R3384,LEN(R3384)-SEARCH("/",R3384))</f>
        <v>plays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>
        <f>E3385/D3385</f>
        <v>1.1171428571428572</v>
      </c>
      <c r="O3385" s="6">
        <f>IF(L3385&gt;0,E3385/L3385,0)</f>
        <v>65.166666666666671</v>
      </c>
      <c r="P3385" s="11">
        <f>(((I3385/60)/60)/24)+DATE(1970,1,1)+(-5/24)</f>
        <v>42544.574305555558</v>
      </c>
      <c r="Q3385" s="11">
        <f>(((J3385/60)/60)/24)+DATE(1970,1,1)+(-5/24)</f>
        <v>42524.574305555558</v>
      </c>
      <c r="R3385" t="s">
        <v>8271</v>
      </c>
      <c r="S3385" s="13" t="str">
        <f>LEFT(R3385,SEARCH("/",R3385)-1)</f>
        <v>theater</v>
      </c>
      <c r="T3385" t="str">
        <f>RIGHT(R3385,LEN(R3385)-SEARCH("/",R3385))</f>
        <v>plays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>
        <f>E3386/D3386</f>
        <v>1.0001100000000001</v>
      </c>
      <c r="O3386" s="6">
        <f>IF(L3386&gt;0,E3386/L3386,0)</f>
        <v>93.760312499999998</v>
      </c>
      <c r="P3386" s="11">
        <f>(((I3386/60)/60)/24)+DATE(1970,1,1)+(-5/24)</f>
        <v>42328.916666666664</v>
      </c>
      <c r="Q3386" s="11">
        <f>(((J3386/60)/60)/24)+DATE(1970,1,1)+(-5/24)</f>
        <v>42291.879259259258</v>
      </c>
      <c r="R3386" t="s">
        <v>8271</v>
      </c>
      <c r="S3386" s="13" t="str">
        <f>LEFT(R3386,SEARCH("/",R3386)-1)</f>
        <v>theater</v>
      </c>
      <c r="T3386" t="str">
        <f>RIGHT(R3386,LEN(R3386)-SEARCH("/",R3386))</f>
        <v>plays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>
        <f>E3387/D3387</f>
        <v>1</v>
      </c>
      <c r="O3387" s="6">
        <f>IF(L3387&gt;0,E3387/L3387,0)</f>
        <v>133.33333333333334</v>
      </c>
      <c r="P3387" s="11">
        <f>(((I3387/60)/60)/24)+DATE(1970,1,1)+(-5/24)</f>
        <v>41983.659166666665</v>
      </c>
      <c r="Q3387" s="11">
        <f>(((J3387/60)/60)/24)+DATE(1970,1,1)+(-5/24)</f>
        <v>41953.659166666665</v>
      </c>
      <c r="R3387" t="s">
        <v>8271</v>
      </c>
      <c r="S3387" s="13" t="str">
        <f>LEFT(R3387,SEARCH("/",R3387)-1)</f>
        <v>theater</v>
      </c>
      <c r="T3387" t="str">
        <f>RIGHT(R3387,LEN(R3387)-SEARCH("/",R3387))</f>
        <v>plays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>
        <f>E3388/D3388</f>
        <v>1.05</v>
      </c>
      <c r="O3388" s="6">
        <f>IF(L3388&gt;0,E3388/L3388,0)</f>
        <v>51.219512195121951</v>
      </c>
      <c r="P3388" s="11">
        <f>(((I3388/60)/60)/24)+DATE(1970,1,1)+(-5/24)</f>
        <v>41976.436412037037</v>
      </c>
      <c r="Q3388" s="11">
        <f>(((J3388/60)/60)/24)+DATE(1970,1,1)+(-5/24)</f>
        <v>41946.436412037037</v>
      </c>
      <c r="R3388" t="s">
        <v>8271</v>
      </c>
      <c r="S3388" s="13" t="str">
        <f>LEFT(R3388,SEARCH("/",R3388)-1)</f>
        <v>theater</v>
      </c>
      <c r="T3388" t="str">
        <f>RIGHT(R3388,LEN(R3388)-SEARCH("/",R3388))</f>
        <v>plays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>
        <f>E3389/D3389</f>
        <v>1.1686666666666667</v>
      </c>
      <c r="O3389" s="6">
        <f>IF(L3389&gt;0,E3389/L3389,0)</f>
        <v>100.17142857142858</v>
      </c>
      <c r="P3389" s="11">
        <f>(((I3389/60)/60)/24)+DATE(1970,1,1)+(-5/24)</f>
        <v>41987.554259259261</v>
      </c>
      <c r="Q3389" s="11">
        <f>(((J3389/60)/60)/24)+DATE(1970,1,1)+(-5/24)</f>
        <v>41947.554259259254</v>
      </c>
      <c r="R3389" t="s">
        <v>8271</v>
      </c>
      <c r="S3389" s="13" t="str">
        <f>LEFT(R3389,SEARCH("/",R3389)-1)</f>
        <v>theater</v>
      </c>
      <c r="T3389" t="str">
        <f>RIGHT(R3389,LEN(R3389)-SEARCH("/",R3389))</f>
        <v>plays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>
        <f>E3390/D3390</f>
        <v>1.038</v>
      </c>
      <c r="O3390" s="6">
        <f>IF(L3390&gt;0,E3390/L3390,0)</f>
        <v>34.6</v>
      </c>
      <c r="P3390" s="11">
        <f>(((I3390/60)/60)/24)+DATE(1970,1,1)+(-5/24)</f>
        <v>42173.252789351849</v>
      </c>
      <c r="Q3390" s="11">
        <f>(((J3390/60)/60)/24)+DATE(1970,1,1)+(-5/24)</f>
        <v>42143.252789351849</v>
      </c>
      <c r="R3390" t="s">
        <v>8271</v>
      </c>
      <c r="S3390" s="13" t="str">
        <f>LEFT(R3390,SEARCH("/",R3390)-1)</f>
        <v>theater</v>
      </c>
      <c r="T3390" t="str">
        <f>RIGHT(R3390,LEN(R3390)-SEARCH("/",R3390))</f>
        <v>plays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>
        <f>E3391/D3391</f>
        <v>1.145</v>
      </c>
      <c r="O3391" s="6">
        <f>IF(L3391&gt;0,E3391/L3391,0)</f>
        <v>184.67741935483872</v>
      </c>
      <c r="P3391" s="11">
        <f>(((I3391/60)/60)/24)+DATE(1970,1,1)+(-5/24)</f>
        <v>42524.355115740742</v>
      </c>
      <c r="Q3391" s="11">
        <f>(((J3391/60)/60)/24)+DATE(1970,1,1)+(-5/24)</f>
        <v>42494.355115740742</v>
      </c>
      <c r="R3391" t="s">
        <v>8271</v>
      </c>
      <c r="S3391" s="13" t="str">
        <f>LEFT(R3391,SEARCH("/",R3391)-1)</f>
        <v>theater</v>
      </c>
      <c r="T3391" t="str">
        <f>RIGHT(R3391,LEN(R3391)-SEARCH("/",R3391))</f>
        <v>plays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>
        <f>E3392/D3392</f>
        <v>1.024</v>
      </c>
      <c r="O3392" s="6">
        <f>IF(L3392&gt;0,E3392/L3392,0)</f>
        <v>69.818181818181813</v>
      </c>
      <c r="P3392" s="11">
        <f>(((I3392/60)/60)/24)+DATE(1970,1,1)+(-5/24)</f>
        <v>41830.56649305555</v>
      </c>
      <c r="Q3392" s="11">
        <f>(((J3392/60)/60)/24)+DATE(1970,1,1)+(-5/24)</f>
        <v>41815.56649305555</v>
      </c>
      <c r="R3392" t="s">
        <v>8271</v>
      </c>
      <c r="S3392" s="13" t="str">
        <f>LEFT(R3392,SEARCH("/",R3392)-1)</f>
        <v>theater</v>
      </c>
      <c r="T3392" t="str">
        <f>RIGHT(R3392,LEN(R3392)-SEARCH("/",R3392))</f>
        <v>plays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>
        <f>E3393/D3393</f>
        <v>2.23</v>
      </c>
      <c r="O3393" s="6">
        <f>IF(L3393&gt;0,E3393/L3393,0)</f>
        <v>61.944444444444443</v>
      </c>
      <c r="P3393" s="11">
        <f>(((I3393/60)/60)/24)+DATE(1970,1,1)+(-5/24)</f>
        <v>41859.727777777778</v>
      </c>
      <c r="Q3393" s="11">
        <f>(((J3393/60)/60)/24)+DATE(1970,1,1)+(-5/24)</f>
        <v>41830.337361111109</v>
      </c>
      <c r="R3393" t="s">
        <v>8271</v>
      </c>
      <c r="S3393" s="13" t="str">
        <f>LEFT(R3393,SEARCH("/",R3393)-1)</f>
        <v>theater</v>
      </c>
      <c r="T3393" t="str">
        <f>RIGHT(R3393,LEN(R3393)-SEARCH("/",R3393))</f>
        <v>plays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>
        <f>E3394/D3394</f>
        <v>1</v>
      </c>
      <c r="O3394" s="6">
        <f>IF(L3394&gt;0,E3394/L3394,0)</f>
        <v>41.666666666666664</v>
      </c>
      <c r="P3394" s="11">
        <f>(((I3394/60)/60)/24)+DATE(1970,1,1)+(-5/24)</f>
        <v>42496.63721064815</v>
      </c>
      <c r="Q3394" s="11">
        <f>(((J3394/60)/60)/24)+DATE(1970,1,1)+(-5/24)</f>
        <v>42446.63721064815</v>
      </c>
      <c r="R3394" t="s">
        <v>8271</v>
      </c>
      <c r="S3394" s="13" t="str">
        <f>LEFT(R3394,SEARCH("/",R3394)-1)</f>
        <v>theater</v>
      </c>
      <c r="T3394" t="str">
        <f>RIGHT(R3394,LEN(R3394)-SEARCH("/",R3394))</f>
        <v>plays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>
        <f>E3395/D3395</f>
        <v>1.0580000000000001</v>
      </c>
      <c r="O3395" s="6">
        <f>IF(L3395&gt;0,E3395/L3395,0)</f>
        <v>36.06818181818182</v>
      </c>
      <c r="P3395" s="11">
        <f>(((I3395/60)/60)/24)+DATE(1970,1,1)+(-5/24)</f>
        <v>41948.823611111111</v>
      </c>
      <c r="Q3395" s="11">
        <f>(((J3395/60)/60)/24)+DATE(1970,1,1)+(-5/24)</f>
        <v>41923.713310185187</v>
      </c>
      <c r="R3395" t="s">
        <v>8271</v>
      </c>
      <c r="S3395" s="13" t="str">
        <f>LEFT(R3395,SEARCH("/",R3395)-1)</f>
        <v>theater</v>
      </c>
      <c r="T3395" t="str">
        <f>RIGHT(R3395,LEN(R3395)-SEARCH("/",R3395))</f>
        <v>plays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>
        <f>E3396/D3396</f>
        <v>1.4236363636363636</v>
      </c>
      <c r="O3396" s="6">
        <f>IF(L3396&gt;0,E3396/L3396,0)</f>
        <v>29</v>
      </c>
      <c r="P3396" s="11">
        <f>(((I3396/60)/60)/24)+DATE(1970,1,1)+(-5/24)</f>
        <v>41847.387094907404</v>
      </c>
      <c r="Q3396" s="11">
        <f>(((J3396/60)/60)/24)+DATE(1970,1,1)+(-5/24)</f>
        <v>41817.387094907404</v>
      </c>
      <c r="R3396" t="s">
        <v>8271</v>
      </c>
      <c r="S3396" s="13" t="str">
        <f>LEFT(R3396,SEARCH("/",R3396)-1)</f>
        <v>theater</v>
      </c>
      <c r="T3396" t="str">
        <f>RIGHT(R3396,LEN(R3396)-SEARCH("/",R3396))</f>
        <v>plays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>
        <f>E3397/D3397</f>
        <v>1.84</v>
      </c>
      <c r="O3397" s="6">
        <f>IF(L3397&gt;0,E3397/L3397,0)</f>
        <v>24.210526315789473</v>
      </c>
      <c r="P3397" s="11">
        <f>(((I3397/60)/60)/24)+DATE(1970,1,1)+(-5/24)</f>
        <v>42154.548611111109</v>
      </c>
      <c r="Q3397" s="11">
        <f>(((J3397/60)/60)/24)+DATE(1970,1,1)+(-5/24)</f>
        <v>42140.503981481481</v>
      </c>
      <c r="R3397" t="s">
        <v>8271</v>
      </c>
      <c r="S3397" s="13" t="str">
        <f>LEFT(R3397,SEARCH("/",R3397)-1)</f>
        <v>theater</v>
      </c>
      <c r="T3397" t="str">
        <f>RIGHT(R3397,LEN(R3397)-SEARCH("/",R3397))</f>
        <v>plays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>
        <f>E3398/D3398</f>
        <v>1.0433333333333332</v>
      </c>
      <c r="O3398" s="6">
        <f>IF(L3398&gt;0,E3398/L3398,0)</f>
        <v>55.892857142857146</v>
      </c>
      <c r="P3398" s="11">
        <f>(((I3398/60)/60)/24)+DATE(1970,1,1)+(-5/24)</f>
        <v>41790.957638888889</v>
      </c>
      <c r="Q3398" s="11">
        <f>(((J3398/60)/60)/24)+DATE(1970,1,1)+(-5/24)</f>
        <v>41764.238298611104</v>
      </c>
      <c r="R3398" t="s">
        <v>8271</v>
      </c>
      <c r="S3398" s="13" t="str">
        <f>LEFT(R3398,SEARCH("/",R3398)-1)</f>
        <v>theater</v>
      </c>
      <c r="T3398" t="str">
        <f>RIGHT(R3398,LEN(R3398)-SEARCH("/",R3398))</f>
        <v>plays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>
        <f>E3399/D3399</f>
        <v>1.1200000000000001</v>
      </c>
      <c r="O3399" s="6">
        <f>IF(L3399&gt;0,E3399/L3399,0)</f>
        <v>11.666666666666666</v>
      </c>
      <c r="P3399" s="11">
        <f>(((I3399/60)/60)/24)+DATE(1970,1,1)+(-5/24)</f>
        <v>42418.708333333336</v>
      </c>
      <c r="Q3399" s="11">
        <f>(((J3399/60)/60)/24)+DATE(1970,1,1)+(-5/24)</f>
        <v>42378.270011574066</v>
      </c>
      <c r="R3399" t="s">
        <v>8271</v>
      </c>
      <c r="S3399" s="13" t="str">
        <f>LEFT(R3399,SEARCH("/",R3399)-1)</f>
        <v>theater</v>
      </c>
      <c r="T3399" t="str">
        <f>RIGHT(R3399,LEN(R3399)-SEARCH("/",R3399))</f>
        <v>plays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>
        <f>E3400/D3400</f>
        <v>1.1107499999999999</v>
      </c>
      <c r="O3400" s="6">
        <f>IF(L3400&gt;0,E3400/L3400,0)</f>
        <v>68.353846153846149</v>
      </c>
      <c r="P3400" s="11">
        <f>(((I3400/60)/60)/24)+DATE(1970,1,1)+(-5/24)</f>
        <v>41964.499999999993</v>
      </c>
      <c r="Q3400" s="11">
        <f>(((J3400/60)/60)/24)+DATE(1970,1,1)+(-5/24)</f>
        <v>41941.543703703705</v>
      </c>
      <c r="R3400" t="s">
        <v>8271</v>
      </c>
      <c r="S3400" s="13" t="str">
        <f>LEFT(R3400,SEARCH("/",R3400)-1)</f>
        <v>theater</v>
      </c>
      <c r="T3400" t="str">
        <f>RIGHT(R3400,LEN(R3400)-SEARCH("/",R3400))</f>
        <v>plays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>
        <f>E3401/D3401</f>
        <v>1.0375000000000001</v>
      </c>
      <c r="O3401" s="6">
        <f>IF(L3401&gt;0,E3401/L3401,0)</f>
        <v>27.065217391304348</v>
      </c>
      <c r="P3401" s="11">
        <f>(((I3401/60)/60)/24)+DATE(1970,1,1)+(-5/24)</f>
        <v>42056.712094907409</v>
      </c>
      <c r="Q3401" s="11">
        <f>(((J3401/60)/60)/24)+DATE(1970,1,1)+(-5/24)</f>
        <v>42026.712094907409</v>
      </c>
      <c r="R3401" t="s">
        <v>8271</v>
      </c>
      <c r="S3401" s="13" t="str">
        <f>LEFT(R3401,SEARCH("/",R3401)-1)</f>
        <v>theater</v>
      </c>
      <c r="T3401" t="str">
        <f>RIGHT(R3401,LEN(R3401)-SEARCH("/",R3401))</f>
        <v>plays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>
        <f>E3402/D3402</f>
        <v>1.0041</v>
      </c>
      <c r="O3402" s="6">
        <f>IF(L3402&gt;0,E3402/L3402,0)</f>
        <v>118.12941176470588</v>
      </c>
      <c r="P3402" s="11">
        <f>(((I3402/60)/60)/24)+DATE(1970,1,1)+(-5/24)</f>
        <v>41879.745532407404</v>
      </c>
      <c r="Q3402" s="11">
        <f>(((J3402/60)/60)/24)+DATE(1970,1,1)+(-5/24)</f>
        <v>41834.745532407404</v>
      </c>
      <c r="R3402" t="s">
        <v>8271</v>
      </c>
      <c r="S3402" s="13" t="str">
        <f>LEFT(R3402,SEARCH("/",R3402)-1)</f>
        <v>theater</v>
      </c>
      <c r="T3402" t="str">
        <f>RIGHT(R3402,LEN(R3402)-SEARCH("/",R3402))</f>
        <v>plays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>
        <f>E3403/D3403</f>
        <v>1.0186206896551724</v>
      </c>
      <c r="O3403" s="6">
        <f>IF(L3403&gt;0,E3403/L3403,0)</f>
        <v>44.757575757575758</v>
      </c>
      <c r="P3403" s="11">
        <f>(((I3403/60)/60)/24)+DATE(1970,1,1)+(-5/24)</f>
        <v>42223.5155787037</v>
      </c>
      <c r="Q3403" s="11">
        <f>(((J3403/60)/60)/24)+DATE(1970,1,1)+(-5/24)</f>
        <v>42193.5155787037</v>
      </c>
      <c r="R3403" t="s">
        <v>8271</v>
      </c>
      <c r="S3403" s="13" t="str">
        <f>LEFT(R3403,SEARCH("/",R3403)-1)</f>
        <v>theater</v>
      </c>
      <c r="T3403" t="str">
        <f>RIGHT(R3403,LEN(R3403)-SEARCH("/",R3403))</f>
        <v>plays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>
        <f>E3404/D3404</f>
        <v>1.0976666666666666</v>
      </c>
      <c r="O3404" s="6">
        <f>IF(L3404&gt;0,E3404/L3404,0)</f>
        <v>99.787878787878782</v>
      </c>
      <c r="P3404" s="11">
        <f>(((I3404/60)/60)/24)+DATE(1970,1,1)+(-5/24)</f>
        <v>42319.896527777775</v>
      </c>
      <c r="Q3404" s="11">
        <f>(((J3404/60)/60)/24)+DATE(1970,1,1)+(-5/24)</f>
        <v>42290.410219907404</v>
      </c>
      <c r="R3404" t="s">
        <v>8271</v>
      </c>
      <c r="S3404" s="13" t="str">
        <f>LEFT(R3404,SEARCH("/",R3404)-1)</f>
        <v>theater</v>
      </c>
      <c r="T3404" t="str">
        <f>RIGHT(R3404,LEN(R3404)-SEARCH("/",R3404))</f>
        <v>plays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>
        <f>E3405/D3405</f>
        <v>1</v>
      </c>
      <c r="O3405" s="6">
        <f>IF(L3405&gt;0,E3405/L3405,0)</f>
        <v>117.64705882352941</v>
      </c>
      <c r="P3405" s="11">
        <f>(((I3405/60)/60)/24)+DATE(1970,1,1)+(-5/24)</f>
        <v>42180.253749999996</v>
      </c>
      <c r="Q3405" s="11">
        <f>(((J3405/60)/60)/24)+DATE(1970,1,1)+(-5/24)</f>
        <v>42150.253749999996</v>
      </c>
      <c r="R3405" t="s">
        <v>8271</v>
      </c>
      <c r="S3405" s="13" t="str">
        <f>LEFT(R3405,SEARCH("/",R3405)-1)</f>
        <v>theater</v>
      </c>
      <c r="T3405" t="str">
        <f>RIGHT(R3405,LEN(R3405)-SEARCH("/",R3405))</f>
        <v>plays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>
        <f>E3406/D3406</f>
        <v>1.22</v>
      </c>
      <c r="O3406" s="6">
        <f>IF(L3406&gt;0,E3406/L3406,0)</f>
        <v>203.33333333333334</v>
      </c>
      <c r="P3406" s="11">
        <f>(((I3406/60)/60)/24)+DATE(1970,1,1)+(-5/24)</f>
        <v>42172.295162037037</v>
      </c>
      <c r="Q3406" s="11">
        <f>(((J3406/60)/60)/24)+DATE(1970,1,1)+(-5/24)</f>
        <v>42152.295162037037</v>
      </c>
      <c r="R3406" t="s">
        <v>8271</v>
      </c>
      <c r="S3406" s="13" t="str">
        <f>LEFT(R3406,SEARCH("/",R3406)-1)</f>
        <v>theater</v>
      </c>
      <c r="T3406" t="str">
        <f>RIGHT(R3406,LEN(R3406)-SEARCH("/",R3406))</f>
        <v>plays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>
        <f>E3407/D3407</f>
        <v>1.3757142857142857</v>
      </c>
      <c r="O3407" s="6">
        <f>IF(L3407&gt;0,E3407/L3407,0)</f>
        <v>28.323529411764707</v>
      </c>
      <c r="P3407" s="11">
        <f>(((I3407/60)/60)/24)+DATE(1970,1,1)+(-5/24)</f>
        <v>42430.790972222218</v>
      </c>
      <c r="Q3407" s="11">
        <f>(((J3407/60)/60)/24)+DATE(1970,1,1)+(-5/24)</f>
        <v>42409.808865740742</v>
      </c>
      <c r="R3407" t="s">
        <v>8271</v>
      </c>
      <c r="S3407" s="13" t="str">
        <f>LEFT(R3407,SEARCH("/",R3407)-1)</f>
        <v>theater</v>
      </c>
      <c r="T3407" t="str">
        <f>RIGHT(R3407,LEN(R3407)-SEARCH("/",R3407))</f>
        <v>plays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>
        <f>E3408/D3408</f>
        <v>1.0031000000000001</v>
      </c>
      <c r="O3408" s="6">
        <f>IF(L3408&gt;0,E3408/L3408,0)</f>
        <v>110.23076923076923</v>
      </c>
      <c r="P3408" s="11">
        <f>(((I3408/60)/60)/24)+DATE(1970,1,1)+(-5/24)</f>
        <v>41836.284444444442</v>
      </c>
      <c r="Q3408" s="11">
        <f>(((J3408/60)/60)/24)+DATE(1970,1,1)+(-5/24)</f>
        <v>41791.284444444442</v>
      </c>
      <c r="R3408" t="s">
        <v>8271</v>
      </c>
      <c r="S3408" s="13" t="str">
        <f>LEFT(R3408,SEARCH("/",R3408)-1)</f>
        <v>theater</v>
      </c>
      <c r="T3408" t="str">
        <f>RIGHT(R3408,LEN(R3408)-SEARCH("/",R3408))</f>
        <v>plays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>
        <f>E3409/D3409</f>
        <v>1.071</v>
      </c>
      <c r="O3409" s="6">
        <f>IF(L3409&gt;0,E3409/L3409,0)</f>
        <v>31.970149253731343</v>
      </c>
      <c r="P3409" s="11">
        <f>(((I3409/60)/60)/24)+DATE(1970,1,1)+(-5/24)</f>
        <v>41826.21399305555</v>
      </c>
      <c r="Q3409" s="11">
        <f>(((J3409/60)/60)/24)+DATE(1970,1,1)+(-5/24)</f>
        <v>41796.21399305555</v>
      </c>
      <c r="R3409" t="s">
        <v>8271</v>
      </c>
      <c r="S3409" s="13" t="str">
        <f>LEFT(R3409,SEARCH("/",R3409)-1)</f>
        <v>theater</v>
      </c>
      <c r="T3409" t="str">
        <f>RIGHT(R3409,LEN(R3409)-SEARCH("/",R3409))</f>
        <v>plays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>
        <f>E3410/D3410</f>
        <v>2.11</v>
      </c>
      <c r="O3410" s="6">
        <f>IF(L3410&gt;0,E3410/L3410,0)</f>
        <v>58.611111111111114</v>
      </c>
      <c r="P3410" s="11">
        <f>(((I3410/60)/60)/24)+DATE(1970,1,1)+(-5/24)</f>
        <v>41838.78361111111</v>
      </c>
      <c r="Q3410" s="11">
        <f>(((J3410/60)/60)/24)+DATE(1970,1,1)+(-5/24)</f>
        <v>41808.78361111111</v>
      </c>
      <c r="R3410" t="s">
        <v>8271</v>
      </c>
      <c r="S3410" s="13" t="str">
        <f>LEFT(R3410,SEARCH("/",R3410)-1)</f>
        <v>theater</v>
      </c>
      <c r="T3410" t="str">
        <f>RIGHT(R3410,LEN(R3410)-SEARCH("/",R3410))</f>
        <v>plays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>
        <f>E3411/D3411</f>
        <v>1.236</v>
      </c>
      <c r="O3411" s="6">
        <f>IF(L3411&gt;0,E3411/L3411,0)</f>
        <v>29.428571428571427</v>
      </c>
      <c r="P3411" s="11">
        <f>(((I3411/60)/60)/24)+DATE(1970,1,1)+(-5/24)</f>
        <v>42582.665277777771</v>
      </c>
      <c r="Q3411" s="11">
        <f>(((J3411/60)/60)/24)+DATE(1970,1,1)+(-5/24)</f>
        <v>42544.605995370373</v>
      </c>
      <c r="R3411" t="s">
        <v>8271</v>
      </c>
      <c r="S3411" s="13" t="str">
        <f>LEFT(R3411,SEARCH("/",R3411)-1)</f>
        <v>theater</v>
      </c>
      <c r="T3411" t="str">
        <f>RIGHT(R3411,LEN(R3411)-SEARCH("/",R3411))</f>
        <v>plays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>
        <f>E3412/D3412</f>
        <v>1.085</v>
      </c>
      <c r="O3412" s="6">
        <f>IF(L3412&gt;0,E3412/L3412,0)</f>
        <v>81.375</v>
      </c>
      <c r="P3412" s="11">
        <f>(((I3412/60)/60)/24)+DATE(1970,1,1)+(-5/24)</f>
        <v>42527.083333333336</v>
      </c>
      <c r="Q3412" s="11">
        <f>(((J3412/60)/60)/24)+DATE(1970,1,1)+(-5/24)</f>
        <v>42499.83321759259</v>
      </c>
      <c r="R3412" t="s">
        <v>8271</v>
      </c>
      <c r="S3412" s="13" t="str">
        <f>LEFT(R3412,SEARCH("/",R3412)-1)</f>
        <v>theater</v>
      </c>
      <c r="T3412" t="str">
        <f>RIGHT(R3412,LEN(R3412)-SEARCH("/",R3412))</f>
        <v>plays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>
        <f>E3413/D3413</f>
        <v>1.0356666666666667</v>
      </c>
      <c r="O3413" s="6">
        <f>IF(L3413&gt;0,E3413/L3413,0)</f>
        <v>199.16666666666666</v>
      </c>
      <c r="P3413" s="11">
        <f>(((I3413/60)/60)/24)+DATE(1970,1,1)+(-5/24)</f>
        <v>42284.814490740733</v>
      </c>
      <c r="Q3413" s="11">
        <f>(((J3413/60)/60)/24)+DATE(1970,1,1)+(-5/24)</f>
        <v>42264.814490740733</v>
      </c>
      <c r="R3413" t="s">
        <v>8271</v>
      </c>
      <c r="S3413" s="13" t="str">
        <f>LEFT(R3413,SEARCH("/",R3413)-1)</f>
        <v>theater</v>
      </c>
      <c r="T3413" t="str">
        <f>RIGHT(R3413,LEN(R3413)-SEARCH("/",R3413))</f>
        <v>plays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>
        <f>E3414/D3414</f>
        <v>1</v>
      </c>
      <c r="O3414" s="6">
        <f>IF(L3414&gt;0,E3414/L3414,0)</f>
        <v>115.38461538461539</v>
      </c>
      <c r="P3414" s="11">
        <f>(((I3414/60)/60)/24)+DATE(1970,1,1)+(-5/24)</f>
        <v>41909.750717592593</v>
      </c>
      <c r="Q3414" s="11">
        <f>(((J3414/60)/60)/24)+DATE(1970,1,1)+(-5/24)</f>
        <v>41879.750717592593</v>
      </c>
      <c r="R3414" t="s">
        <v>8271</v>
      </c>
      <c r="S3414" s="13" t="str">
        <f>LEFT(R3414,SEARCH("/",R3414)-1)</f>
        <v>theater</v>
      </c>
      <c r="T3414" t="str">
        <f>RIGHT(R3414,LEN(R3414)-SEARCH("/",R3414))</f>
        <v>plays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>
        <f>E3415/D3415</f>
        <v>1.3</v>
      </c>
      <c r="O3415" s="6">
        <f>IF(L3415&gt;0,E3415/L3415,0)</f>
        <v>46.428571428571431</v>
      </c>
      <c r="P3415" s="11">
        <f>(((I3415/60)/60)/24)+DATE(1970,1,1)+(-5/24)</f>
        <v>42062.999305555553</v>
      </c>
      <c r="Q3415" s="11">
        <f>(((J3415/60)/60)/24)+DATE(1970,1,1)+(-5/24)</f>
        <v>42053.524745370371</v>
      </c>
      <c r="R3415" t="s">
        <v>8271</v>
      </c>
      <c r="S3415" s="13" t="str">
        <f>LEFT(R3415,SEARCH("/",R3415)-1)</f>
        <v>theater</v>
      </c>
      <c r="T3415" t="str">
        <f>RIGHT(R3415,LEN(R3415)-SEARCH("/",R3415))</f>
        <v>plays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>
        <f>E3416/D3416</f>
        <v>1.0349999999999999</v>
      </c>
      <c r="O3416" s="6">
        <f>IF(L3416&gt;0,E3416/L3416,0)</f>
        <v>70.568181818181813</v>
      </c>
      <c r="P3416" s="11">
        <f>(((I3416/60)/60)/24)+DATE(1970,1,1)+(-5/24)</f>
        <v>42705.124305555553</v>
      </c>
      <c r="Q3416" s="11">
        <f>(((J3416/60)/60)/24)+DATE(1970,1,1)+(-5/24)</f>
        <v>42675.624131944445</v>
      </c>
      <c r="R3416" t="s">
        <v>8271</v>
      </c>
      <c r="S3416" s="13" t="str">
        <f>LEFT(R3416,SEARCH("/",R3416)-1)</f>
        <v>theater</v>
      </c>
      <c r="T3416" t="str">
        <f>RIGHT(R3416,LEN(R3416)-SEARCH("/",R3416))</f>
        <v>plays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>
        <f>E3417/D3417</f>
        <v>1</v>
      </c>
      <c r="O3417" s="6">
        <f>IF(L3417&gt;0,E3417/L3417,0)</f>
        <v>22.222222222222221</v>
      </c>
      <c r="P3417" s="11">
        <f>(((I3417/60)/60)/24)+DATE(1970,1,1)+(-5/24)</f>
        <v>42477.770833333336</v>
      </c>
      <c r="Q3417" s="11">
        <f>(((J3417/60)/60)/24)+DATE(1970,1,1)+(-5/24)</f>
        <v>42466.935833333329</v>
      </c>
      <c r="R3417" t="s">
        <v>8271</v>
      </c>
      <c r="S3417" s="13" t="str">
        <f>LEFT(R3417,SEARCH("/",R3417)-1)</f>
        <v>theater</v>
      </c>
      <c r="T3417" t="str">
        <f>RIGHT(R3417,LEN(R3417)-SEARCH("/",R3417))</f>
        <v>plays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>
        <f>E3418/D3418</f>
        <v>1.196</v>
      </c>
      <c r="O3418" s="6">
        <f>IF(L3418&gt;0,E3418/L3418,0)</f>
        <v>159.46666666666667</v>
      </c>
      <c r="P3418" s="11">
        <f>(((I3418/60)/60)/24)+DATE(1970,1,1)+(-5/24)</f>
        <v>42117.562499999993</v>
      </c>
      <c r="Q3418" s="11">
        <f>(((J3418/60)/60)/24)+DATE(1970,1,1)+(-5/24)</f>
        <v>42089.204224537032</v>
      </c>
      <c r="R3418" t="s">
        <v>8271</v>
      </c>
      <c r="S3418" s="13" t="str">
        <f>LEFT(R3418,SEARCH("/",R3418)-1)</f>
        <v>theater</v>
      </c>
      <c r="T3418" t="str">
        <f>RIGHT(R3418,LEN(R3418)-SEARCH("/",R3418))</f>
        <v>plays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>
        <f>E3419/D3419</f>
        <v>1.0000058823529412</v>
      </c>
      <c r="O3419" s="6">
        <f>IF(L3419&gt;0,E3419/L3419,0)</f>
        <v>37.777999999999999</v>
      </c>
      <c r="P3419" s="11">
        <f>(((I3419/60)/60)/24)+DATE(1970,1,1)+(-5/24)</f>
        <v>41937.821527777778</v>
      </c>
      <c r="Q3419" s="11">
        <f>(((J3419/60)/60)/24)+DATE(1970,1,1)+(-5/24)</f>
        <v>41894.705416666664</v>
      </c>
      <c r="R3419" t="s">
        <v>8271</v>
      </c>
      <c r="S3419" s="13" t="str">
        <f>LEFT(R3419,SEARCH("/",R3419)-1)</f>
        <v>theater</v>
      </c>
      <c r="T3419" t="str">
        <f>RIGHT(R3419,LEN(R3419)-SEARCH("/",R3419))</f>
        <v>plays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>
        <f>E3420/D3420</f>
        <v>1.00875</v>
      </c>
      <c r="O3420" s="6">
        <f>IF(L3420&gt;0,E3420/L3420,0)</f>
        <v>72.053571428571431</v>
      </c>
      <c r="P3420" s="11">
        <f>(((I3420/60)/60)/24)+DATE(1970,1,1)+(-5/24)</f>
        <v>41782.626238425924</v>
      </c>
      <c r="Q3420" s="11">
        <f>(((J3420/60)/60)/24)+DATE(1970,1,1)+(-5/24)</f>
        <v>41752.626238425924</v>
      </c>
      <c r="R3420" t="s">
        <v>8271</v>
      </c>
      <c r="S3420" s="13" t="str">
        <f>LEFT(R3420,SEARCH("/",R3420)-1)</f>
        <v>theater</v>
      </c>
      <c r="T3420" t="str">
        <f>RIGHT(R3420,LEN(R3420)-SEARCH("/",R3420))</f>
        <v>plays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>
        <f>E3421/D3421</f>
        <v>1.0654545454545454</v>
      </c>
      <c r="O3421" s="6">
        <f>IF(L3421&gt;0,E3421/L3421,0)</f>
        <v>63.695652173913047</v>
      </c>
      <c r="P3421" s="11">
        <f>(((I3421/60)/60)/24)+DATE(1970,1,1)+(-5/24)</f>
        <v>42466.687499999993</v>
      </c>
      <c r="Q3421" s="11">
        <f>(((J3421/60)/60)/24)+DATE(1970,1,1)+(-5/24)</f>
        <v>42448.613252314812</v>
      </c>
      <c r="R3421" t="s">
        <v>8271</v>
      </c>
      <c r="S3421" s="13" t="str">
        <f>LEFT(R3421,SEARCH("/",R3421)-1)</f>
        <v>theater</v>
      </c>
      <c r="T3421" t="str">
        <f>RIGHT(R3421,LEN(R3421)-SEARCH("/",R3421))</f>
        <v>plays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>
        <f>E3422/D3422</f>
        <v>1.38</v>
      </c>
      <c r="O3422" s="6">
        <f>IF(L3422&gt;0,E3422/L3422,0)</f>
        <v>28.411764705882351</v>
      </c>
      <c r="P3422" s="11">
        <f>(((I3422/60)/60)/24)+DATE(1970,1,1)+(-5/24)</f>
        <v>42413.791666666664</v>
      </c>
      <c r="Q3422" s="11">
        <f>(((J3422/60)/60)/24)+DATE(1970,1,1)+(-5/24)</f>
        <v>42404.881967592592</v>
      </c>
      <c r="R3422" t="s">
        <v>8271</v>
      </c>
      <c r="S3422" s="13" t="str">
        <f>LEFT(R3422,SEARCH("/",R3422)-1)</f>
        <v>theater</v>
      </c>
      <c r="T3422" t="str">
        <f>RIGHT(R3422,LEN(R3422)-SEARCH("/",R3422))</f>
        <v>plays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>
        <f>E3423/D3423</f>
        <v>1.0115000000000001</v>
      </c>
      <c r="O3423" s="6">
        <f>IF(L3423&gt;0,E3423/L3423,0)</f>
        <v>103.21428571428571</v>
      </c>
      <c r="P3423" s="11">
        <f>(((I3423/60)/60)/24)+DATE(1970,1,1)+(-5/24)</f>
        <v>42067.582905092589</v>
      </c>
      <c r="Q3423" s="11">
        <f>(((J3423/60)/60)/24)+DATE(1970,1,1)+(-5/24)</f>
        <v>42037.582905092589</v>
      </c>
      <c r="R3423" t="s">
        <v>8271</v>
      </c>
      <c r="S3423" s="13" t="str">
        <f>LEFT(R3423,SEARCH("/",R3423)-1)</f>
        <v>theater</v>
      </c>
      <c r="T3423" t="str">
        <f>RIGHT(R3423,LEN(R3423)-SEARCH("/",R3423))</f>
        <v>plays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>
        <f>E3424/D3424</f>
        <v>1.091</v>
      </c>
      <c r="O3424" s="6">
        <f>IF(L3424&gt;0,E3424/L3424,0)</f>
        <v>71.152173913043484</v>
      </c>
      <c r="P3424" s="11">
        <f>(((I3424/60)/60)/24)+DATE(1970,1,1)+(-5/24)</f>
        <v>42351.791666666664</v>
      </c>
      <c r="Q3424" s="11">
        <f>(((J3424/60)/60)/24)+DATE(1970,1,1)+(-5/24)</f>
        <v>42323.353888888887</v>
      </c>
      <c r="R3424" t="s">
        <v>8271</v>
      </c>
      <c r="S3424" s="13" t="str">
        <f>LEFT(R3424,SEARCH("/",R3424)-1)</f>
        <v>theater</v>
      </c>
      <c r="T3424" t="str">
        <f>RIGHT(R3424,LEN(R3424)-SEARCH("/",R3424))</f>
        <v>plays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>
        <f>E3425/D3425</f>
        <v>1.4</v>
      </c>
      <c r="O3425" s="6">
        <f>IF(L3425&gt;0,E3425/L3425,0)</f>
        <v>35</v>
      </c>
      <c r="P3425" s="11">
        <f>(((I3425/60)/60)/24)+DATE(1970,1,1)+(-5/24)</f>
        <v>42118.703020833331</v>
      </c>
      <c r="Q3425" s="11">
        <f>(((J3425/60)/60)/24)+DATE(1970,1,1)+(-5/24)</f>
        <v>42088.703020833331</v>
      </c>
      <c r="R3425" t="s">
        <v>8271</v>
      </c>
      <c r="S3425" s="13" t="str">
        <f>LEFT(R3425,SEARCH("/",R3425)-1)</f>
        <v>theater</v>
      </c>
      <c r="T3425" t="str">
        <f>RIGHT(R3425,LEN(R3425)-SEARCH("/",R3425))</f>
        <v>plays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>
        <f>E3426/D3426</f>
        <v>1.0358333333333334</v>
      </c>
      <c r="O3426" s="6">
        <f>IF(L3426&gt;0,E3426/L3426,0)</f>
        <v>81.776315789473685</v>
      </c>
      <c r="P3426" s="11">
        <f>(((I3426/60)/60)/24)+DATE(1970,1,1)+(-5/24)</f>
        <v>42040.082638888889</v>
      </c>
      <c r="Q3426" s="11">
        <f>(((J3426/60)/60)/24)+DATE(1970,1,1)+(-5/24)</f>
        <v>42018.468564814808</v>
      </c>
      <c r="R3426" t="s">
        <v>8271</v>
      </c>
      <c r="S3426" s="13" t="str">
        <f>LEFT(R3426,SEARCH("/",R3426)-1)</f>
        <v>theater</v>
      </c>
      <c r="T3426" t="str">
        <f>RIGHT(R3426,LEN(R3426)-SEARCH("/",R3426))</f>
        <v>plays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>
        <f>E3427/D3427</f>
        <v>1.0297033333333332</v>
      </c>
      <c r="O3427" s="6">
        <f>IF(L3427&gt;0,E3427/L3427,0)</f>
        <v>297.02980769230766</v>
      </c>
      <c r="P3427" s="11">
        <f>(((I3427/60)/60)/24)+DATE(1970,1,1)+(-5/24)</f>
        <v>41916.40898148148</v>
      </c>
      <c r="Q3427" s="11">
        <f>(((J3427/60)/60)/24)+DATE(1970,1,1)+(-5/24)</f>
        <v>41884.40898148148</v>
      </c>
      <c r="R3427" t="s">
        <v>8271</v>
      </c>
      <c r="S3427" s="13" t="str">
        <f>LEFT(R3427,SEARCH("/",R3427)-1)</f>
        <v>theater</v>
      </c>
      <c r="T3427" t="str">
        <f>RIGHT(R3427,LEN(R3427)-SEARCH("/",R3427))</f>
        <v>plays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>
        <f>E3428/D3428</f>
        <v>1.0813333333333333</v>
      </c>
      <c r="O3428" s="6">
        <f>IF(L3428&gt;0,E3428/L3428,0)</f>
        <v>46.609195402298852</v>
      </c>
      <c r="P3428" s="11">
        <f>(((I3428/60)/60)/24)+DATE(1970,1,1)+(-5/24)</f>
        <v>41902.875</v>
      </c>
      <c r="Q3428" s="11">
        <f>(((J3428/60)/60)/24)+DATE(1970,1,1)+(-5/24)</f>
        <v>41883.848414351851</v>
      </c>
      <c r="R3428" t="s">
        <v>8271</v>
      </c>
      <c r="S3428" s="13" t="str">
        <f>LEFT(R3428,SEARCH("/",R3428)-1)</f>
        <v>theater</v>
      </c>
      <c r="T3428" t="str">
        <f>RIGHT(R3428,LEN(R3428)-SEARCH("/",R3428))</f>
        <v>plays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>
        <f>E3429/D3429</f>
        <v>1</v>
      </c>
      <c r="O3429" s="6">
        <f>IF(L3429&gt;0,E3429/L3429,0)</f>
        <v>51.724137931034484</v>
      </c>
      <c r="P3429" s="11">
        <f>(((I3429/60)/60)/24)+DATE(1970,1,1)+(-5/24)</f>
        <v>41822.436944444438</v>
      </c>
      <c r="Q3429" s="11">
        <f>(((J3429/60)/60)/24)+DATE(1970,1,1)+(-5/24)</f>
        <v>41792.436944444438</v>
      </c>
      <c r="R3429" t="s">
        <v>8271</v>
      </c>
      <c r="S3429" s="13" t="str">
        <f>LEFT(R3429,SEARCH("/",R3429)-1)</f>
        <v>theater</v>
      </c>
      <c r="T3429" t="str">
        <f>RIGHT(R3429,LEN(R3429)-SEARCH("/",R3429))</f>
        <v>plays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>
        <f>E3430/D3430</f>
        <v>1.0275000000000001</v>
      </c>
      <c r="O3430" s="6">
        <f>IF(L3430&gt;0,E3430/L3430,0)</f>
        <v>40.294117647058826</v>
      </c>
      <c r="P3430" s="11">
        <f>(((I3430/60)/60)/24)+DATE(1970,1,1)+(-5/24)</f>
        <v>42063.499999999993</v>
      </c>
      <c r="Q3430" s="11">
        <f>(((J3430/60)/60)/24)+DATE(1970,1,1)+(-5/24)</f>
        <v>42038.512118055551</v>
      </c>
      <c r="R3430" t="s">
        <v>8271</v>
      </c>
      <c r="S3430" s="13" t="str">
        <f>LEFT(R3430,SEARCH("/",R3430)-1)</f>
        <v>theater</v>
      </c>
      <c r="T3430" t="str">
        <f>RIGHT(R3430,LEN(R3430)-SEARCH("/",R3430))</f>
        <v>plays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>
        <f>E3431/D3431</f>
        <v>1.3</v>
      </c>
      <c r="O3431" s="6">
        <f>IF(L3431&gt;0,E3431/L3431,0)</f>
        <v>16.25</v>
      </c>
      <c r="P3431" s="11">
        <f>(((I3431/60)/60)/24)+DATE(1970,1,1)+(-5/24)</f>
        <v>42675.813206018516</v>
      </c>
      <c r="Q3431" s="11">
        <f>(((J3431/60)/60)/24)+DATE(1970,1,1)+(-5/24)</f>
        <v>42661.813206018516</v>
      </c>
      <c r="R3431" t="s">
        <v>8271</v>
      </c>
      <c r="S3431" s="13" t="str">
        <f>LEFT(R3431,SEARCH("/",R3431)-1)</f>
        <v>theater</v>
      </c>
      <c r="T3431" t="str">
        <f>RIGHT(R3431,LEN(R3431)-SEARCH("/",R3431))</f>
        <v>plays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>
        <f>E3432/D3432</f>
        <v>1.0854949999999999</v>
      </c>
      <c r="O3432" s="6">
        <f>IF(L3432&gt;0,E3432/L3432,0)</f>
        <v>30.152638888888887</v>
      </c>
      <c r="P3432" s="11">
        <f>(((I3432/60)/60)/24)+DATE(1970,1,1)+(-5/24)</f>
        <v>41850.737280092588</v>
      </c>
      <c r="Q3432" s="11">
        <f>(((J3432/60)/60)/24)+DATE(1970,1,1)+(-5/24)</f>
        <v>41820.737280092588</v>
      </c>
      <c r="R3432" t="s">
        <v>8271</v>
      </c>
      <c r="S3432" s="13" t="str">
        <f>LEFT(R3432,SEARCH("/",R3432)-1)</f>
        <v>theater</v>
      </c>
      <c r="T3432" t="str">
        <f>RIGHT(R3432,LEN(R3432)-SEARCH("/",R3432))</f>
        <v>plays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>
        <f>E3433/D3433</f>
        <v>1</v>
      </c>
      <c r="O3433" s="6">
        <f>IF(L3433&gt;0,E3433/L3433,0)</f>
        <v>95.238095238095241</v>
      </c>
      <c r="P3433" s="11">
        <f>(((I3433/60)/60)/24)+DATE(1970,1,1)+(-5/24)</f>
        <v>41869.522604166668</v>
      </c>
      <c r="Q3433" s="11">
        <f>(((J3433/60)/60)/24)+DATE(1970,1,1)+(-5/24)</f>
        <v>41839.522604166668</v>
      </c>
      <c r="R3433" t="s">
        <v>8271</v>
      </c>
      <c r="S3433" s="13" t="str">
        <f>LEFT(R3433,SEARCH("/",R3433)-1)</f>
        <v>theater</v>
      </c>
      <c r="T3433" t="str">
        <f>RIGHT(R3433,LEN(R3433)-SEARCH("/",R3433))</f>
        <v>plays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>
        <f>E3434/D3434</f>
        <v>1.0965</v>
      </c>
      <c r="O3434" s="6">
        <f>IF(L3434&gt;0,E3434/L3434,0)</f>
        <v>52.214285714285715</v>
      </c>
      <c r="P3434" s="11">
        <f>(((I3434/60)/60)/24)+DATE(1970,1,1)+(-5/24)</f>
        <v>42405.708333333336</v>
      </c>
      <c r="Q3434" s="11">
        <f>(((J3434/60)/60)/24)+DATE(1970,1,1)+(-5/24)</f>
        <v>42380.372847222221</v>
      </c>
      <c r="R3434" t="s">
        <v>8271</v>
      </c>
      <c r="S3434" s="13" t="str">
        <f>LEFT(R3434,SEARCH("/",R3434)-1)</f>
        <v>theater</v>
      </c>
      <c r="T3434" t="str">
        <f>RIGHT(R3434,LEN(R3434)-SEARCH("/",R3434))</f>
        <v>plays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>
        <f>E3435/D3435</f>
        <v>1.0026315789473683</v>
      </c>
      <c r="O3435" s="6">
        <f>IF(L3435&gt;0,E3435/L3435,0)</f>
        <v>134.1549295774648</v>
      </c>
      <c r="P3435" s="11">
        <f>(((I3435/60)/60)/24)+DATE(1970,1,1)+(-5/24)</f>
        <v>41806.916666666664</v>
      </c>
      <c r="Q3435" s="11">
        <f>(((J3435/60)/60)/24)+DATE(1970,1,1)+(-5/24)</f>
        <v>41775.854803240742</v>
      </c>
      <c r="R3435" t="s">
        <v>8271</v>
      </c>
      <c r="S3435" s="13" t="str">
        <f>LEFT(R3435,SEARCH("/",R3435)-1)</f>
        <v>theater</v>
      </c>
      <c r="T3435" t="str">
        <f>RIGHT(R3435,LEN(R3435)-SEARCH("/",R3435))</f>
        <v>plays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>
        <f>E3436/D3436</f>
        <v>1.0555000000000001</v>
      </c>
      <c r="O3436" s="6">
        <f>IF(L3436&gt;0,E3436/L3436,0)</f>
        <v>62.827380952380949</v>
      </c>
      <c r="P3436" s="11">
        <f>(((I3436/60)/60)/24)+DATE(1970,1,1)+(-5/24)</f>
        <v>41830.172094907408</v>
      </c>
      <c r="Q3436" s="11">
        <f>(((J3436/60)/60)/24)+DATE(1970,1,1)+(-5/24)</f>
        <v>41800.172094907408</v>
      </c>
      <c r="R3436" t="s">
        <v>8271</v>
      </c>
      <c r="S3436" s="13" t="str">
        <f>LEFT(R3436,SEARCH("/",R3436)-1)</f>
        <v>theater</v>
      </c>
      <c r="T3436" t="str">
        <f>RIGHT(R3436,LEN(R3436)-SEARCH("/",R3436))</f>
        <v>plays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>
        <f>E3437/D3437</f>
        <v>1.1200000000000001</v>
      </c>
      <c r="O3437" s="6">
        <f>IF(L3437&gt;0,E3437/L3437,0)</f>
        <v>58.94736842105263</v>
      </c>
      <c r="P3437" s="11">
        <f>(((I3437/60)/60)/24)+DATE(1970,1,1)+(-5/24)</f>
        <v>42588.916666666664</v>
      </c>
      <c r="Q3437" s="11">
        <f>(((J3437/60)/60)/24)+DATE(1970,1,1)+(-5/24)</f>
        <v>42572.408483796295</v>
      </c>
      <c r="R3437" t="s">
        <v>8271</v>
      </c>
      <c r="S3437" s="13" t="str">
        <f>LEFT(R3437,SEARCH("/",R3437)-1)</f>
        <v>theater</v>
      </c>
      <c r="T3437" t="str">
        <f>RIGHT(R3437,LEN(R3437)-SEARCH("/",R3437))</f>
        <v>plays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>
        <f>E3438/D3438</f>
        <v>1.0589999999999999</v>
      </c>
      <c r="O3438" s="6">
        <f>IF(L3438&gt;0,E3438/L3438,0)</f>
        <v>143.1081081081081</v>
      </c>
      <c r="P3438" s="11">
        <f>(((I3438/60)/60)/24)+DATE(1970,1,1)+(-5/24)</f>
        <v>41872.477777777778</v>
      </c>
      <c r="Q3438" s="11">
        <f>(((J3438/60)/60)/24)+DATE(1970,1,1)+(-5/24)</f>
        <v>41851.333252314813</v>
      </c>
      <c r="R3438" t="s">
        <v>8271</v>
      </c>
      <c r="S3438" s="13" t="str">
        <f>LEFT(R3438,SEARCH("/",R3438)-1)</f>
        <v>theater</v>
      </c>
      <c r="T3438" t="str">
        <f>RIGHT(R3438,LEN(R3438)-SEARCH("/",R3438))</f>
        <v>plays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>
        <f>E3439/D3439</f>
        <v>1.01</v>
      </c>
      <c r="O3439" s="6">
        <f>IF(L3439&gt;0,E3439/L3439,0)</f>
        <v>84.166666666666671</v>
      </c>
      <c r="P3439" s="11">
        <f>(((I3439/60)/60)/24)+DATE(1970,1,1)+(-5/24)</f>
        <v>42235.502546296295</v>
      </c>
      <c r="Q3439" s="11">
        <f>(((J3439/60)/60)/24)+DATE(1970,1,1)+(-5/24)</f>
        <v>42205.502546296295</v>
      </c>
      <c r="R3439" t="s">
        <v>8271</v>
      </c>
      <c r="S3439" s="13" t="str">
        <f>LEFT(R3439,SEARCH("/",R3439)-1)</f>
        <v>theater</v>
      </c>
      <c r="T3439" t="str">
        <f>RIGHT(R3439,LEN(R3439)-SEARCH("/",R3439))</f>
        <v>plays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>
        <f>E3440/D3440</f>
        <v>1.042</v>
      </c>
      <c r="O3440" s="6">
        <f>IF(L3440&gt;0,E3440/L3440,0)</f>
        <v>186.07142857142858</v>
      </c>
      <c r="P3440" s="11">
        <f>(((I3440/60)/60)/24)+DATE(1970,1,1)+(-5/24)</f>
        <v>42126.666666666664</v>
      </c>
      <c r="Q3440" s="11">
        <f>(((J3440/60)/60)/24)+DATE(1970,1,1)+(-5/24)</f>
        <v>42100.719525462955</v>
      </c>
      <c r="R3440" t="s">
        <v>8271</v>
      </c>
      <c r="S3440" s="13" t="str">
        <f>LEFT(R3440,SEARCH("/",R3440)-1)</f>
        <v>theater</v>
      </c>
      <c r="T3440" t="str">
        <f>RIGHT(R3440,LEN(R3440)-SEARCH("/",R3440))</f>
        <v>plays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>
        <f>E3441/D3441</f>
        <v>1.3467833333333334</v>
      </c>
      <c r="O3441" s="6">
        <f>IF(L3441&gt;0,E3441/L3441,0)</f>
        <v>89.785555555555561</v>
      </c>
      <c r="P3441" s="11">
        <f>(((I3441/60)/60)/24)+DATE(1970,1,1)+(-5/24)</f>
        <v>42387.999305555553</v>
      </c>
      <c r="Q3441" s="11">
        <f>(((J3441/60)/60)/24)+DATE(1970,1,1)+(-5/24)</f>
        <v>42374.702893518515</v>
      </c>
      <c r="R3441" t="s">
        <v>8271</v>
      </c>
      <c r="S3441" s="13" t="str">
        <f>LEFT(R3441,SEARCH("/",R3441)-1)</f>
        <v>theater</v>
      </c>
      <c r="T3441" t="str">
        <f>RIGHT(R3441,LEN(R3441)-SEARCH("/",R3441))</f>
        <v>plays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>
        <f>E3442/D3442</f>
        <v>1.052184</v>
      </c>
      <c r="O3442" s="6">
        <f>IF(L3442&gt;0,E3442/L3442,0)</f>
        <v>64.157560975609755</v>
      </c>
      <c r="P3442" s="11">
        <f>(((I3442/60)/60)/24)+DATE(1970,1,1)+(-5/24)</f>
        <v>41831.46875</v>
      </c>
      <c r="Q3442" s="11">
        <f>(((J3442/60)/60)/24)+DATE(1970,1,1)+(-5/24)</f>
        <v>41808.914675925924</v>
      </c>
      <c r="R3442" t="s">
        <v>8271</v>
      </c>
      <c r="S3442" s="13" t="str">
        <f>LEFT(R3442,SEARCH("/",R3442)-1)</f>
        <v>theater</v>
      </c>
      <c r="T3442" t="str">
        <f>RIGHT(R3442,LEN(R3442)-SEARCH("/",R3442))</f>
        <v>plays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>
        <f>E3443/D3443</f>
        <v>1.026</v>
      </c>
      <c r="O3443" s="6">
        <f>IF(L3443&gt;0,E3443/L3443,0)</f>
        <v>59.651162790697676</v>
      </c>
      <c r="P3443" s="11">
        <f>(((I3443/60)/60)/24)+DATE(1970,1,1)+(-5/24)</f>
        <v>42321.636805555558</v>
      </c>
      <c r="Q3443" s="11">
        <f>(((J3443/60)/60)/24)+DATE(1970,1,1)+(-5/24)</f>
        <v>42294.221307870372</v>
      </c>
      <c r="R3443" t="s">
        <v>8271</v>
      </c>
      <c r="S3443" s="13" t="str">
        <f>LEFT(R3443,SEARCH("/",R3443)-1)</f>
        <v>theater</v>
      </c>
      <c r="T3443" t="str">
        <f>RIGHT(R3443,LEN(R3443)-SEARCH("/",R3443))</f>
        <v>plays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>
        <f>E3444/D3444</f>
        <v>1</v>
      </c>
      <c r="O3444" s="6">
        <f>IF(L3444&gt;0,E3444/L3444,0)</f>
        <v>31.25</v>
      </c>
      <c r="P3444" s="11">
        <f>(((I3444/60)/60)/24)+DATE(1970,1,1)+(-5/24)</f>
        <v>42154.63277777777</v>
      </c>
      <c r="Q3444" s="11">
        <f>(((J3444/60)/60)/24)+DATE(1970,1,1)+(-5/24)</f>
        <v>42124.63277777777</v>
      </c>
      <c r="R3444" t="s">
        <v>8271</v>
      </c>
      <c r="S3444" s="13" t="str">
        <f>LEFT(R3444,SEARCH("/",R3444)-1)</f>
        <v>theater</v>
      </c>
      <c r="T3444" t="str">
        <f>RIGHT(R3444,LEN(R3444)-SEARCH("/",R3444))</f>
        <v>plays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>
        <f>E3445/D3445</f>
        <v>1.855</v>
      </c>
      <c r="O3445" s="6">
        <f>IF(L3445&gt;0,E3445/L3445,0)</f>
        <v>41.222222222222221</v>
      </c>
      <c r="P3445" s="11">
        <f>(((I3445/60)/60)/24)+DATE(1970,1,1)+(-5/24)</f>
        <v>41891.316504629627</v>
      </c>
      <c r="Q3445" s="11">
        <f>(((J3445/60)/60)/24)+DATE(1970,1,1)+(-5/24)</f>
        <v>41861.316504629627</v>
      </c>
      <c r="R3445" t="s">
        <v>8271</v>
      </c>
      <c r="S3445" s="13" t="str">
        <f>LEFT(R3445,SEARCH("/",R3445)-1)</f>
        <v>theater</v>
      </c>
      <c r="T3445" t="str">
        <f>RIGHT(R3445,LEN(R3445)-SEARCH("/",R3445))</f>
        <v>plays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>
        <f>E3446/D3446</f>
        <v>2.89</v>
      </c>
      <c r="O3446" s="6">
        <f>IF(L3446&gt;0,E3446/L3446,0)</f>
        <v>43.35</v>
      </c>
      <c r="P3446" s="11">
        <f>(((I3446/60)/60)/24)+DATE(1970,1,1)+(-5/24)</f>
        <v>42529.374305555553</v>
      </c>
      <c r="Q3446" s="11">
        <f>(((J3446/60)/60)/24)+DATE(1970,1,1)+(-5/24)</f>
        <v>42521.08317129629</v>
      </c>
      <c r="R3446" t="s">
        <v>8271</v>
      </c>
      <c r="S3446" s="13" t="str">
        <f>LEFT(R3446,SEARCH("/",R3446)-1)</f>
        <v>theater</v>
      </c>
      <c r="T3446" t="str">
        <f>RIGHT(R3446,LEN(R3446)-SEARCH("/",R3446))</f>
        <v>plays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>
        <f>E3447/D3447</f>
        <v>1</v>
      </c>
      <c r="O3447" s="6">
        <f>IF(L3447&gt;0,E3447/L3447,0)</f>
        <v>64.516129032258064</v>
      </c>
      <c r="P3447" s="11">
        <f>(((I3447/60)/60)/24)+DATE(1970,1,1)+(-5/24)</f>
        <v>42300.322175925925</v>
      </c>
      <c r="Q3447" s="11">
        <f>(((J3447/60)/60)/24)+DATE(1970,1,1)+(-5/24)</f>
        <v>42272.322175925925</v>
      </c>
      <c r="R3447" t="s">
        <v>8271</v>
      </c>
      <c r="S3447" s="13" t="str">
        <f>LEFT(R3447,SEARCH("/",R3447)-1)</f>
        <v>theater</v>
      </c>
      <c r="T3447" t="str">
        <f>RIGHT(R3447,LEN(R3447)-SEARCH("/",R3447))</f>
        <v>plays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>
        <f>E3448/D3448</f>
        <v>1.0820000000000001</v>
      </c>
      <c r="O3448" s="6">
        <f>IF(L3448&gt;0,E3448/L3448,0)</f>
        <v>43.28</v>
      </c>
      <c r="P3448" s="11">
        <f>(((I3448/60)/60)/24)+DATE(1970,1,1)+(-5/24)</f>
        <v>42040.305555555555</v>
      </c>
      <c r="Q3448" s="11">
        <f>(((J3448/60)/60)/24)+DATE(1970,1,1)+(-5/24)</f>
        <v>42016.624131944445</v>
      </c>
      <c r="R3448" t="s">
        <v>8271</v>
      </c>
      <c r="S3448" s="13" t="str">
        <f>LEFT(R3448,SEARCH("/",R3448)-1)</f>
        <v>theater</v>
      </c>
      <c r="T3448" t="str">
        <f>RIGHT(R3448,LEN(R3448)-SEARCH("/",R3448))</f>
        <v>plays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>
        <f>E3449/D3449</f>
        <v>1.0780000000000001</v>
      </c>
      <c r="O3449" s="6">
        <f>IF(L3449&gt;0,E3449/L3449,0)</f>
        <v>77</v>
      </c>
      <c r="P3449" s="11">
        <f>(((I3449/60)/60)/24)+DATE(1970,1,1)+(-5/24)</f>
        <v>42447.639027777775</v>
      </c>
      <c r="Q3449" s="11">
        <f>(((J3449/60)/60)/24)+DATE(1970,1,1)+(-5/24)</f>
        <v>42402.680694444447</v>
      </c>
      <c r="R3449" t="s">
        <v>8271</v>
      </c>
      <c r="S3449" s="13" t="str">
        <f>LEFT(R3449,SEARCH("/",R3449)-1)</f>
        <v>theater</v>
      </c>
      <c r="T3449" t="str">
        <f>RIGHT(R3449,LEN(R3449)-SEARCH("/",R3449))</f>
        <v>plays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>
        <f>E3450/D3450</f>
        <v>1.0976190476190477</v>
      </c>
      <c r="O3450" s="6">
        <f>IF(L3450&gt;0,E3450/L3450,0)</f>
        <v>51.222222222222221</v>
      </c>
      <c r="P3450" s="11">
        <f>(((I3450/60)/60)/24)+DATE(1970,1,1)+(-5/24)</f>
        <v>41989.910752314812</v>
      </c>
      <c r="Q3450" s="11">
        <f>(((J3450/60)/60)/24)+DATE(1970,1,1)+(-5/24)</f>
        <v>41959.910752314812</v>
      </c>
      <c r="R3450" t="s">
        <v>8271</v>
      </c>
      <c r="S3450" s="13" t="str">
        <f>LEFT(R3450,SEARCH("/",R3450)-1)</f>
        <v>theater</v>
      </c>
      <c r="T3450" t="str">
        <f>RIGHT(R3450,LEN(R3450)-SEARCH("/",R3450))</f>
        <v>plays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>
        <f>E3451/D3451</f>
        <v>1.70625</v>
      </c>
      <c r="O3451" s="6">
        <f>IF(L3451&gt;0,E3451/L3451,0)</f>
        <v>68.25</v>
      </c>
      <c r="P3451" s="11">
        <f>(((I3451/60)/60)/24)+DATE(1970,1,1)+(-5/24)</f>
        <v>42559.958333333336</v>
      </c>
      <c r="Q3451" s="11">
        <f>(((J3451/60)/60)/24)+DATE(1970,1,1)+(-5/24)</f>
        <v>42531.844189814808</v>
      </c>
      <c r="R3451" t="s">
        <v>8271</v>
      </c>
      <c r="S3451" s="13" t="str">
        <f>LEFT(R3451,SEARCH("/",R3451)-1)</f>
        <v>theater</v>
      </c>
      <c r="T3451" t="str">
        <f>RIGHT(R3451,LEN(R3451)-SEARCH("/",R3451))</f>
        <v>plays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>
        <f>E3452/D3452</f>
        <v>1.52</v>
      </c>
      <c r="O3452" s="6">
        <f>IF(L3452&gt;0,E3452/L3452,0)</f>
        <v>19.487179487179485</v>
      </c>
      <c r="P3452" s="11">
        <f>(((I3452/60)/60)/24)+DATE(1970,1,1)+(-5/24)</f>
        <v>42096.454525462956</v>
      </c>
      <c r="Q3452" s="11">
        <f>(((J3452/60)/60)/24)+DATE(1970,1,1)+(-5/24)</f>
        <v>42036.496192129627</v>
      </c>
      <c r="R3452" t="s">
        <v>8271</v>
      </c>
      <c r="S3452" s="13" t="str">
        <f>LEFT(R3452,SEARCH("/",R3452)-1)</f>
        <v>theater</v>
      </c>
      <c r="T3452" t="str">
        <f>RIGHT(R3452,LEN(R3452)-SEARCH("/",R3452))</f>
        <v>plays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>
        <f>E3453/D3453</f>
        <v>1.0123076923076924</v>
      </c>
      <c r="O3453" s="6">
        <f>IF(L3453&gt;0,E3453/L3453,0)</f>
        <v>41.125</v>
      </c>
      <c r="P3453" s="11">
        <f>(((I3453/60)/60)/24)+DATE(1970,1,1)+(-5/24)</f>
        <v>42115.515358796292</v>
      </c>
      <c r="Q3453" s="11">
        <f>(((J3453/60)/60)/24)+DATE(1970,1,1)+(-5/24)</f>
        <v>42088.515358796292</v>
      </c>
      <c r="R3453" t="s">
        <v>8271</v>
      </c>
      <c r="S3453" s="13" t="str">
        <f>LEFT(R3453,SEARCH("/",R3453)-1)</f>
        <v>theater</v>
      </c>
      <c r="T3453" t="str">
        <f>RIGHT(R3453,LEN(R3453)-SEARCH("/",R3453))</f>
        <v>plays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>
        <f>E3454/D3454</f>
        <v>1.532</v>
      </c>
      <c r="O3454" s="6">
        <f>IF(L3454&gt;0,E3454/L3454,0)</f>
        <v>41.405405405405403</v>
      </c>
      <c r="P3454" s="11">
        <f>(((I3454/60)/60)/24)+DATE(1970,1,1)+(-5/24)</f>
        <v>41842.957638888889</v>
      </c>
      <c r="Q3454" s="11">
        <f>(((J3454/60)/60)/24)+DATE(1970,1,1)+(-5/24)</f>
        <v>41820.430856481478</v>
      </c>
      <c r="R3454" t="s">
        <v>8271</v>
      </c>
      <c r="S3454" s="13" t="str">
        <f>LEFT(R3454,SEARCH("/",R3454)-1)</f>
        <v>theater</v>
      </c>
      <c r="T3454" t="str">
        <f>RIGHT(R3454,LEN(R3454)-SEARCH("/",R3454))</f>
        <v>plays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>
        <f>E3455/D3455</f>
        <v>1.2833333333333334</v>
      </c>
      <c r="O3455" s="6">
        <f>IF(L3455&gt;0,E3455/L3455,0)</f>
        <v>27.5</v>
      </c>
      <c r="P3455" s="11">
        <f>(((I3455/60)/60)/24)+DATE(1970,1,1)+(-5/24)</f>
        <v>42595.770324074074</v>
      </c>
      <c r="Q3455" s="11">
        <f>(((J3455/60)/60)/24)+DATE(1970,1,1)+(-5/24)</f>
        <v>42535.770324074074</v>
      </c>
      <c r="R3455" t="s">
        <v>8271</v>
      </c>
      <c r="S3455" s="13" t="str">
        <f>LEFT(R3455,SEARCH("/",R3455)-1)</f>
        <v>theater</v>
      </c>
      <c r="T3455" t="str">
        <f>RIGHT(R3455,LEN(R3455)-SEARCH("/",R3455))</f>
        <v>plays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>
        <f>E3456/D3456</f>
        <v>1.0071428571428571</v>
      </c>
      <c r="O3456" s="6">
        <f>IF(L3456&gt;0,E3456/L3456,0)</f>
        <v>33.571428571428569</v>
      </c>
      <c r="P3456" s="11">
        <f>(((I3456/60)/60)/24)+DATE(1970,1,1)+(-5/24)</f>
        <v>41851.490266203698</v>
      </c>
      <c r="Q3456" s="11">
        <f>(((J3456/60)/60)/24)+DATE(1970,1,1)+(-5/24)</f>
        <v>41821.490266203698</v>
      </c>
      <c r="R3456" t="s">
        <v>8271</v>
      </c>
      <c r="S3456" s="13" t="str">
        <f>LEFT(R3456,SEARCH("/",R3456)-1)</f>
        <v>theater</v>
      </c>
      <c r="T3456" t="str">
        <f>RIGHT(R3456,LEN(R3456)-SEARCH("/",R3456))</f>
        <v>plays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>
        <f>E3457/D3457</f>
        <v>1.0065</v>
      </c>
      <c r="O3457" s="6">
        <f>IF(L3457&gt;0,E3457/L3457,0)</f>
        <v>145.86956521739131</v>
      </c>
      <c r="P3457" s="11">
        <f>(((I3457/60)/60)/24)+DATE(1970,1,1)+(-5/24)</f>
        <v>42656.541979166665</v>
      </c>
      <c r="Q3457" s="11">
        <f>(((J3457/60)/60)/24)+DATE(1970,1,1)+(-5/24)</f>
        <v>42626.541979166665</v>
      </c>
      <c r="R3457" t="s">
        <v>8271</v>
      </c>
      <c r="S3457" s="13" t="str">
        <f>LEFT(R3457,SEARCH("/",R3457)-1)</f>
        <v>theater</v>
      </c>
      <c r="T3457" t="str">
        <f>RIGHT(R3457,LEN(R3457)-SEARCH("/",R3457))</f>
        <v>plays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>
        <f>E3458/D3458</f>
        <v>1.913</v>
      </c>
      <c r="O3458" s="6">
        <f>IF(L3458&gt;0,E3458/L3458,0)</f>
        <v>358.6875</v>
      </c>
      <c r="P3458" s="11">
        <f>(((I3458/60)/60)/24)+DATE(1970,1,1)+(-5/24)</f>
        <v>41852.082638888889</v>
      </c>
      <c r="Q3458" s="11">
        <f>(((J3458/60)/60)/24)+DATE(1970,1,1)+(-5/24)</f>
        <v>41820.997303240736</v>
      </c>
      <c r="R3458" t="s">
        <v>8271</v>
      </c>
      <c r="S3458" s="13" t="str">
        <f>LEFT(R3458,SEARCH("/",R3458)-1)</f>
        <v>theater</v>
      </c>
      <c r="T3458" t="str">
        <f>RIGHT(R3458,LEN(R3458)-SEARCH("/",R3458))</f>
        <v>plays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>
        <f>E3459/D3459</f>
        <v>1.4019999999999999</v>
      </c>
      <c r="O3459" s="6">
        <f>IF(L3459&gt;0,E3459/L3459,0)</f>
        <v>50.981818181818184</v>
      </c>
      <c r="P3459" s="11">
        <f>(((I3459/60)/60)/24)+DATE(1970,1,1)+(-5/24)</f>
        <v>42047.040972222218</v>
      </c>
      <c r="Q3459" s="11">
        <f>(((J3459/60)/60)/24)+DATE(1970,1,1)+(-5/24)</f>
        <v>42016.498344907406</v>
      </c>
      <c r="R3459" t="s">
        <v>8271</v>
      </c>
      <c r="S3459" s="13" t="str">
        <f>LEFT(R3459,SEARCH("/",R3459)-1)</f>
        <v>theater</v>
      </c>
      <c r="T3459" t="str">
        <f>RIGHT(R3459,LEN(R3459)-SEARCH("/",R3459))</f>
        <v>plays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>
        <f>E3460/D3460</f>
        <v>1.2433537832310839</v>
      </c>
      <c r="O3460" s="6">
        <f>IF(L3460&gt;0,E3460/L3460,0)</f>
        <v>45.037037037037038</v>
      </c>
      <c r="P3460" s="11">
        <f>(((I3460/60)/60)/24)+DATE(1970,1,1)+(-5/24)</f>
        <v>42037.977083333331</v>
      </c>
      <c r="Q3460" s="11">
        <f>(((J3460/60)/60)/24)+DATE(1970,1,1)+(-5/24)</f>
        <v>42010.994247685179</v>
      </c>
      <c r="R3460" t="s">
        <v>8271</v>
      </c>
      <c r="S3460" s="13" t="str">
        <f>LEFT(R3460,SEARCH("/",R3460)-1)</f>
        <v>theater</v>
      </c>
      <c r="T3460" t="str">
        <f>RIGHT(R3460,LEN(R3460)-SEARCH("/",R3460))</f>
        <v>plays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>
        <f>E3461/D3461</f>
        <v>1.262</v>
      </c>
      <c r="O3461" s="6">
        <f>IF(L3461&gt;0,E3461/L3461,0)</f>
        <v>17.527777777777779</v>
      </c>
      <c r="P3461" s="11">
        <f>(((I3461/60)/60)/24)+DATE(1970,1,1)+(-5/24)</f>
        <v>42510.271527777775</v>
      </c>
      <c r="Q3461" s="11">
        <f>(((J3461/60)/60)/24)+DATE(1970,1,1)+(-5/24)</f>
        <v>42480.271527777775</v>
      </c>
      <c r="R3461" t="s">
        <v>8271</v>
      </c>
      <c r="S3461" s="13" t="str">
        <f>LEFT(R3461,SEARCH("/",R3461)-1)</f>
        <v>theater</v>
      </c>
      <c r="T3461" t="str">
        <f>RIGHT(R3461,LEN(R3461)-SEARCH("/",R3461))</f>
        <v>plays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>
        <f>E3462/D3462</f>
        <v>1.9</v>
      </c>
      <c r="O3462" s="6">
        <f>IF(L3462&gt;0,E3462/L3462,0)</f>
        <v>50</v>
      </c>
      <c r="P3462" s="11">
        <f>(((I3462/60)/60)/24)+DATE(1970,1,1)+(-5/24)</f>
        <v>41866.318888888884</v>
      </c>
      <c r="Q3462" s="11">
        <f>(((J3462/60)/60)/24)+DATE(1970,1,1)+(-5/24)</f>
        <v>41852.318888888884</v>
      </c>
      <c r="R3462" t="s">
        <v>8271</v>
      </c>
      <c r="S3462" s="13" t="str">
        <f>LEFT(R3462,SEARCH("/",R3462)-1)</f>
        <v>theater</v>
      </c>
      <c r="T3462" t="str">
        <f>RIGHT(R3462,LEN(R3462)-SEARCH("/",R3462))</f>
        <v>plays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>
        <f>E3463/D3463</f>
        <v>1.39</v>
      </c>
      <c r="O3463" s="6">
        <f>IF(L3463&gt;0,E3463/L3463,0)</f>
        <v>57.916666666666664</v>
      </c>
      <c r="P3463" s="11">
        <f>(((I3463/60)/60)/24)+DATE(1970,1,1)+(-5/24)</f>
        <v>42671.916666666664</v>
      </c>
      <c r="Q3463" s="11">
        <f>(((J3463/60)/60)/24)+DATE(1970,1,1)+(-5/24)</f>
        <v>42643.424525462957</v>
      </c>
      <c r="R3463" t="s">
        <v>8271</v>
      </c>
      <c r="S3463" s="13" t="str">
        <f>LEFT(R3463,SEARCH("/",R3463)-1)</f>
        <v>theater</v>
      </c>
      <c r="T3463" t="str">
        <f>RIGHT(R3463,LEN(R3463)-SEARCH("/",R3463))</f>
        <v>plays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>
        <f>E3464/D3464</f>
        <v>2.02</v>
      </c>
      <c r="O3464" s="6">
        <f>IF(L3464&gt;0,E3464/L3464,0)</f>
        <v>29.705882352941178</v>
      </c>
      <c r="P3464" s="11">
        <f>(((I3464/60)/60)/24)+DATE(1970,1,1)+(-5/24)</f>
        <v>42195.541666666664</v>
      </c>
      <c r="Q3464" s="11">
        <f>(((J3464/60)/60)/24)+DATE(1970,1,1)+(-5/24)</f>
        <v>42179.690138888887</v>
      </c>
      <c r="R3464" t="s">
        <v>8271</v>
      </c>
      <c r="S3464" s="13" t="str">
        <f>LEFT(R3464,SEARCH("/",R3464)-1)</f>
        <v>theater</v>
      </c>
      <c r="T3464" t="str">
        <f>RIGHT(R3464,LEN(R3464)-SEARCH("/",R3464))</f>
        <v>plays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>
        <f>E3465/D3465</f>
        <v>1.0338000000000001</v>
      </c>
      <c r="O3465" s="6">
        <f>IF(L3465&gt;0,E3465/L3465,0)</f>
        <v>90.684210526315795</v>
      </c>
      <c r="P3465" s="11">
        <f>(((I3465/60)/60)/24)+DATE(1970,1,1)+(-5/24)</f>
        <v>42653.957638888889</v>
      </c>
      <c r="Q3465" s="11">
        <f>(((J3465/60)/60)/24)+DATE(1970,1,1)+(-5/24)</f>
        <v>42612.710474537038</v>
      </c>
      <c r="R3465" t="s">
        <v>8271</v>
      </c>
      <c r="S3465" s="13" t="str">
        <f>LEFT(R3465,SEARCH("/",R3465)-1)</f>
        <v>theater</v>
      </c>
      <c r="T3465" t="str">
        <f>RIGHT(R3465,LEN(R3465)-SEARCH("/",R3465))</f>
        <v>plays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>
        <f>E3466/D3466</f>
        <v>1.023236</v>
      </c>
      <c r="O3466" s="6">
        <f>IF(L3466&gt;0,E3466/L3466,0)</f>
        <v>55.012688172043013</v>
      </c>
      <c r="P3466" s="11">
        <f>(((I3466/60)/60)/24)+DATE(1970,1,1)+(-5/24)</f>
        <v>42604.921724537031</v>
      </c>
      <c r="Q3466" s="11">
        <f>(((J3466/60)/60)/24)+DATE(1970,1,1)+(-5/24)</f>
        <v>42574.921724537031</v>
      </c>
      <c r="R3466" t="s">
        <v>8271</v>
      </c>
      <c r="S3466" s="13" t="str">
        <f>LEFT(R3466,SEARCH("/",R3466)-1)</f>
        <v>theater</v>
      </c>
      <c r="T3466" t="str">
        <f>RIGHT(R3466,LEN(R3466)-SEARCH("/",R3466))</f>
        <v>plays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>
        <f>E3467/D3467</f>
        <v>1.03</v>
      </c>
      <c r="O3467" s="6">
        <f>IF(L3467&gt;0,E3467/L3467,0)</f>
        <v>57.222222222222221</v>
      </c>
      <c r="P3467" s="11">
        <f>(((I3467/60)/60)/24)+DATE(1970,1,1)+(-5/24)</f>
        <v>42225.458333333336</v>
      </c>
      <c r="Q3467" s="11">
        <f>(((J3467/60)/60)/24)+DATE(1970,1,1)+(-5/24)</f>
        <v>42200.417499999996</v>
      </c>
      <c r="R3467" t="s">
        <v>8271</v>
      </c>
      <c r="S3467" s="13" t="str">
        <f>LEFT(R3467,SEARCH("/",R3467)-1)</f>
        <v>theater</v>
      </c>
      <c r="T3467" t="str">
        <f>RIGHT(R3467,LEN(R3467)-SEARCH("/",R3467))</f>
        <v>plays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>
        <f>E3468/D3468</f>
        <v>1.2714285714285714</v>
      </c>
      <c r="O3468" s="6">
        <f>IF(L3468&gt;0,E3468/L3468,0)</f>
        <v>72.950819672131146</v>
      </c>
      <c r="P3468" s="11">
        <f>(((I3468/60)/60)/24)+DATE(1970,1,1)+(-5/24)</f>
        <v>42479.769097222219</v>
      </c>
      <c r="Q3468" s="11">
        <f>(((J3468/60)/60)/24)+DATE(1970,1,1)+(-5/24)</f>
        <v>42419.810763888883</v>
      </c>
      <c r="R3468" t="s">
        <v>8271</v>
      </c>
      <c r="S3468" s="13" t="str">
        <f>LEFT(R3468,SEARCH("/",R3468)-1)</f>
        <v>theater</v>
      </c>
      <c r="T3468" t="str">
        <f>RIGHT(R3468,LEN(R3468)-SEARCH("/",R3468))</f>
        <v>plays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>
        <f>E3469/D3469</f>
        <v>1.01</v>
      </c>
      <c r="O3469" s="6">
        <f>IF(L3469&gt;0,E3469/L3469,0)</f>
        <v>64.468085106382972</v>
      </c>
      <c r="P3469" s="11">
        <f>(((I3469/60)/60)/24)+DATE(1970,1,1)+(-5/24)</f>
        <v>42083.421666666669</v>
      </c>
      <c r="Q3469" s="11">
        <f>(((J3469/60)/60)/24)+DATE(1970,1,1)+(-5/24)</f>
        <v>42053.463333333326</v>
      </c>
      <c r="R3469" t="s">
        <v>8271</v>
      </c>
      <c r="S3469" s="13" t="str">
        <f>LEFT(R3469,SEARCH("/",R3469)-1)</f>
        <v>theater</v>
      </c>
      <c r="T3469" t="str">
        <f>RIGHT(R3469,LEN(R3469)-SEARCH("/",R3469))</f>
        <v>plays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>
        <f>E3470/D3470</f>
        <v>1.2178</v>
      </c>
      <c r="O3470" s="6">
        <f>IF(L3470&gt;0,E3470/L3470,0)</f>
        <v>716.35294117647061</v>
      </c>
      <c r="P3470" s="11">
        <f>(((I3470/60)/60)/24)+DATE(1970,1,1)+(-5/24)</f>
        <v>42633.916666666664</v>
      </c>
      <c r="Q3470" s="11">
        <f>(((J3470/60)/60)/24)+DATE(1970,1,1)+(-5/24)</f>
        <v>42605.557048611103</v>
      </c>
      <c r="R3470" t="s">
        <v>8271</v>
      </c>
      <c r="S3470" s="13" t="str">
        <f>LEFT(R3470,SEARCH("/",R3470)-1)</f>
        <v>theater</v>
      </c>
      <c r="T3470" t="str">
        <f>RIGHT(R3470,LEN(R3470)-SEARCH("/",R3470))</f>
        <v>plays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>
        <f>E3471/D3471</f>
        <v>1.1339285714285714</v>
      </c>
      <c r="O3471" s="6">
        <f>IF(L3471&gt;0,E3471/L3471,0)</f>
        <v>50.396825396825399</v>
      </c>
      <c r="P3471" s="11">
        <f>(((I3471/60)/60)/24)+DATE(1970,1,1)+(-5/24)</f>
        <v>42488.433391203704</v>
      </c>
      <c r="Q3471" s="11">
        <f>(((J3471/60)/60)/24)+DATE(1970,1,1)+(-5/24)</f>
        <v>42458.433391203704</v>
      </c>
      <c r="R3471" t="s">
        <v>8271</v>
      </c>
      <c r="S3471" s="13" t="str">
        <f>LEFT(R3471,SEARCH("/",R3471)-1)</f>
        <v>theater</v>
      </c>
      <c r="T3471" t="str">
        <f>RIGHT(R3471,LEN(R3471)-SEARCH("/",R3471))</f>
        <v>plays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>
        <f>E3472/D3472</f>
        <v>1.5</v>
      </c>
      <c r="O3472" s="6">
        <f>IF(L3472&gt;0,E3472/L3472,0)</f>
        <v>41.666666666666664</v>
      </c>
      <c r="P3472" s="11">
        <f>(((I3472/60)/60)/24)+DATE(1970,1,1)+(-5/24)</f>
        <v>42566.693055555552</v>
      </c>
      <c r="Q3472" s="11">
        <f>(((J3472/60)/60)/24)+DATE(1970,1,1)+(-5/24)</f>
        <v>42528.813680555548</v>
      </c>
      <c r="R3472" t="s">
        <v>8271</v>
      </c>
      <c r="S3472" s="13" t="str">
        <f>LEFT(R3472,SEARCH("/",R3472)-1)</f>
        <v>theater</v>
      </c>
      <c r="T3472" t="str">
        <f>RIGHT(R3472,LEN(R3472)-SEARCH("/",R3472))</f>
        <v>plays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>
        <f>E3473/D3473</f>
        <v>2.1459999999999999</v>
      </c>
      <c r="O3473" s="6">
        <f>IF(L3473&gt;0,E3473/L3473,0)</f>
        <v>35.766666666666666</v>
      </c>
      <c r="P3473" s="11">
        <f>(((I3473/60)/60)/24)+DATE(1970,1,1)+(-5/24)</f>
        <v>41882.625</v>
      </c>
      <c r="Q3473" s="11">
        <f>(((J3473/60)/60)/24)+DATE(1970,1,1)+(-5/24)</f>
        <v>41841.612152777772</v>
      </c>
      <c r="R3473" t="s">
        <v>8271</v>
      </c>
      <c r="S3473" s="13" t="str">
        <f>LEFT(R3473,SEARCH("/",R3473)-1)</f>
        <v>theater</v>
      </c>
      <c r="T3473" t="str">
        <f>RIGHT(R3473,LEN(R3473)-SEARCH("/",R3473))</f>
        <v>plays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>
        <f>E3474/D3474</f>
        <v>1.0205</v>
      </c>
      <c r="O3474" s="6">
        <f>IF(L3474&gt;0,E3474/L3474,0)</f>
        <v>88.739130434782609</v>
      </c>
      <c r="P3474" s="11">
        <f>(((I3474/60)/60)/24)+DATE(1970,1,1)+(-5/24)</f>
        <v>41949.040972222218</v>
      </c>
      <c r="Q3474" s="11">
        <f>(((J3474/60)/60)/24)+DATE(1970,1,1)+(-5/24)</f>
        <v>41927.962164351848</v>
      </c>
      <c r="R3474" t="s">
        <v>8271</v>
      </c>
      <c r="S3474" s="13" t="str">
        <f>LEFT(R3474,SEARCH("/",R3474)-1)</f>
        <v>theater</v>
      </c>
      <c r="T3474" t="str">
        <f>RIGHT(R3474,LEN(R3474)-SEARCH("/",R3474))</f>
        <v>plays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>
        <f>E3475/D3475</f>
        <v>1</v>
      </c>
      <c r="O3475" s="6">
        <f>IF(L3475&gt;0,E3475/L3475,0)</f>
        <v>148.4848484848485</v>
      </c>
      <c r="P3475" s="11">
        <f>(((I3475/60)/60)/24)+DATE(1970,1,1)+(-5/24)</f>
        <v>42083.643749999996</v>
      </c>
      <c r="Q3475" s="11">
        <f>(((J3475/60)/60)/24)+DATE(1970,1,1)+(-5/24)</f>
        <v>42062.626111111109</v>
      </c>
      <c r="R3475" t="s">
        <v>8271</v>
      </c>
      <c r="S3475" s="13" t="str">
        <f>LEFT(R3475,SEARCH("/",R3475)-1)</f>
        <v>theater</v>
      </c>
      <c r="T3475" t="str">
        <f>RIGHT(R3475,LEN(R3475)-SEARCH("/",R3475))</f>
        <v>plays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>
        <f>E3476/D3476</f>
        <v>1.01</v>
      </c>
      <c r="O3476" s="6">
        <f>IF(L3476&gt;0,E3476/L3476,0)</f>
        <v>51.794871794871796</v>
      </c>
      <c r="P3476" s="11">
        <f>(((I3476/60)/60)/24)+DATE(1970,1,1)+(-5/24)</f>
        <v>42571.293182870366</v>
      </c>
      <c r="Q3476" s="11">
        <f>(((J3476/60)/60)/24)+DATE(1970,1,1)+(-5/24)</f>
        <v>42541.293182870366</v>
      </c>
      <c r="R3476" t="s">
        <v>8271</v>
      </c>
      <c r="S3476" s="13" t="str">
        <f>LEFT(R3476,SEARCH("/",R3476)-1)</f>
        <v>theater</v>
      </c>
      <c r="T3476" t="str">
        <f>RIGHT(R3476,LEN(R3476)-SEARCH("/",R3476))</f>
        <v>plays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>
        <f>E3477/D3477</f>
        <v>1.1333333333333333</v>
      </c>
      <c r="O3477" s="6">
        <f>IF(L3477&gt;0,E3477/L3477,0)</f>
        <v>20</v>
      </c>
      <c r="P3477" s="11">
        <f>(((I3477/60)/60)/24)+DATE(1970,1,1)+(-5/24)</f>
        <v>41945.791666666664</v>
      </c>
      <c r="Q3477" s="11">
        <f>(((J3477/60)/60)/24)+DATE(1970,1,1)+(-5/24)</f>
        <v>41918.672499999993</v>
      </c>
      <c r="R3477" t="s">
        <v>8271</v>
      </c>
      <c r="S3477" s="13" t="str">
        <f>LEFT(R3477,SEARCH("/",R3477)-1)</f>
        <v>theater</v>
      </c>
      <c r="T3477" t="str">
        <f>RIGHT(R3477,LEN(R3477)-SEARCH("/",R3477))</f>
        <v>plays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>
        <f>E3478/D3478</f>
        <v>1.04</v>
      </c>
      <c r="O3478" s="6">
        <f>IF(L3478&gt;0,E3478/L3478,0)</f>
        <v>52</v>
      </c>
      <c r="P3478" s="11">
        <f>(((I3478/60)/60)/24)+DATE(1970,1,1)+(-5/24)</f>
        <v>41938.916666666664</v>
      </c>
      <c r="Q3478" s="11">
        <f>(((J3478/60)/60)/24)+DATE(1970,1,1)+(-5/24)</f>
        <v>41921.071643518517</v>
      </c>
      <c r="R3478" t="s">
        <v>8271</v>
      </c>
      <c r="S3478" s="13" t="str">
        <f>LEFT(R3478,SEARCH("/",R3478)-1)</f>
        <v>theater</v>
      </c>
      <c r="T3478" t="str">
        <f>RIGHT(R3478,LEN(R3478)-SEARCH("/",R3478))</f>
        <v>plays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>
        <f>E3479/D3479</f>
        <v>1.1533333333333333</v>
      </c>
      <c r="O3479" s="6">
        <f>IF(L3479&gt;0,E3479/L3479,0)</f>
        <v>53.230769230769234</v>
      </c>
      <c r="P3479" s="11">
        <f>(((I3479/60)/60)/24)+DATE(1970,1,1)+(-5/24)</f>
        <v>42140.916666666664</v>
      </c>
      <c r="Q3479" s="11">
        <f>(((J3479/60)/60)/24)+DATE(1970,1,1)+(-5/24)</f>
        <v>42128.528275462959</v>
      </c>
      <c r="R3479" t="s">
        <v>8271</v>
      </c>
      <c r="S3479" s="13" t="str">
        <f>LEFT(R3479,SEARCH("/",R3479)-1)</f>
        <v>theater</v>
      </c>
      <c r="T3479" t="str">
        <f>RIGHT(R3479,LEN(R3479)-SEARCH("/",R3479))</f>
        <v>plays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>
        <f>E3480/D3480</f>
        <v>1.1285000000000001</v>
      </c>
      <c r="O3480" s="6">
        <f>IF(L3480&gt;0,E3480/L3480,0)</f>
        <v>39.596491228070178</v>
      </c>
      <c r="P3480" s="11">
        <f>(((I3480/60)/60)/24)+DATE(1970,1,1)+(-5/24)</f>
        <v>42079.666666666664</v>
      </c>
      <c r="Q3480" s="11">
        <f>(((J3480/60)/60)/24)+DATE(1970,1,1)+(-5/24)</f>
        <v>42053.708587962967</v>
      </c>
      <c r="R3480" t="s">
        <v>8271</v>
      </c>
      <c r="S3480" s="13" t="str">
        <f>LEFT(R3480,SEARCH("/",R3480)-1)</f>
        <v>theater</v>
      </c>
      <c r="T3480" t="str">
        <f>RIGHT(R3480,LEN(R3480)-SEARCH("/",R3480))</f>
        <v>plays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>
        <f>E3481/D3481</f>
        <v>1.2786666666666666</v>
      </c>
      <c r="O3481" s="6">
        <f>IF(L3481&gt;0,E3481/L3481,0)</f>
        <v>34.25</v>
      </c>
      <c r="P3481" s="11">
        <f>(((I3481/60)/60)/24)+DATE(1970,1,1)+(-5/24)</f>
        <v>41811.646759259253</v>
      </c>
      <c r="Q3481" s="11">
        <f>(((J3481/60)/60)/24)+DATE(1970,1,1)+(-5/24)</f>
        <v>41781.646759259253</v>
      </c>
      <c r="R3481" t="s">
        <v>8271</v>
      </c>
      <c r="S3481" s="13" t="str">
        <f>LEFT(R3481,SEARCH("/",R3481)-1)</f>
        <v>theater</v>
      </c>
      <c r="T3481" t="str">
        <f>RIGHT(R3481,LEN(R3481)-SEARCH("/",R3481))</f>
        <v>plays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>
        <f>E3482/D3482</f>
        <v>1.4266666666666667</v>
      </c>
      <c r="O3482" s="6">
        <f>IF(L3482&gt;0,E3482/L3482,0)</f>
        <v>164.61538461538461</v>
      </c>
      <c r="P3482" s="11">
        <f>(((I3482/60)/60)/24)+DATE(1970,1,1)+(-5/24)</f>
        <v>42195.666666666664</v>
      </c>
      <c r="Q3482" s="11">
        <f>(((J3482/60)/60)/24)+DATE(1970,1,1)+(-5/24)</f>
        <v>42171.109108796292</v>
      </c>
      <c r="R3482" t="s">
        <v>8271</v>
      </c>
      <c r="S3482" s="13" t="str">
        <f>LEFT(R3482,SEARCH("/",R3482)-1)</f>
        <v>theater</v>
      </c>
      <c r="T3482" t="str">
        <f>RIGHT(R3482,LEN(R3482)-SEARCH("/",R3482))</f>
        <v>plays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>
        <f>E3483/D3483</f>
        <v>1.1879999999999999</v>
      </c>
      <c r="O3483" s="6">
        <f>IF(L3483&gt;0,E3483/L3483,0)</f>
        <v>125.05263157894737</v>
      </c>
      <c r="P3483" s="11">
        <f>(((I3483/60)/60)/24)+DATE(1970,1,1)+(-5/24)</f>
        <v>42006.039212962954</v>
      </c>
      <c r="Q3483" s="11">
        <f>(((J3483/60)/60)/24)+DATE(1970,1,1)+(-5/24)</f>
        <v>41989.039212962954</v>
      </c>
      <c r="R3483" t="s">
        <v>8271</v>
      </c>
      <c r="S3483" s="13" t="str">
        <f>LEFT(R3483,SEARCH("/",R3483)-1)</f>
        <v>theater</v>
      </c>
      <c r="T3483" t="str">
        <f>RIGHT(R3483,LEN(R3483)-SEARCH("/",R3483))</f>
        <v>plays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>
        <f>E3484/D3484</f>
        <v>1.3833333333333333</v>
      </c>
      <c r="O3484" s="6">
        <f>IF(L3484&gt;0,E3484/L3484,0)</f>
        <v>51.875</v>
      </c>
      <c r="P3484" s="11">
        <f>(((I3484/60)/60)/24)+DATE(1970,1,1)+(-5/24)</f>
        <v>41826.563263888886</v>
      </c>
      <c r="Q3484" s="11">
        <f>(((J3484/60)/60)/24)+DATE(1970,1,1)+(-5/24)</f>
        <v>41796.563263888886</v>
      </c>
      <c r="R3484" t="s">
        <v>8271</v>
      </c>
      <c r="S3484" s="13" t="str">
        <f>LEFT(R3484,SEARCH("/",R3484)-1)</f>
        <v>theater</v>
      </c>
      <c r="T3484" t="str">
        <f>RIGHT(R3484,LEN(R3484)-SEARCH("/",R3484))</f>
        <v>plays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>
        <f>E3485/D3485</f>
        <v>1.599402985074627</v>
      </c>
      <c r="O3485" s="6">
        <f>IF(L3485&gt;0,E3485/L3485,0)</f>
        <v>40.285714285714285</v>
      </c>
      <c r="P3485" s="11">
        <f>(((I3485/60)/60)/24)+DATE(1970,1,1)+(-5/24)</f>
        <v>41823.460428240738</v>
      </c>
      <c r="Q3485" s="11">
        <f>(((J3485/60)/60)/24)+DATE(1970,1,1)+(-5/24)</f>
        <v>41793.460428240738</v>
      </c>
      <c r="R3485" t="s">
        <v>8271</v>
      </c>
      <c r="S3485" s="13" t="str">
        <f>LEFT(R3485,SEARCH("/",R3485)-1)</f>
        <v>theater</v>
      </c>
      <c r="T3485" t="str">
        <f>RIGHT(R3485,LEN(R3485)-SEARCH("/",R3485))</f>
        <v>plays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>
        <f>E3486/D3486</f>
        <v>1.1424000000000001</v>
      </c>
      <c r="O3486" s="6">
        <f>IF(L3486&gt;0,E3486/L3486,0)</f>
        <v>64.909090909090907</v>
      </c>
      <c r="P3486" s="11">
        <f>(((I3486/60)/60)/24)+DATE(1970,1,1)+(-5/24)</f>
        <v>42536.552071759252</v>
      </c>
      <c r="Q3486" s="11">
        <f>(((J3486/60)/60)/24)+DATE(1970,1,1)+(-5/24)</f>
        <v>42506.552071759252</v>
      </c>
      <c r="R3486" t="s">
        <v>8271</v>
      </c>
      <c r="S3486" s="13" t="str">
        <f>LEFT(R3486,SEARCH("/",R3486)-1)</f>
        <v>theater</v>
      </c>
      <c r="T3486" t="str">
        <f>RIGHT(R3486,LEN(R3486)-SEARCH("/",R3486))</f>
        <v>plays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>
        <f>E3487/D3487</f>
        <v>1.0060606060606061</v>
      </c>
      <c r="O3487" s="6">
        <f>IF(L3487&gt;0,E3487/L3487,0)</f>
        <v>55.333333333333336</v>
      </c>
      <c r="P3487" s="11">
        <f>(((I3487/60)/60)/24)+DATE(1970,1,1)+(-5/24)</f>
        <v>42402.484722222223</v>
      </c>
      <c r="Q3487" s="11">
        <f>(((J3487/60)/60)/24)+DATE(1970,1,1)+(-5/24)</f>
        <v>42372.484722222223</v>
      </c>
      <c r="R3487" t="s">
        <v>8271</v>
      </c>
      <c r="S3487" s="13" t="str">
        <f>LEFT(R3487,SEARCH("/",R3487)-1)</f>
        <v>theater</v>
      </c>
      <c r="T3487" t="str">
        <f>RIGHT(R3487,LEN(R3487)-SEARCH("/",R3487))</f>
        <v>plays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>
        <f>E3488/D3488</f>
        <v>1.552</v>
      </c>
      <c r="O3488" s="6">
        <f>IF(L3488&gt;0,E3488/L3488,0)</f>
        <v>83.142857142857139</v>
      </c>
      <c r="P3488" s="11">
        <f>(((I3488/60)/60)/24)+DATE(1970,1,1)+(-5/24)</f>
        <v>42158.082638888889</v>
      </c>
      <c r="Q3488" s="11">
        <f>(((J3488/60)/60)/24)+DATE(1970,1,1)+(-5/24)</f>
        <v>42126.666678240734</v>
      </c>
      <c r="R3488" t="s">
        <v>8271</v>
      </c>
      <c r="S3488" s="13" t="str">
        <f>LEFT(R3488,SEARCH("/",R3488)-1)</f>
        <v>theater</v>
      </c>
      <c r="T3488" t="str">
        <f>RIGHT(R3488,LEN(R3488)-SEARCH("/",R3488))</f>
        <v>plays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>
        <f>E3489/D3489</f>
        <v>1.2775000000000001</v>
      </c>
      <c r="O3489" s="6">
        <f>IF(L3489&gt;0,E3489/L3489,0)</f>
        <v>38.712121212121211</v>
      </c>
      <c r="P3489" s="11">
        <f>(((I3489/60)/60)/24)+DATE(1970,1,1)+(-5/24)</f>
        <v>42179.732083333329</v>
      </c>
      <c r="Q3489" s="11">
        <f>(((J3489/60)/60)/24)+DATE(1970,1,1)+(-5/24)</f>
        <v>42149.732083333329</v>
      </c>
      <c r="R3489" t="s">
        <v>8271</v>
      </c>
      <c r="S3489" s="13" t="str">
        <f>LEFT(R3489,SEARCH("/",R3489)-1)</f>
        <v>theater</v>
      </c>
      <c r="T3489" t="str">
        <f>RIGHT(R3489,LEN(R3489)-SEARCH("/",R3489))</f>
        <v>plays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>
        <f>E3490/D3490</f>
        <v>1.212</v>
      </c>
      <c r="O3490" s="6">
        <f>IF(L3490&gt;0,E3490/L3490,0)</f>
        <v>125.37931034482759</v>
      </c>
      <c r="P3490" s="11">
        <f>(((I3490/60)/60)/24)+DATE(1970,1,1)+(-5/24)</f>
        <v>42111.458333333336</v>
      </c>
      <c r="Q3490" s="11">
        <f>(((J3490/60)/60)/24)+DATE(1970,1,1)+(-5/24)</f>
        <v>42087.55972222222</v>
      </c>
      <c r="R3490" t="s">
        <v>8271</v>
      </c>
      <c r="S3490" s="13" t="str">
        <f>LEFT(R3490,SEARCH("/",R3490)-1)</f>
        <v>theater</v>
      </c>
      <c r="T3490" t="str">
        <f>RIGHT(R3490,LEN(R3490)-SEARCH("/",R3490))</f>
        <v>plays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>
        <f>E3491/D3491</f>
        <v>1.127</v>
      </c>
      <c r="O3491" s="6">
        <f>IF(L3491&gt;0,E3491/L3491,0)</f>
        <v>78.263888888888886</v>
      </c>
      <c r="P3491" s="11">
        <f>(((I3491/60)/60)/24)+DATE(1970,1,1)+(-5/24)</f>
        <v>41783.666666666664</v>
      </c>
      <c r="Q3491" s="11">
        <f>(((J3491/60)/60)/24)+DATE(1970,1,1)+(-5/24)</f>
        <v>41753.427442129629</v>
      </c>
      <c r="R3491" t="s">
        <v>8271</v>
      </c>
      <c r="S3491" s="13" t="str">
        <f>LEFT(R3491,SEARCH("/",R3491)-1)</f>
        <v>theater</v>
      </c>
      <c r="T3491" t="str">
        <f>RIGHT(R3491,LEN(R3491)-SEARCH("/",R3491))</f>
        <v>plays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>
        <f>E3492/D3492</f>
        <v>1.2749999999999999</v>
      </c>
      <c r="O3492" s="6">
        <f>IF(L3492&gt;0,E3492/L3492,0)</f>
        <v>47.222222222222221</v>
      </c>
      <c r="P3492" s="11">
        <f>(((I3492/60)/60)/24)+DATE(1970,1,1)+(-5/24)</f>
        <v>42473.594027777777</v>
      </c>
      <c r="Q3492" s="11">
        <f>(((J3492/60)/60)/24)+DATE(1970,1,1)+(-5/24)</f>
        <v>42443.594027777777</v>
      </c>
      <c r="R3492" t="s">
        <v>8271</v>
      </c>
      <c r="S3492" s="13" t="str">
        <f>LEFT(R3492,SEARCH("/",R3492)-1)</f>
        <v>theater</v>
      </c>
      <c r="T3492" t="str">
        <f>RIGHT(R3492,LEN(R3492)-SEARCH("/",R3492))</f>
        <v>plays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>
        <f>E3493/D3493</f>
        <v>1.5820000000000001</v>
      </c>
      <c r="O3493" s="6">
        <f>IF(L3493&gt;0,E3493/L3493,0)</f>
        <v>79.099999999999994</v>
      </c>
      <c r="P3493" s="11">
        <f>(((I3493/60)/60)/24)+DATE(1970,1,1)+(-5/24)</f>
        <v>42142.041481481479</v>
      </c>
      <c r="Q3493" s="11">
        <f>(((J3493/60)/60)/24)+DATE(1970,1,1)+(-5/24)</f>
        <v>42121.041481481479</v>
      </c>
      <c r="R3493" t="s">
        <v>8271</v>
      </c>
      <c r="S3493" s="13" t="str">
        <f>LEFT(R3493,SEARCH("/",R3493)-1)</f>
        <v>theater</v>
      </c>
      <c r="T3493" t="str">
        <f>RIGHT(R3493,LEN(R3493)-SEARCH("/",R3493))</f>
        <v>plays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>
        <f>E3494/D3494</f>
        <v>1.0526894736842105</v>
      </c>
      <c r="O3494" s="6">
        <f>IF(L3494&gt;0,E3494/L3494,0)</f>
        <v>114.29199999999999</v>
      </c>
      <c r="P3494" s="11">
        <f>(((I3494/60)/60)/24)+DATE(1970,1,1)+(-5/24)</f>
        <v>42302.800891203697</v>
      </c>
      <c r="Q3494" s="11">
        <f>(((J3494/60)/60)/24)+DATE(1970,1,1)+(-5/24)</f>
        <v>42267.800891203697</v>
      </c>
      <c r="R3494" t="s">
        <v>8271</v>
      </c>
      <c r="S3494" s="13" t="str">
        <f>LEFT(R3494,SEARCH("/",R3494)-1)</f>
        <v>theater</v>
      </c>
      <c r="T3494" t="str">
        <f>RIGHT(R3494,LEN(R3494)-SEARCH("/",R3494))</f>
        <v>plays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>
        <f>E3495/D3495</f>
        <v>1</v>
      </c>
      <c r="O3495" s="6">
        <f>IF(L3495&gt;0,E3495/L3495,0)</f>
        <v>51.724137931034484</v>
      </c>
      <c r="P3495" s="11">
        <f>(((I3495/60)/60)/24)+DATE(1970,1,1)+(-5/24)</f>
        <v>41868.007638888885</v>
      </c>
      <c r="Q3495" s="11">
        <f>(((J3495/60)/60)/24)+DATE(1970,1,1)+(-5/24)</f>
        <v>41848.657824074071</v>
      </c>
      <c r="R3495" t="s">
        <v>8271</v>
      </c>
      <c r="S3495" s="13" t="str">
        <f>LEFT(R3495,SEARCH("/",R3495)-1)</f>
        <v>theater</v>
      </c>
      <c r="T3495" t="str">
        <f>RIGHT(R3495,LEN(R3495)-SEARCH("/",R3495))</f>
        <v>plays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>
        <f>E3496/D3496</f>
        <v>1</v>
      </c>
      <c r="O3496" s="6">
        <f>IF(L3496&gt;0,E3496/L3496,0)</f>
        <v>30.76923076923077</v>
      </c>
      <c r="P3496" s="11">
        <f>(((I3496/60)/60)/24)+DATE(1970,1,1)+(-5/24)</f>
        <v>42700.041666666664</v>
      </c>
      <c r="Q3496" s="11">
        <f>(((J3496/60)/60)/24)+DATE(1970,1,1)+(-5/24)</f>
        <v>42689.006655092591</v>
      </c>
      <c r="R3496" t="s">
        <v>8271</v>
      </c>
      <c r="S3496" s="13" t="str">
        <f>LEFT(R3496,SEARCH("/",R3496)-1)</f>
        <v>theater</v>
      </c>
      <c r="T3496" t="str">
        <f>RIGHT(R3496,LEN(R3496)-SEARCH("/",R3496))</f>
        <v>plays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>
        <f>E3497/D3497</f>
        <v>1.0686</v>
      </c>
      <c r="O3497" s="6">
        <f>IF(L3497&gt;0,E3497/L3497,0)</f>
        <v>74.208333333333329</v>
      </c>
      <c r="P3497" s="11">
        <f>(((I3497/60)/60)/24)+DATE(1970,1,1)+(-5/24)</f>
        <v>41944.512499999997</v>
      </c>
      <c r="Q3497" s="11">
        <f>(((J3497/60)/60)/24)+DATE(1970,1,1)+(-5/24)</f>
        <v>41915.554502314815</v>
      </c>
      <c r="R3497" t="s">
        <v>8271</v>
      </c>
      <c r="S3497" s="13" t="str">
        <f>LEFT(R3497,SEARCH("/",R3497)-1)</f>
        <v>theater</v>
      </c>
      <c r="T3497" t="str">
        <f>RIGHT(R3497,LEN(R3497)-SEARCH("/",R3497))</f>
        <v>plays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>
        <f>E3498/D3498</f>
        <v>1.244</v>
      </c>
      <c r="O3498" s="6">
        <f>IF(L3498&gt;0,E3498/L3498,0)</f>
        <v>47.846153846153847</v>
      </c>
      <c r="P3498" s="11">
        <f>(((I3498/60)/60)/24)+DATE(1970,1,1)+(-5/24)</f>
        <v>42624.638495370367</v>
      </c>
      <c r="Q3498" s="11">
        <f>(((J3498/60)/60)/24)+DATE(1970,1,1)+(-5/24)</f>
        <v>42584.638495370367</v>
      </c>
      <c r="R3498" t="s">
        <v>8271</v>
      </c>
      <c r="S3498" s="13" t="str">
        <f>LEFT(R3498,SEARCH("/",R3498)-1)</f>
        <v>theater</v>
      </c>
      <c r="T3498" t="str">
        <f>RIGHT(R3498,LEN(R3498)-SEARCH("/",R3498))</f>
        <v>plays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>
        <f>E3499/D3499</f>
        <v>1.0870406189555126</v>
      </c>
      <c r="O3499" s="6">
        <f>IF(L3499&gt;0,E3499/L3499,0)</f>
        <v>34.408163265306122</v>
      </c>
      <c r="P3499" s="11">
        <f>(((I3499/60)/60)/24)+DATE(1970,1,1)+(-5/24)</f>
        <v>42523.708333333336</v>
      </c>
      <c r="Q3499" s="11">
        <f>(((J3499/60)/60)/24)+DATE(1970,1,1)+(-5/24)</f>
        <v>42511.533611111103</v>
      </c>
      <c r="R3499" t="s">
        <v>8271</v>
      </c>
      <c r="S3499" s="13" t="str">
        <f>LEFT(R3499,SEARCH("/",R3499)-1)</f>
        <v>theater</v>
      </c>
      <c r="T3499" t="str">
        <f>RIGHT(R3499,LEN(R3499)-SEARCH("/",R3499))</f>
        <v>plays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>
        <f>E3500/D3500</f>
        <v>1.0242424242424242</v>
      </c>
      <c r="O3500" s="6">
        <f>IF(L3500&gt;0,E3500/L3500,0)</f>
        <v>40.238095238095241</v>
      </c>
      <c r="P3500" s="11">
        <f>(((I3500/60)/60)/24)+DATE(1970,1,1)+(-5/24)</f>
        <v>42518.697222222218</v>
      </c>
      <c r="Q3500" s="11">
        <f>(((J3500/60)/60)/24)+DATE(1970,1,1)+(-5/24)</f>
        <v>42458.950277777774</v>
      </c>
      <c r="R3500" t="s">
        <v>8271</v>
      </c>
      <c r="S3500" s="13" t="str">
        <f>LEFT(R3500,SEARCH("/",R3500)-1)</f>
        <v>theater</v>
      </c>
      <c r="T3500" t="str">
        <f>RIGHT(R3500,LEN(R3500)-SEARCH("/",R3500))</f>
        <v>plays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>
        <f>E3501/D3501</f>
        <v>1.0549999999999999</v>
      </c>
      <c r="O3501" s="6">
        <f>IF(L3501&gt;0,E3501/L3501,0)</f>
        <v>60.285714285714285</v>
      </c>
      <c r="P3501" s="11">
        <f>(((I3501/60)/60)/24)+DATE(1970,1,1)+(-5/24)</f>
        <v>42186.082638888889</v>
      </c>
      <c r="Q3501" s="11">
        <f>(((J3501/60)/60)/24)+DATE(1970,1,1)+(-5/24)</f>
        <v>42131.827835648146</v>
      </c>
      <c r="R3501" t="s">
        <v>8271</v>
      </c>
      <c r="S3501" s="13" t="str">
        <f>LEFT(R3501,SEARCH("/",R3501)-1)</f>
        <v>theater</v>
      </c>
      <c r="T3501" t="str">
        <f>RIGHT(R3501,LEN(R3501)-SEARCH("/",R3501))</f>
        <v>plays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>
        <f>E3502/D3502</f>
        <v>1.0629999999999999</v>
      </c>
      <c r="O3502" s="6">
        <f>IF(L3502&gt;0,E3502/L3502,0)</f>
        <v>25.30952380952381</v>
      </c>
      <c r="P3502" s="11">
        <f>(((I3502/60)/60)/24)+DATE(1970,1,1)+(-5/24)</f>
        <v>42435.999305555553</v>
      </c>
      <c r="Q3502" s="11">
        <f>(((J3502/60)/60)/24)+DATE(1970,1,1)+(-5/24)</f>
        <v>42419.711087962954</v>
      </c>
      <c r="R3502" t="s">
        <v>8271</v>
      </c>
      <c r="S3502" s="13" t="str">
        <f>LEFT(R3502,SEARCH("/",R3502)-1)</f>
        <v>theater</v>
      </c>
      <c r="T3502" t="str">
        <f>RIGHT(R3502,LEN(R3502)-SEARCH("/",R3502))</f>
        <v>plays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>
        <f>E3503/D3503</f>
        <v>1.0066666666666666</v>
      </c>
      <c r="O3503" s="6">
        <f>IF(L3503&gt;0,E3503/L3503,0)</f>
        <v>35.952380952380949</v>
      </c>
      <c r="P3503" s="11">
        <f>(((I3503/60)/60)/24)+DATE(1970,1,1)+(-5/24)</f>
        <v>42258.555497685178</v>
      </c>
      <c r="Q3503" s="11">
        <f>(((J3503/60)/60)/24)+DATE(1970,1,1)+(-5/24)</f>
        <v>42233.555497685178</v>
      </c>
      <c r="R3503" t="s">
        <v>8271</v>
      </c>
      <c r="S3503" s="13" t="str">
        <f>LEFT(R3503,SEARCH("/",R3503)-1)</f>
        <v>theater</v>
      </c>
      <c r="T3503" t="str">
        <f>RIGHT(R3503,LEN(R3503)-SEARCH("/",R3503))</f>
        <v>plays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>
        <f>E3504/D3504</f>
        <v>1.054</v>
      </c>
      <c r="O3504" s="6">
        <f>IF(L3504&gt;0,E3504/L3504,0)</f>
        <v>136</v>
      </c>
      <c r="P3504" s="11">
        <f>(((I3504/60)/60)/24)+DATE(1970,1,1)+(-5/24)</f>
        <v>42444.957638888889</v>
      </c>
      <c r="Q3504" s="11">
        <f>(((J3504/60)/60)/24)+DATE(1970,1,1)+(-5/24)</f>
        <v>42430.631064814814</v>
      </c>
      <c r="R3504" t="s">
        <v>8271</v>
      </c>
      <c r="S3504" s="13" t="str">
        <f>LEFT(R3504,SEARCH("/",R3504)-1)</f>
        <v>theater</v>
      </c>
      <c r="T3504" t="str">
        <f>RIGHT(R3504,LEN(R3504)-SEARCH("/",R3504))</f>
        <v>plays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>
        <f>E3505/D3505</f>
        <v>1.0755999999999999</v>
      </c>
      <c r="O3505" s="6">
        <f>IF(L3505&gt;0,E3505/L3505,0)</f>
        <v>70.763157894736835</v>
      </c>
      <c r="P3505" s="11">
        <f>(((I3505/60)/60)/24)+DATE(1970,1,1)+(-5/24)</f>
        <v>42575.27</v>
      </c>
      <c r="Q3505" s="11">
        <f>(((J3505/60)/60)/24)+DATE(1970,1,1)+(-5/24)</f>
        <v>42545.27</v>
      </c>
      <c r="R3505" t="s">
        <v>8271</v>
      </c>
      <c r="S3505" s="13" t="str">
        <f>LEFT(R3505,SEARCH("/",R3505)-1)</f>
        <v>theater</v>
      </c>
      <c r="T3505" t="str">
        <f>RIGHT(R3505,LEN(R3505)-SEARCH("/",R3505))</f>
        <v>plays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>
        <f>E3506/D3506</f>
        <v>1</v>
      </c>
      <c r="O3506" s="6">
        <f>IF(L3506&gt;0,E3506/L3506,0)</f>
        <v>125</v>
      </c>
      <c r="P3506" s="11">
        <f>(((I3506/60)/60)/24)+DATE(1970,1,1)+(-5/24)</f>
        <v>42327.582071759258</v>
      </c>
      <c r="Q3506" s="11">
        <f>(((J3506/60)/60)/24)+DATE(1970,1,1)+(-5/24)</f>
        <v>42297.540405092594</v>
      </c>
      <c r="R3506" t="s">
        <v>8271</v>
      </c>
      <c r="S3506" s="13" t="str">
        <f>LEFT(R3506,SEARCH("/",R3506)-1)</f>
        <v>theater</v>
      </c>
      <c r="T3506" t="str">
        <f>RIGHT(R3506,LEN(R3506)-SEARCH("/",R3506))</f>
        <v>plays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>
        <f>E3507/D3507</f>
        <v>1.0376000000000001</v>
      </c>
      <c r="O3507" s="6">
        <f>IF(L3507&gt;0,E3507/L3507,0)</f>
        <v>66.512820512820511</v>
      </c>
      <c r="P3507" s="11">
        <f>(((I3507/60)/60)/24)+DATE(1970,1,1)+(-5/24)</f>
        <v>41771.958333333328</v>
      </c>
      <c r="Q3507" s="11">
        <f>(((J3507/60)/60)/24)+DATE(1970,1,1)+(-5/24)</f>
        <v>41760.727372685185</v>
      </c>
      <c r="R3507" t="s">
        <v>8271</v>
      </c>
      <c r="S3507" s="13" t="str">
        <f>LEFT(R3507,SEARCH("/",R3507)-1)</f>
        <v>theater</v>
      </c>
      <c r="T3507" t="str">
        <f>RIGHT(R3507,LEN(R3507)-SEARCH("/",R3507))</f>
        <v>plays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>
        <f>E3508/D3508</f>
        <v>1.0149999999999999</v>
      </c>
      <c r="O3508" s="6">
        <f>IF(L3508&gt;0,E3508/L3508,0)</f>
        <v>105</v>
      </c>
      <c r="P3508" s="11">
        <f>(((I3508/60)/60)/24)+DATE(1970,1,1)+(-5/24)</f>
        <v>41874.525925925926</v>
      </c>
      <c r="Q3508" s="11">
        <f>(((J3508/60)/60)/24)+DATE(1970,1,1)+(-5/24)</f>
        <v>41829.525925925926</v>
      </c>
      <c r="R3508" t="s">
        <v>8271</v>
      </c>
      <c r="S3508" s="13" t="str">
        <f>LEFT(R3508,SEARCH("/",R3508)-1)</f>
        <v>theater</v>
      </c>
      <c r="T3508" t="str">
        <f>RIGHT(R3508,LEN(R3508)-SEARCH("/",R3508))</f>
        <v>plays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>
        <f>E3509/D3509</f>
        <v>1.044</v>
      </c>
      <c r="O3509" s="6">
        <f>IF(L3509&gt;0,E3509/L3509,0)</f>
        <v>145</v>
      </c>
      <c r="P3509" s="11">
        <f>(((I3509/60)/60)/24)+DATE(1970,1,1)+(-5/24)</f>
        <v>42521.714548611104</v>
      </c>
      <c r="Q3509" s="11">
        <f>(((J3509/60)/60)/24)+DATE(1970,1,1)+(-5/24)</f>
        <v>42491.714548611104</v>
      </c>
      <c r="R3509" t="s">
        <v>8271</v>
      </c>
      <c r="S3509" s="13" t="str">
        <f>LEFT(R3509,SEARCH("/",R3509)-1)</f>
        <v>theater</v>
      </c>
      <c r="T3509" t="str">
        <f>RIGHT(R3509,LEN(R3509)-SEARCH("/",R3509))</f>
        <v>plays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>
        <f>E3510/D3510</f>
        <v>1.8</v>
      </c>
      <c r="O3510" s="6">
        <f>IF(L3510&gt;0,E3510/L3510,0)</f>
        <v>12</v>
      </c>
      <c r="P3510" s="11">
        <f>(((I3510/60)/60)/24)+DATE(1970,1,1)+(-5/24)</f>
        <v>42500.666666666664</v>
      </c>
      <c r="Q3510" s="11">
        <f>(((J3510/60)/60)/24)+DATE(1970,1,1)+(-5/24)</f>
        <v>42477.521446759252</v>
      </c>
      <c r="R3510" t="s">
        <v>8271</v>
      </c>
      <c r="S3510" s="13" t="str">
        <f>LEFT(R3510,SEARCH("/",R3510)-1)</f>
        <v>theater</v>
      </c>
      <c r="T3510" t="str">
        <f>RIGHT(R3510,LEN(R3510)-SEARCH("/",R3510))</f>
        <v>plays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>
        <f>E3511/D3511</f>
        <v>1.0633333333333332</v>
      </c>
      <c r="O3511" s="6">
        <f>IF(L3511&gt;0,E3511/L3511,0)</f>
        <v>96.666666666666671</v>
      </c>
      <c r="P3511" s="11">
        <f>(((I3511/60)/60)/24)+DATE(1970,1,1)+(-5/24)</f>
        <v>41963.996527777774</v>
      </c>
      <c r="Q3511" s="11">
        <f>(((J3511/60)/60)/24)+DATE(1970,1,1)+(-5/24)</f>
        <v>41950.651226851849</v>
      </c>
      <c r="R3511" t="s">
        <v>8271</v>
      </c>
      <c r="S3511" s="13" t="str">
        <f>LEFT(R3511,SEARCH("/",R3511)-1)</f>
        <v>theater</v>
      </c>
      <c r="T3511" t="str">
        <f>RIGHT(R3511,LEN(R3511)-SEARCH("/",R3511))</f>
        <v>plays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>
        <f>E3512/D3512</f>
        <v>1.0055555555555555</v>
      </c>
      <c r="O3512" s="6">
        <f>IF(L3512&gt;0,E3512/L3512,0)</f>
        <v>60.333333333333336</v>
      </c>
      <c r="P3512" s="11">
        <f>(((I3512/60)/60)/24)+DATE(1970,1,1)+(-5/24)</f>
        <v>41822.412569444445</v>
      </c>
      <c r="Q3512" s="11">
        <f>(((J3512/60)/60)/24)+DATE(1970,1,1)+(-5/24)</f>
        <v>41802.412569444445</v>
      </c>
      <c r="R3512" t="s">
        <v>8271</v>
      </c>
      <c r="S3512" s="13" t="str">
        <f>LEFT(R3512,SEARCH("/",R3512)-1)</f>
        <v>theater</v>
      </c>
      <c r="T3512" t="str">
        <f>RIGHT(R3512,LEN(R3512)-SEARCH("/",R3512))</f>
        <v>plays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>
        <f>E3513/D3513</f>
        <v>1.012</v>
      </c>
      <c r="O3513" s="6">
        <f>IF(L3513&gt;0,E3513/L3513,0)</f>
        <v>79.89473684210526</v>
      </c>
      <c r="P3513" s="11">
        <f>(((I3513/60)/60)/24)+DATE(1970,1,1)+(-5/24)</f>
        <v>41950.5625</v>
      </c>
      <c r="Q3513" s="11">
        <f>(((J3513/60)/60)/24)+DATE(1970,1,1)+(-5/24)</f>
        <v>41927.665451388886</v>
      </c>
      <c r="R3513" t="s">
        <v>8271</v>
      </c>
      <c r="S3513" s="13" t="str">
        <f>LEFT(R3513,SEARCH("/",R3513)-1)</f>
        <v>theater</v>
      </c>
      <c r="T3513" t="str">
        <f>RIGHT(R3513,LEN(R3513)-SEARCH("/",R3513))</f>
        <v>plays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>
        <f>E3514/D3514</f>
        <v>1</v>
      </c>
      <c r="O3514" s="6">
        <f>IF(L3514&gt;0,E3514/L3514,0)</f>
        <v>58.823529411764703</v>
      </c>
      <c r="P3514" s="11">
        <f>(((I3514/60)/60)/24)+DATE(1970,1,1)+(-5/24)</f>
        <v>42117.286944444444</v>
      </c>
      <c r="Q3514" s="11">
        <f>(((J3514/60)/60)/24)+DATE(1970,1,1)+(-5/24)</f>
        <v>42057.328611111108</v>
      </c>
      <c r="R3514" t="s">
        <v>8271</v>
      </c>
      <c r="S3514" s="13" t="str">
        <f>LEFT(R3514,SEARCH("/",R3514)-1)</f>
        <v>theater</v>
      </c>
      <c r="T3514" t="str">
        <f>RIGHT(R3514,LEN(R3514)-SEARCH("/",R3514))</f>
        <v>plays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>
        <f>E3515/D3515</f>
        <v>1.1839285714285714</v>
      </c>
      <c r="O3515" s="6">
        <f>IF(L3515&gt;0,E3515/L3515,0)</f>
        <v>75.340909090909093</v>
      </c>
      <c r="P3515" s="11">
        <f>(((I3515/60)/60)/24)+DATE(1970,1,1)+(-5/24)</f>
        <v>41793.999305555553</v>
      </c>
      <c r="Q3515" s="11">
        <f>(((J3515/60)/60)/24)+DATE(1970,1,1)+(-5/24)</f>
        <v>41780.887870370367</v>
      </c>
      <c r="R3515" t="s">
        <v>8271</v>
      </c>
      <c r="S3515" s="13" t="str">
        <f>LEFT(R3515,SEARCH("/",R3515)-1)</f>
        <v>theater</v>
      </c>
      <c r="T3515" t="str">
        <f>RIGHT(R3515,LEN(R3515)-SEARCH("/",R3515))</f>
        <v>plays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>
        <f>E3516/D3516</f>
        <v>1.1000000000000001</v>
      </c>
      <c r="O3516" s="6">
        <f>IF(L3516&gt;0,E3516/L3516,0)</f>
        <v>55</v>
      </c>
      <c r="P3516" s="11">
        <f>(((I3516/60)/60)/24)+DATE(1970,1,1)+(-5/24)</f>
        <v>42036.999305555553</v>
      </c>
      <c r="Q3516" s="11">
        <f>(((J3516/60)/60)/24)+DATE(1970,1,1)+(-5/24)</f>
        <v>42020.638333333329</v>
      </c>
      <c r="R3516" t="s">
        <v>8271</v>
      </c>
      <c r="S3516" s="13" t="str">
        <f>LEFT(R3516,SEARCH("/",R3516)-1)</f>
        <v>theater</v>
      </c>
      <c r="T3516" t="str">
        <f>RIGHT(R3516,LEN(R3516)-SEARCH("/",R3516))</f>
        <v>plays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>
        <f>E3517/D3517</f>
        <v>1.0266666666666666</v>
      </c>
      <c r="O3517" s="6">
        <f>IF(L3517&gt;0,E3517/L3517,0)</f>
        <v>66.956521739130437</v>
      </c>
      <c r="P3517" s="11">
        <f>(((I3517/60)/60)/24)+DATE(1970,1,1)+(-5/24)</f>
        <v>42155.564479166664</v>
      </c>
      <c r="Q3517" s="11">
        <f>(((J3517/60)/60)/24)+DATE(1970,1,1)+(-5/24)</f>
        <v>42125.564479166664</v>
      </c>
      <c r="R3517" t="s">
        <v>8271</v>
      </c>
      <c r="S3517" s="13" t="str">
        <f>LEFT(R3517,SEARCH("/",R3517)-1)</f>
        <v>theater</v>
      </c>
      <c r="T3517" t="str">
        <f>RIGHT(R3517,LEN(R3517)-SEARCH("/",R3517))</f>
        <v>plays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>
        <f>E3518/D3518</f>
        <v>1</v>
      </c>
      <c r="O3518" s="6">
        <f>IF(L3518&gt;0,E3518/L3518,0)</f>
        <v>227.27272727272728</v>
      </c>
      <c r="P3518" s="11">
        <f>(((I3518/60)/60)/24)+DATE(1970,1,1)+(-5/24)</f>
        <v>41889.916666666664</v>
      </c>
      <c r="Q3518" s="11">
        <f>(((J3518/60)/60)/24)+DATE(1970,1,1)+(-5/24)</f>
        <v>41855.801736111105</v>
      </c>
      <c r="R3518" t="s">
        <v>8271</v>
      </c>
      <c r="S3518" s="13" t="str">
        <f>LEFT(R3518,SEARCH("/",R3518)-1)</f>
        <v>theater</v>
      </c>
      <c r="T3518" t="str">
        <f>RIGHT(R3518,LEN(R3518)-SEARCH("/",R3518))</f>
        <v>plays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>
        <f>E3519/D3519</f>
        <v>1</v>
      </c>
      <c r="O3519" s="6">
        <f>IF(L3519&gt;0,E3519/L3519,0)</f>
        <v>307.69230769230768</v>
      </c>
      <c r="P3519" s="11">
        <f>(((I3519/60)/60)/24)+DATE(1970,1,1)+(-5/24)</f>
        <v>41824.25</v>
      </c>
      <c r="Q3519" s="11">
        <f>(((J3519/60)/60)/24)+DATE(1970,1,1)+(-5/24)</f>
        <v>41794.609189814815</v>
      </c>
      <c r="R3519" t="s">
        <v>8271</v>
      </c>
      <c r="S3519" s="13" t="str">
        <f>LEFT(R3519,SEARCH("/",R3519)-1)</f>
        <v>theater</v>
      </c>
      <c r="T3519" t="str">
        <f>RIGHT(R3519,LEN(R3519)-SEARCH("/",R3519))</f>
        <v>plays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>
        <f>E3520/D3520</f>
        <v>1.10046</v>
      </c>
      <c r="O3520" s="6">
        <f>IF(L3520&gt;0,E3520/L3520,0)</f>
        <v>50.020909090909093</v>
      </c>
      <c r="P3520" s="11">
        <f>(((I3520/60)/60)/24)+DATE(1970,1,1)+(-5/24)</f>
        <v>41914.38958333333</v>
      </c>
      <c r="Q3520" s="11">
        <f>(((J3520/60)/60)/24)+DATE(1970,1,1)+(-5/24)</f>
        <v>41893.575219907405</v>
      </c>
      <c r="R3520" t="s">
        <v>8271</v>
      </c>
      <c r="S3520" s="13" t="str">
        <f>LEFT(R3520,SEARCH("/",R3520)-1)</f>
        <v>theater</v>
      </c>
      <c r="T3520" t="str">
        <f>RIGHT(R3520,LEN(R3520)-SEARCH("/",R3520))</f>
        <v>plays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>
        <f>E3521/D3521</f>
        <v>1.0135000000000001</v>
      </c>
      <c r="O3521" s="6">
        <f>IF(L3521&gt;0,E3521/L3521,0)</f>
        <v>72.392857142857139</v>
      </c>
      <c r="P3521" s="11">
        <f>(((I3521/60)/60)/24)+DATE(1970,1,1)+(-5/24)</f>
        <v>42067.390624999993</v>
      </c>
      <c r="Q3521" s="11">
        <f>(((J3521/60)/60)/24)+DATE(1970,1,1)+(-5/24)</f>
        <v>42037.390624999993</v>
      </c>
      <c r="R3521" t="s">
        <v>8271</v>
      </c>
      <c r="S3521" s="13" t="str">
        <f>LEFT(R3521,SEARCH("/",R3521)-1)</f>
        <v>theater</v>
      </c>
      <c r="T3521" t="str">
        <f>RIGHT(R3521,LEN(R3521)-SEARCH("/",R3521))</f>
        <v>plays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>
        <f>E3522/D3522</f>
        <v>1.0075000000000001</v>
      </c>
      <c r="O3522" s="6">
        <f>IF(L3522&gt;0,E3522/L3522,0)</f>
        <v>95.952380952380949</v>
      </c>
      <c r="P3522" s="11">
        <f>(((I3522/60)/60)/24)+DATE(1970,1,1)+(-5/24)</f>
        <v>42253.365972222215</v>
      </c>
      <c r="Q3522" s="11">
        <f>(((J3522/60)/60)/24)+DATE(1970,1,1)+(-5/24)</f>
        <v>42227.615879629629</v>
      </c>
      <c r="R3522" t="s">
        <v>8271</v>
      </c>
      <c r="S3522" s="13" t="str">
        <f>LEFT(R3522,SEARCH("/",R3522)-1)</f>
        <v>theater</v>
      </c>
      <c r="T3522" t="str">
        <f>RIGHT(R3522,LEN(R3522)-SEARCH("/",R3522))</f>
        <v>plays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>
        <f>E3523/D3523</f>
        <v>1.6942857142857144</v>
      </c>
      <c r="O3523" s="6">
        <f>IF(L3523&gt;0,E3523/L3523,0)</f>
        <v>45.615384615384613</v>
      </c>
      <c r="P3523" s="11">
        <f>(((I3523/60)/60)/24)+DATE(1970,1,1)+(-5/24)</f>
        <v>41911.153009259258</v>
      </c>
      <c r="Q3523" s="11">
        <f>(((J3523/60)/60)/24)+DATE(1970,1,1)+(-5/24)</f>
        <v>41881.153009259258</v>
      </c>
      <c r="R3523" t="s">
        <v>8271</v>
      </c>
      <c r="S3523" s="13" t="str">
        <f>LEFT(R3523,SEARCH("/",R3523)-1)</f>
        <v>theater</v>
      </c>
      <c r="T3523" t="str">
        <f>RIGHT(R3523,LEN(R3523)-SEARCH("/",R3523))</f>
        <v>plays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>
        <f>E3524/D3524</f>
        <v>1</v>
      </c>
      <c r="O3524" s="6">
        <f>IF(L3524&gt;0,E3524/L3524,0)</f>
        <v>41.029411764705884</v>
      </c>
      <c r="P3524" s="11">
        <f>(((I3524/60)/60)/24)+DATE(1970,1,1)+(-5/24)</f>
        <v>42262.212500000001</v>
      </c>
      <c r="Q3524" s="11">
        <f>(((J3524/60)/60)/24)+DATE(1970,1,1)+(-5/24)</f>
        <v>42234.581550925919</v>
      </c>
      <c r="R3524" t="s">
        <v>8271</v>
      </c>
      <c r="S3524" s="13" t="str">
        <f>LEFT(R3524,SEARCH("/",R3524)-1)</f>
        <v>theater</v>
      </c>
      <c r="T3524" t="str">
        <f>RIGHT(R3524,LEN(R3524)-SEARCH("/",R3524))</f>
        <v>plays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>
        <f>E3525/D3525</f>
        <v>1.1365000000000001</v>
      </c>
      <c r="O3525" s="6">
        <f>IF(L3525&gt;0,E3525/L3525,0)</f>
        <v>56.825000000000003</v>
      </c>
      <c r="P3525" s="11">
        <f>(((I3525/60)/60)/24)+DATE(1970,1,1)+(-5/24)</f>
        <v>42638.749999999993</v>
      </c>
      <c r="Q3525" s="11">
        <f>(((J3525/60)/60)/24)+DATE(1970,1,1)+(-5/24)</f>
        <v>42581.189212962963</v>
      </c>
      <c r="R3525" t="s">
        <v>8271</v>
      </c>
      <c r="S3525" s="13" t="str">
        <f>LEFT(R3525,SEARCH("/",R3525)-1)</f>
        <v>theater</v>
      </c>
      <c r="T3525" t="str">
        <f>RIGHT(R3525,LEN(R3525)-SEARCH("/",R3525))</f>
        <v>plays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>
        <f>E3526/D3526</f>
        <v>1.0156000000000001</v>
      </c>
      <c r="O3526" s="6">
        <f>IF(L3526&gt;0,E3526/L3526,0)</f>
        <v>137.24324324324326</v>
      </c>
      <c r="P3526" s="11">
        <f>(((I3526/60)/60)/24)+DATE(1970,1,1)+(-5/24)</f>
        <v>41894.958333333328</v>
      </c>
      <c r="Q3526" s="11">
        <f>(((J3526/60)/60)/24)+DATE(1970,1,1)+(-5/24)</f>
        <v>41880.555243055554</v>
      </c>
      <c r="R3526" t="s">
        <v>8271</v>
      </c>
      <c r="S3526" s="13" t="str">
        <f>LEFT(R3526,SEARCH("/",R3526)-1)</f>
        <v>theater</v>
      </c>
      <c r="T3526" t="str">
        <f>RIGHT(R3526,LEN(R3526)-SEARCH("/",R3526))</f>
        <v>plays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>
        <f>E3527/D3527</f>
        <v>1.06</v>
      </c>
      <c r="O3527" s="6">
        <f>IF(L3527&gt;0,E3527/L3527,0)</f>
        <v>75.714285714285708</v>
      </c>
      <c r="P3527" s="11">
        <f>(((I3527/60)/60)/24)+DATE(1970,1,1)+(-5/24)</f>
        <v>42225.458333333336</v>
      </c>
      <c r="Q3527" s="11">
        <f>(((J3527/60)/60)/24)+DATE(1970,1,1)+(-5/24)</f>
        <v>42214.487337962964</v>
      </c>
      <c r="R3527" t="s">
        <v>8271</v>
      </c>
      <c r="S3527" s="13" t="str">
        <f>LEFT(R3527,SEARCH("/",R3527)-1)</f>
        <v>theater</v>
      </c>
      <c r="T3527" t="str">
        <f>RIGHT(R3527,LEN(R3527)-SEARCH("/",R3527))</f>
        <v>plays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>
        <f>E3528/D3528</f>
        <v>1.02</v>
      </c>
      <c r="O3528" s="6">
        <f>IF(L3528&gt;0,E3528/L3528,0)</f>
        <v>99</v>
      </c>
      <c r="P3528" s="11">
        <f>(((I3528/60)/60)/24)+DATE(1970,1,1)+(-5/24)</f>
        <v>42488.040972222218</v>
      </c>
      <c r="Q3528" s="11">
        <f>(((J3528/60)/60)/24)+DATE(1970,1,1)+(-5/24)</f>
        <v>42460.126979166664</v>
      </c>
      <c r="R3528" t="s">
        <v>8271</v>
      </c>
      <c r="S3528" s="13" t="str">
        <f>LEFT(R3528,SEARCH("/",R3528)-1)</f>
        <v>theater</v>
      </c>
      <c r="T3528" t="str">
        <f>RIGHT(R3528,LEN(R3528)-SEARCH("/",R3528))</f>
        <v>plays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>
        <f>E3529/D3529</f>
        <v>1.1691666666666667</v>
      </c>
      <c r="O3529" s="6">
        <f>IF(L3529&gt;0,E3529/L3529,0)</f>
        <v>81.569767441860463</v>
      </c>
      <c r="P3529" s="11">
        <f>(((I3529/60)/60)/24)+DATE(1970,1,1)+(-5/24)</f>
        <v>42195.957638888889</v>
      </c>
      <c r="Q3529" s="11">
        <f>(((J3529/60)/60)/24)+DATE(1970,1,1)+(-5/24)</f>
        <v>42166.814872685187</v>
      </c>
      <c r="R3529" t="s">
        <v>8271</v>
      </c>
      <c r="S3529" s="13" t="str">
        <f>LEFT(R3529,SEARCH("/",R3529)-1)</f>
        <v>theater</v>
      </c>
      <c r="T3529" t="str">
        <f>RIGHT(R3529,LEN(R3529)-SEARCH("/",R3529))</f>
        <v>plays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>
        <f>E3530/D3530</f>
        <v>1.0115151515151515</v>
      </c>
      <c r="O3530" s="6">
        <f>IF(L3530&gt;0,E3530/L3530,0)</f>
        <v>45.108108108108105</v>
      </c>
      <c r="P3530" s="11">
        <f>(((I3530/60)/60)/24)+DATE(1970,1,1)+(-5/24)</f>
        <v>42753.293032407404</v>
      </c>
      <c r="Q3530" s="11">
        <f>(((J3530/60)/60)/24)+DATE(1970,1,1)+(-5/24)</f>
        <v>42733.293032407404</v>
      </c>
      <c r="R3530" t="s">
        <v>8271</v>
      </c>
      <c r="S3530" s="13" t="str">
        <f>LEFT(R3530,SEARCH("/",R3530)-1)</f>
        <v>theater</v>
      </c>
      <c r="T3530" t="str">
        <f>RIGHT(R3530,LEN(R3530)-SEARCH("/",R3530))</f>
        <v>plays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>
        <f>E3531/D3531</f>
        <v>1.32</v>
      </c>
      <c r="O3531" s="6">
        <f>IF(L3531&gt;0,E3531/L3531,0)</f>
        <v>36.666666666666664</v>
      </c>
      <c r="P3531" s="11">
        <f>(((I3531/60)/60)/24)+DATE(1970,1,1)+(-5/24)</f>
        <v>42197.833333333336</v>
      </c>
      <c r="Q3531" s="11">
        <f>(((J3531/60)/60)/24)+DATE(1970,1,1)+(-5/24)</f>
        <v>42177.553449074076</v>
      </c>
      <c r="R3531" t="s">
        <v>8271</v>
      </c>
      <c r="S3531" s="13" t="str">
        <f>LEFT(R3531,SEARCH("/",R3531)-1)</f>
        <v>theater</v>
      </c>
      <c r="T3531" t="str">
        <f>RIGHT(R3531,LEN(R3531)-SEARCH("/",R3531))</f>
        <v>plays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>
        <f>E3532/D3532</f>
        <v>1</v>
      </c>
      <c r="O3532" s="6">
        <f>IF(L3532&gt;0,E3532/L3532,0)</f>
        <v>125</v>
      </c>
      <c r="P3532" s="11">
        <f>(((I3532/60)/60)/24)+DATE(1970,1,1)+(-5/24)</f>
        <v>42470.624999999993</v>
      </c>
      <c r="Q3532" s="11">
        <f>(((J3532/60)/60)/24)+DATE(1970,1,1)+(-5/24)</f>
        <v>42442.41501157407</v>
      </c>
      <c r="R3532" t="s">
        <v>8271</v>
      </c>
      <c r="S3532" s="13" t="str">
        <f>LEFT(R3532,SEARCH("/",R3532)-1)</f>
        <v>theater</v>
      </c>
      <c r="T3532" t="str">
        <f>RIGHT(R3532,LEN(R3532)-SEARCH("/",R3532))</f>
        <v>plays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>
        <f>E3533/D3533</f>
        <v>1.28</v>
      </c>
      <c r="O3533" s="6">
        <f>IF(L3533&gt;0,E3533/L3533,0)</f>
        <v>49.230769230769234</v>
      </c>
      <c r="P3533" s="11">
        <f>(((I3533/60)/60)/24)+DATE(1970,1,1)+(-5/24)</f>
        <v>42551.44599537037</v>
      </c>
      <c r="Q3533" s="11">
        <f>(((J3533/60)/60)/24)+DATE(1970,1,1)+(-5/24)</f>
        <v>42521.44599537037</v>
      </c>
      <c r="R3533" t="s">
        <v>8271</v>
      </c>
      <c r="S3533" s="13" t="str">
        <f>LEFT(R3533,SEARCH("/",R3533)-1)</f>
        <v>theater</v>
      </c>
      <c r="T3533" t="str">
        <f>RIGHT(R3533,LEN(R3533)-SEARCH("/",R3533))</f>
        <v>plays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>
        <f>E3534/D3534</f>
        <v>1.1895833333333334</v>
      </c>
      <c r="O3534" s="6">
        <f>IF(L3534&gt;0,E3534/L3534,0)</f>
        <v>42.296296296296298</v>
      </c>
      <c r="P3534" s="11">
        <f>(((I3534/60)/60)/24)+DATE(1970,1,1)+(-5/24)</f>
        <v>41899.957638888889</v>
      </c>
      <c r="Q3534" s="11">
        <f>(((J3534/60)/60)/24)+DATE(1970,1,1)+(-5/24)</f>
        <v>41884.391516203701</v>
      </c>
      <c r="R3534" t="s">
        <v>8271</v>
      </c>
      <c r="S3534" s="13" t="str">
        <f>LEFT(R3534,SEARCH("/",R3534)-1)</f>
        <v>theater</v>
      </c>
      <c r="T3534" t="str">
        <f>RIGHT(R3534,LEN(R3534)-SEARCH("/",R3534))</f>
        <v>plays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>
        <f>E3535/D3535</f>
        <v>1.262</v>
      </c>
      <c r="O3535" s="6">
        <f>IF(L3535&gt;0,E3535/L3535,0)</f>
        <v>78.875</v>
      </c>
      <c r="P3535" s="11">
        <f>(((I3535/60)/60)/24)+DATE(1970,1,1)+(-5/24)</f>
        <v>42319.594525462955</v>
      </c>
      <c r="Q3535" s="11">
        <f>(((J3535/60)/60)/24)+DATE(1970,1,1)+(-5/24)</f>
        <v>42289.552858796298</v>
      </c>
      <c r="R3535" t="s">
        <v>8271</v>
      </c>
      <c r="S3535" s="13" t="str">
        <f>LEFT(R3535,SEARCH("/",R3535)-1)</f>
        <v>theater</v>
      </c>
      <c r="T3535" t="str">
        <f>RIGHT(R3535,LEN(R3535)-SEARCH("/",R3535))</f>
        <v>plays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>
        <f>E3536/D3536</f>
        <v>1.5620000000000001</v>
      </c>
      <c r="O3536" s="6">
        <f>IF(L3536&gt;0,E3536/L3536,0)</f>
        <v>38.284313725490193</v>
      </c>
      <c r="P3536" s="11">
        <f>(((I3536/60)/60)/24)+DATE(1970,1,1)+(-5/24)</f>
        <v>42278.416932870365</v>
      </c>
      <c r="Q3536" s="11">
        <f>(((J3536/60)/60)/24)+DATE(1970,1,1)+(-5/24)</f>
        <v>42243.416932870365</v>
      </c>
      <c r="R3536" t="s">
        <v>8271</v>
      </c>
      <c r="S3536" s="13" t="str">
        <f>LEFT(R3536,SEARCH("/",R3536)-1)</f>
        <v>theater</v>
      </c>
      <c r="T3536" t="str">
        <f>RIGHT(R3536,LEN(R3536)-SEARCH("/",R3536))</f>
        <v>plays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>
        <f>E3537/D3537</f>
        <v>1.0315000000000001</v>
      </c>
      <c r="O3537" s="6">
        <f>IF(L3537&gt;0,E3537/L3537,0)</f>
        <v>44.847826086956523</v>
      </c>
      <c r="P3537" s="11">
        <f>(((I3537/60)/60)/24)+DATE(1970,1,1)+(-5/24)</f>
        <v>42279.541666666664</v>
      </c>
      <c r="Q3537" s="11">
        <f>(((J3537/60)/60)/24)+DATE(1970,1,1)+(-5/24)</f>
        <v>42248.431828703695</v>
      </c>
      <c r="R3537" t="s">
        <v>8271</v>
      </c>
      <c r="S3537" s="13" t="str">
        <f>LEFT(R3537,SEARCH("/",R3537)-1)</f>
        <v>theater</v>
      </c>
      <c r="T3537" t="str">
        <f>RIGHT(R3537,LEN(R3537)-SEARCH("/",R3537))</f>
        <v>plays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>
        <f>E3538/D3538</f>
        <v>1.5333333333333334</v>
      </c>
      <c r="O3538" s="6">
        <f>IF(L3538&gt;0,E3538/L3538,0)</f>
        <v>13.529411764705882</v>
      </c>
      <c r="P3538" s="11">
        <f>(((I3538/60)/60)/24)+DATE(1970,1,1)+(-5/24)</f>
        <v>42358.290972222218</v>
      </c>
      <c r="Q3538" s="11">
        <f>(((J3538/60)/60)/24)+DATE(1970,1,1)+(-5/24)</f>
        <v>42328.518807870372</v>
      </c>
      <c r="R3538" t="s">
        <v>8271</v>
      </c>
      <c r="S3538" s="13" t="str">
        <f>LEFT(R3538,SEARCH("/",R3538)-1)</f>
        <v>theater</v>
      </c>
      <c r="T3538" t="str">
        <f>RIGHT(R3538,LEN(R3538)-SEARCH("/",R3538))</f>
        <v>plays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>
        <f>E3539/D3539</f>
        <v>1.8044444444444445</v>
      </c>
      <c r="O3539" s="6">
        <f>IF(L3539&gt;0,E3539/L3539,0)</f>
        <v>43.5</v>
      </c>
      <c r="P3539" s="11">
        <f>(((I3539/60)/60)/24)+DATE(1970,1,1)+(-5/24)</f>
        <v>41960.124305555553</v>
      </c>
      <c r="Q3539" s="11">
        <f>(((J3539/60)/60)/24)+DATE(1970,1,1)+(-5/24)</f>
        <v>41923.146018518513</v>
      </c>
      <c r="R3539" t="s">
        <v>8271</v>
      </c>
      <c r="S3539" s="13" t="str">
        <f>LEFT(R3539,SEARCH("/",R3539)-1)</f>
        <v>theater</v>
      </c>
      <c r="T3539" t="str">
        <f>RIGHT(R3539,LEN(R3539)-SEARCH("/",R3539))</f>
        <v>plays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>
        <f>E3540/D3540</f>
        <v>1.2845</v>
      </c>
      <c r="O3540" s="6">
        <f>IF(L3540&gt;0,E3540/L3540,0)</f>
        <v>30.951807228915662</v>
      </c>
      <c r="P3540" s="11">
        <f>(((I3540/60)/60)/24)+DATE(1970,1,1)+(-5/24)</f>
        <v>42599.212268518517</v>
      </c>
      <c r="Q3540" s="11">
        <f>(((J3540/60)/60)/24)+DATE(1970,1,1)+(-5/24)</f>
        <v>42571.212268518517</v>
      </c>
      <c r="R3540" t="s">
        <v>8271</v>
      </c>
      <c r="S3540" s="13" t="str">
        <f>LEFT(R3540,SEARCH("/",R3540)-1)</f>
        <v>theater</v>
      </c>
      <c r="T3540" t="str">
        <f>RIGHT(R3540,LEN(R3540)-SEARCH("/",R3540))</f>
        <v>plays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>
        <f>E3541/D3541</f>
        <v>1.1966666666666668</v>
      </c>
      <c r="O3541" s="6">
        <f>IF(L3541&gt;0,E3541/L3541,0)</f>
        <v>55.230769230769234</v>
      </c>
      <c r="P3541" s="11">
        <f>(((I3541/60)/60)/24)+DATE(1970,1,1)+(-5/24)</f>
        <v>42621.547708333332</v>
      </c>
      <c r="Q3541" s="11">
        <f>(((J3541/60)/60)/24)+DATE(1970,1,1)+(-5/24)</f>
        <v>42600.547708333332</v>
      </c>
      <c r="R3541" t="s">
        <v>8271</v>
      </c>
      <c r="S3541" s="13" t="str">
        <f>LEFT(R3541,SEARCH("/",R3541)-1)</f>
        <v>theater</v>
      </c>
      <c r="T3541" t="str">
        <f>RIGHT(R3541,LEN(R3541)-SEARCH("/",R3541))</f>
        <v>plays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>
        <f>E3542/D3542</f>
        <v>1.23</v>
      </c>
      <c r="O3542" s="6">
        <f>IF(L3542&gt;0,E3542/L3542,0)</f>
        <v>46.125</v>
      </c>
      <c r="P3542" s="11">
        <f>(((I3542/60)/60)/24)+DATE(1970,1,1)+(-5/24)</f>
        <v>42546.795034722221</v>
      </c>
      <c r="Q3542" s="11">
        <f>(((J3542/60)/60)/24)+DATE(1970,1,1)+(-5/24)</f>
        <v>42516.795034722221</v>
      </c>
      <c r="R3542" t="s">
        <v>8271</v>
      </c>
      <c r="S3542" s="13" t="str">
        <f>LEFT(R3542,SEARCH("/",R3542)-1)</f>
        <v>theater</v>
      </c>
      <c r="T3542" t="str">
        <f>RIGHT(R3542,LEN(R3542)-SEARCH("/",R3542))</f>
        <v>plays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>
        <f>E3543/D3543</f>
        <v>1.05</v>
      </c>
      <c r="O3543" s="6">
        <f>IF(L3543&gt;0,E3543/L3543,0)</f>
        <v>39.375</v>
      </c>
      <c r="P3543" s="11">
        <f>(((I3543/60)/60)/24)+DATE(1970,1,1)+(-5/24)</f>
        <v>42247.521701388883</v>
      </c>
      <c r="Q3543" s="11">
        <f>(((J3543/60)/60)/24)+DATE(1970,1,1)+(-5/24)</f>
        <v>42222.521701388883</v>
      </c>
      <c r="R3543" t="s">
        <v>8271</v>
      </c>
      <c r="S3543" s="13" t="str">
        <f>LEFT(R3543,SEARCH("/",R3543)-1)</f>
        <v>theater</v>
      </c>
      <c r="T3543" t="str">
        <f>RIGHT(R3543,LEN(R3543)-SEARCH("/",R3543))</f>
        <v>plays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>
        <f>E3544/D3544</f>
        <v>1.0223636363636364</v>
      </c>
      <c r="O3544" s="6">
        <f>IF(L3544&gt;0,E3544/L3544,0)</f>
        <v>66.152941176470591</v>
      </c>
      <c r="P3544" s="11">
        <f>(((I3544/60)/60)/24)+DATE(1970,1,1)+(-5/24)</f>
        <v>41889.391458333332</v>
      </c>
      <c r="Q3544" s="11">
        <f>(((J3544/60)/60)/24)+DATE(1970,1,1)+(-5/24)</f>
        <v>41829.391458333332</v>
      </c>
      <c r="R3544" t="s">
        <v>8271</v>
      </c>
      <c r="S3544" s="13" t="str">
        <f>LEFT(R3544,SEARCH("/",R3544)-1)</f>
        <v>theater</v>
      </c>
      <c r="T3544" t="str">
        <f>RIGHT(R3544,LEN(R3544)-SEARCH("/",R3544))</f>
        <v>plays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>
        <f>E3545/D3545</f>
        <v>1.0466666666666666</v>
      </c>
      <c r="O3545" s="6">
        <f>IF(L3545&gt;0,E3545/L3545,0)</f>
        <v>54.137931034482762</v>
      </c>
      <c r="P3545" s="11">
        <f>(((I3545/60)/60)/24)+DATE(1970,1,1)+(-5/24)</f>
        <v>42180.546979166662</v>
      </c>
      <c r="Q3545" s="11">
        <f>(((J3545/60)/60)/24)+DATE(1970,1,1)+(-5/24)</f>
        <v>42150.546979166662</v>
      </c>
      <c r="R3545" t="s">
        <v>8271</v>
      </c>
      <c r="S3545" s="13" t="str">
        <f>LEFT(R3545,SEARCH("/",R3545)-1)</f>
        <v>theater</v>
      </c>
      <c r="T3545" t="str">
        <f>RIGHT(R3545,LEN(R3545)-SEARCH("/",R3545))</f>
        <v>plays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>
        <f>E3546/D3546</f>
        <v>1</v>
      </c>
      <c r="O3546" s="6">
        <f>IF(L3546&gt;0,E3546/L3546,0)</f>
        <v>104.16666666666667</v>
      </c>
      <c r="P3546" s="11">
        <f>(((I3546/60)/60)/24)+DATE(1970,1,1)+(-5/24)</f>
        <v>42070.623344907406</v>
      </c>
      <c r="Q3546" s="11">
        <f>(((J3546/60)/60)/24)+DATE(1970,1,1)+(-5/24)</f>
        <v>42040.623344907406</v>
      </c>
      <c r="R3546" t="s">
        <v>8271</v>
      </c>
      <c r="S3546" s="13" t="str">
        <f>LEFT(R3546,SEARCH("/",R3546)-1)</f>
        <v>theater</v>
      </c>
      <c r="T3546" t="str">
        <f>RIGHT(R3546,LEN(R3546)-SEARCH("/",R3546))</f>
        <v>plays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>
        <f>E3547/D3547</f>
        <v>1.004</v>
      </c>
      <c r="O3547" s="6">
        <f>IF(L3547&gt;0,E3547/L3547,0)</f>
        <v>31.375</v>
      </c>
      <c r="P3547" s="11">
        <f>(((I3547/60)/60)/24)+DATE(1970,1,1)+(-5/24)</f>
        <v>42105.599062499998</v>
      </c>
      <c r="Q3547" s="11">
        <f>(((J3547/60)/60)/24)+DATE(1970,1,1)+(-5/24)</f>
        <v>42075.599062499998</v>
      </c>
      <c r="R3547" t="s">
        <v>8271</v>
      </c>
      <c r="S3547" s="13" t="str">
        <f>LEFT(R3547,SEARCH("/",R3547)-1)</f>
        <v>theater</v>
      </c>
      <c r="T3547" t="str">
        <f>RIGHT(R3547,LEN(R3547)-SEARCH("/",R3547))</f>
        <v>plays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>
        <f>E3548/D3548</f>
        <v>1.0227272727272727</v>
      </c>
      <c r="O3548" s="6">
        <f>IF(L3548&gt;0,E3548/L3548,0)</f>
        <v>59.210526315789473</v>
      </c>
      <c r="P3548" s="11">
        <f>(((I3548/60)/60)/24)+DATE(1970,1,1)+(-5/24)</f>
        <v>42094.957638888889</v>
      </c>
      <c r="Q3548" s="11">
        <f>(((J3548/60)/60)/24)+DATE(1970,1,1)+(-5/24)</f>
        <v>42073.452361111107</v>
      </c>
      <c r="R3548" t="s">
        <v>8271</v>
      </c>
      <c r="S3548" s="13" t="str">
        <f>LEFT(R3548,SEARCH("/",R3548)-1)</f>
        <v>theater</v>
      </c>
      <c r="T3548" t="str">
        <f>RIGHT(R3548,LEN(R3548)-SEARCH("/",R3548))</f>
        <v>plays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>
        <f>E3549/D3549</f>
        <v>1.1440928571428572</v>
      </c>
      <c r="O3549" s="6">
        <f>IF(L3549&gt;0,E3549/L3549,0)</f>
        <v>119.17633928571429</v>
      </c>
      <c r="P3549" s="11">
        <f>(((I3549/60)/60)/24)+DATE(1970,1,1)+(-5/24)</f>
        <v>42503.957638888889</v>
      </c>
      <c r="Q3549" s="11">
        <f>(((J3549/60)/60)/24)+DATE(1970,1,1)+(-5/24)</f>
        <v>42479.870381944442</v>
      </c>
      <c r="R3549" t="s">
        <v>8271</v>
      </c>
      <c r="S3549" s="13" t="str">
        <f>LEFT(R3549,SEARCH("/",R3549)-1)</f>
        <v>theater</v>
      </c>
      <c r="T3549" t="str">
        <f>RIGHT(R3549,LEN(R3549)-SEARCH("/",R3549))</f>
        <v>plays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>
        <f>E3550/D3550</f>
        <v>1.019047619047619</v>
      </c>
      <c r="O3550" s="6">
        <f>IF(L3550&gt;0,E3550/L3550,0)</f>
        <v>164.61538461538461</v>
      </c>
      <c r="P3550" s="11">
        <f>(((I3550/60)/60)/24)+DATE(1970,1,1)+(-5/24)</f>
        <v>42433.833333333336</v>
      </c>
      <c r="Q3550" s="11">
        <f>(((J3550/60)/60)/24)+DATE(1970,1,1)+(-5/24)</f>
        <v>42411.733958333331</v>
      </c>
      <c r="R3550" t="s">
        <v>8271</v>
      </c>
      <c r="S3550" s="13" t="str">
        <f>LEFT(R3550,SEARCH("/",R3550)-1)</f>
        <v>theater</v>
      </c>
      <c r="T3550" t="str">
        <f>RIGHT(R3550,LEN(R3550)-SEARCH("/",R3550))</f>
        <v>plays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>
        <f>E3551/D3551</f>
        <v>1.02</v>
      </c>
      <c r="O3551" s="6">
        <f>IF(L3551&gt;0,E3551/L3551,0)</f>
        <v>24.285714285714285</v>
      </c>
      <c r="P3551" s="11">
        <f>(((I3551/60)/60)/24)+DATE(1970,1,1)+(-5/24)</f>
        <v>42251.186030092591</v>
      </c>
      <c r="Q3551" s="11">
        <f>(((J3551/60)/60)/24)+DATE(1970,1,1)+(-5/24)</f>
        <v>42223.186030092591</v>
      </c>
      <c r="R3551" t="s">
        <v>8271</v>
      </c>
      <c r="S3551" s="13" t="str">
        <f>LEFT(R3551,SEARCH("/",R3551)-1)</f>
        <v>theater</v>
      </c>
      <c r="T3551" t="str">
        <f>RIGHT(R3551,LEN(R3551)-SEARCH("/",R3551))</f>
        <v>plays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>
        <f>E3552/D3552</f>
        <v>1.048</v>
      </c>
      <c r="O3552" s="6">
        <f>IF(L3552&gt;0,E3552/L3552,0)</f>
        <v>40.9375</v>
      </c>
      <c r="P3552" s="11">
        <f>(((I3552/60)/60)/24)+DATE(1970,1,1)+(-5/24)</f>
        <v>42492.685162037036</v>
      </c>
      <c r="Q3552" s="11">
        <f>(((J3552/60)/60)/24)+DATE(1970,1,1)+(-5/24)</f>
        <v>42462.685162037036</v>
      </c>
      <c r="R3552" t="s">
        <v>8271</v>
      </c>
      <c r="S3552" s="13" t="str">
        <f>LEFT(R3552,SEARCH("/",R3552)-1)</f>
        <v>theater</v>
      </c>
      <c r="T3552" t="str">
        <f>RIGHT(R3552,LEN(R3552)-SEARCH("/",R3552))</f>
        <v>plays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>
        <f>E3553/D3553</f>
        <v>1.0183333333333333</v>
      </c>
      <c r="O3553" s="6">
        <f>IF(L3553&gt;0,E3553/L3553,0)</f>
        <v>61.1</v>
      </c>
      <c r="P3553" s="11">
        <f>(((I3553/60)/60)/24)+DATE(1970,1,1)+(-5/24)</f>
        <v>41781.713194444441</v>
      </c>
      <c r="Q3553" s="11">
        <f>(((J3553/60)/60)/24)+DATE(1970,1,1)+(-5/24)</f>
        <v>41753.307523148142</v>
      </c>
      <c r="R3553" t="s">
        <v>8271</v>
      </c>
      <c r="S3553" s="13" t="str">
        <f>LEFT(R3553,SEARCH("/",R3553)-1)</f>
        <v>theater</v>
      </c>
      <c r="T3553" t="str">
        <f>RIGHT(R3553,LEN(R3553)-SEARCH("/",R3553))</f>
        <v>plays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>
        <f>E3554/D3554</f>
        <v>1</v>
      </c>
      <c r="O3554" s="6">
        <f>IF(L3554&gt;0,E3554/L3554,0)</f>
        <v>38.65</v>
      </c>
      <c r="P3554" s="11">
        <f>(((I3554/60)/60)/24)+DATE(1970,1,1)+(-5/24)</f>
        <v>41818.378749999996</v>
      </c>
      <c r="Q3554" s="11">
        <f>(((J3554/60)/60)/24)+DATE(1970,1,1)+(-5/24)</f>
        <v>41788.378749999996</v>
      </c>
      <c r="R3554" t="s">
        <v>8271</v>
      </c>
      <c r="S3554" s="13" t="str">
        <f>LEFT(R3554,SEARCH("/",R3554)-1)</f>
        <v>theater</v>
      </c>
      <c r="T3554" t="str">
        <f>RIGHT(R3554,LEN(R3554)-SEARCH("/",R3554))</f>
        <v>plays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>
        <f>E3555/D3555</f>
        <v>1.0627272727272727</v>
      </c>
      <c r="O3555" s="6">
        <f>IF(L3555&gt;0,E3555/L3555,0)</f>
        <v>56.20192307692308</v>
      </c>
      <c r="P3555" s="11">
        <f>(((I3555/60)/60)/24)+DATE(1970,1,1)+(-5/24)</f>
        <v>42227.791666666664</v>
      </c>
      <c r="Q3555" s="11">
        <f>(((J3555/60)/60)/24)+DATE(1970,1,1)+(-5/24)</f>
        <v>42195.820370370369</v>
      </c>
      <c r="R3555" t="s">
        <v>8271</v>
      </c>
      <c r="S3555" s="13" t="str">
        <f>LEFT(R3555,SEARCH("/",R3555)-1)</f>
        <v>theater</v>
      </c>
      <c r="T3555" t="str">
        <f>RIGHT(R3555,LEN(R3555)-SEARCH("/",R3555))</f>
        <v>plays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>
        <f>E3556/D3556</f>
        <v>1.1342219999999998</v>
      </c>
      <c r="O3556" s="6">
        <f>IF(L3556&gt;0,E3556/L3556,0)</f>
        <v>107.00207547169811</v>
      </c>
      <c r="P3556" s="11">
        <f>(((I3556/60)/60)/24)+DATE(1970,1,1)+(-5/24)</f>
        <v>42046.499999999993</v>
      </c>
      <c r="Q3556" s="11">
        <f>(((J3556/60)/60)/24)+DATE(1970,1,1)+(-5/24)</f>
        <v>42015.842118055552</v>
      </c>
      <c r="R3556" t="s">
        <v>8271</v>
      </c>
      <c r="S3556" s="13" t="str">
        <f>LEFT(R3556,SEARCH("/",R3556)-1)</f>
        <v>theater</v>
      </c>
      <c r="T3556" t="str">
        <f>RIGHT(R3556,LEN(R3556)-SEARCH("/",R3556))</f>
        <v>plays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>
        <f>E3557/D3557</f>
        <v>1</v>
      </c>
      <c r="O3557" s="6">
        <f>IF(L3557&gt;0,E3557/L3557,0)</f>
        <v>171.42857142857142</v>
      </c>
      <c r="P3557" s="11">
        <f>(((I3557/60)/60)/24)+DATE(1970,1,1)+(-5/24)</f>
        <v>42691.27539351851</v>
      </c>
      <c r="Q3557" s="11">
        <f>(((J3557/60)/60)/24)+DATE(1970,1,1)+(-5/24)</f>
        <v>42661.233726851853</v>
      </c>
      <c r="R3557" t="s">
        <v>8271</v>
      </c>
      <c r="S3557" s="13" t="str">
        <f>LEFT(R3557,SEARCH("/",R3557)-1)</f>
        <v>theater</v>
      </c>
      <c r="T3557" t="str">
        <f>RIGHT(R3557,LEN(R3557)-SEARCH("/",R3557))</f>
        <v>plays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>
        <f>E3558/D3558</f>
        <v>1.0045454545454546</v>
      </c>
      <c r="O3558" s="6">
        <f>IF(L3558&gt;0,E3558/L3558,0)</f>
        <v>110.5</v>
      </c>
      <c r="P3558" s="11">
        <f>(((I3558/60)/60)/24)+DATE(1970,1,1)+(-5/24)</f>
        <v>41868.441249999996</v>
      </c>
      <c r="Q3558" s="11">
        <f>(((J3558/60)/60)/24)+DATE(1970,1,1)+(-5/24)</f>
        <v>41808.441249999996</v>
      </c>
      <c r="R3558" t="s">
        <v>8271</v>
      </c>
      <c r="S3558" s="13" t="str">
        <f>LEFT(R3558,SEARCH("/",R3558)-1)</f>
        <v>theater</v>
      </c>
      <c r="T3558" t="str">
        <f>RIGHT(R3558,LEN(R3558)-SEARCH("/",R3558))</f>
        <v>plays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>
        <f>E3559/D3559</f>
        <v>1.0003599999999999</v>
      </c>
      <c r="O3559" s="6">
        <f>IF(L3559&gt;0,E3559/L3559,0)</f>
        <v>179.27598566308242</v>
      </c>
      <c r="P3559" s="11">
        <f>(((I3559/60)/60)/24)+DATE(1970,1,1)+(-5/24)</f>
        <v>41764.068414351852</v>
      </c>
      <c r="Q3559" s="11">
        <f>(((J3559/60)/60)/24)+DATE(1970,1,1)+(-5/24)</f>
        <v>41730.068414351852</v>
      </c>
      <c r="R3559" t="s">
        <v>8271</v>
      </c>
      <c r="S3559" s="13" t="str">
        <f>LEFT(R3559,SEARCH("/",R3559)-1)</f>
        <v>theater</v>
      </c>
      <c r="T3559" t="str">
        <f>RIGHT(R3559,LEN(R3559)-SEARCH("/",R3559))</f>
        <v>plays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>
        <f>E3560/D3560</f>
        <v>1.44</v>
      </c>
      <c r="O3560" s="6">
        <f>IF(L3560&gt;0,E3560/L3560,0)</f>
        <v>22.90909090909091</v>
      </c>
      <c r="P3560" s="11">
        <f>(((I3560/60)/60)/24)+DATE(1970,1,1)+(-5/24)</f>
        <v>42181.666666666664</v>
      </c>
      <c r="Q3560" s="11">
        <f>(((J3560/60)/60)/24)+DATE(1970,1,1)+(-5/24)</f>
        <v>42139.608506944445</v>
      </c>
      <c r="R3560" t="s">
        <v>8271</v>
      </c>
      <c r="S3560" s="13" t="str">
        <f>LEFT(R3560,SEARCH("/",R3560)-1)</f>
        <v>theater</v>
      </c>
      <c r="T3560" t="str">
        <f>RIGHT(R3560,LEN(R3560)-SEARCH("/",R3560))</f>
        <v>plays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>
        <f>E3561/D3561</f>
        <v>1.0349999999999999</v>
      </c>
      <c r="O3561" s="6">
        <f>IF(L3561&gt;0,E3561/L3561,0)</f>
        <v>43.125</v>
      </c>
      <c r="P3561" s="11">
        <f>(((I3561/60)/60)/24)+DATE(1970,1,1)+(-5/24)</f>
        <v>42216.165277777771</v>
      </c>
      <c r="Q3561" s="11">
        <f>(((J3561/60)/60)/24)+DATE(1970,1,1)+(-5/24)</f>
        <v>42193.887824074067</v>
      </c>
      <c r="R3561" t="s">
        <v>8271</v>
      </c>
      <c r="S3561" s="13" t="str">
        <f>LEFT(R3561,SEARCH("/",R3561)-1)</f>
        <v>theater</v>
      </c>
      <c r="T3561" t="str">
        <f>RIGHT(R3561,LEN(R3561)-SEARCH("/",R3561))</f>
        <v>plays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>
        <f>E3562/D3562</f>
        <v>1.0843750000000001</v>
      </c>
      <c r="O3562" s="6">
        <f>IF(L3562&gt;0,E3562/L3562,0)</f>
        <v>46.891891891891895</v>
      </c>
      <c r="P3562" s="11">
        <f>(((I3562/60)/60)/24)+DATE(1970,1,1)+(-5/24)</f>
        <v>42150.906249999993</v>
      </c>
      <c r="Q3562" s="11">
        <f>(((J3562/60)/60)/24)+DATE(1970,1,1)+(-5/24)</f>
        <v>42115.681319444448</v>
      </c>
      <c r="R3562" t="s">
        <v>8271</v>
      </c>
      <c r="S3562" s="13" t="str">
        <f>LEFT(R3562,SEARCH("/",R3562)-1)</f>
        <v>theater</v>
      </c>
      <c r="T3562" t="str">
        <f>RIGHT(R3562,LEN(R3562)-SEARCH("/",R3562))</f>
        <v>plays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>
        <f>E3563/D3563</f>
        <v>1.024</v>
      </c>
      <c r="O3563" s="6">
        <f>IF(L3563&gt;0,E3563/L3563,0)</f>
        <v>47.407407407407405</v>
      </c>
      <c r="P3563" s="11">
        <f>(((I3563/60)/60)/24)+DATE(1970,1,1)+(-5/24)</f>
        <v>42221.566666666658</v>
      </c>
      <c r="Q3563" s="11">
        <f>(((J3563/60)/60)/24)+DATE(1970,1,1)+(-5/24)</f>
        <v>42203.471967592595</v>
      </c>
      <c r="R3563" t="s">
        <v>8271</v>
      </c>
      <c r="S3563" s="13" t="str">
        <f>LEFT(R3563,SEARCH("/",R3563)-1)</f>
        <v>theater</v>
      </c>
      <c r="T3563" t="str">
        <f>RIGHT(R3563,LEN(R3563)-SEARCH("/",R3563))</f>
        <v>plays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>
        <f>E3564/D3564</f>
        <v>1.4888888888888889</v>
      </c>
      <c r="O3564" s="6">
        <f>IF(L3564&gt;0,E3564/L3564,0)</f>
        <v>15.129032258064516</v>
      </c>
      <c r="P3564" s="11">
        <f>(((I3564/60)/60)/24)+DATE(1970,1,1)+(-5/24)</f>
        <v>42442.708333333336</v>
      </c>
      <c r="Q3564" s="11">
        <f>(((J3564/60)/60)/24)+DATE(1970,1,1)+(-5/24)</f>
        <v>42433.553553240738</v>
      </c>
      <c r="R3564" t="s">
        <v>8271</v>
      </c>
      <c r="S3564" s="13" t="str">
        <f>LEFT(R3564,SEARCH("/",R3564)-1)</f>
        <v>theater</v>
      </c>
      <c r="T3564" t="str">
        <f>RIGHT(R3564,LEN(R3564)-SEARCH("/",R3564))</f>
        <v>plays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>
        <f>E3565/D3565</f>
        <v>1.0549000000000002</v>
      </c>
      <c r="O3565" s="6">
        <f>IF(L3565&gt;0,E3565/L3565,0)</f>
        <v>21.098000000000003</v>
      </c>
      <c r="P3565" s="11">
        <f>(((I3565/60)/60)/24)+DATE(1970,1,1)+(-5/24)</f>
        <v>42583.583333333336</v>
      </c>
      <c r="Q3565" s="11">
        <f>(((J3565/60)/60)/24)+DATE(1970,1,1)+(-5/24)</f>
        <v>42555.46361111111</v>
      </c>
      <c r="R3565" t="s">
        <v>8271</v>
      </c>
      <c r="S3565" s="13" t="str">
        <f>LEFT(R3565,SEARCH("/",R3565)-1)</f>
        <v>theater</v>
      </c>
      <c r="T3565" t="str">
        <f>RIGHT(R3565,LEN(R3565)-SEARCH("/",R3565))</f>
        <v>plays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>
        <f>E3566/D3566</f>
        <v>1.0049999999999999</v>
      </c>
      <c r="O3566" s="6">
        <f>IF(L3566&gt;0,E3566/L3566,0)</f>
        <v>59.117647058823529</v>
      </c>
      <c r="P3566" s="11">
        <f>(((I3566/60)/60)/24)+DATE(1970,1,1)+(-5/24)</f>
        <v>42282.458333333336</v>
      </c>
      <c r="Q3566" s="11">
        <f>(((J3566/60)/60)/24)+DATE(1970,1,1)+(-5/24)</f>
        <v>42236.414918981485</v>
      </c>
      <c r="R3566" t="s">
        <v>8271</v>
      </c>
      <c r="S3566" s="13" t="str">
        <f>LEFT(R3566,SEARCH("/",R3566)-1)</f>
        <v>theater</v>
      </c>
      <c r="T3566" t="str">
        <f>RIGHT(R3566,LEN(R3566)-SEARCH("/",R3566))</f>
        <v>plays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>
        <f>E3567/D3567</f>
        <v>1.3055555555555556</v>
      </c>
      <c r="O3567" s="6">
        <f>IF(L3567&gt;0,E3567/L3567,0)</f>
        <v>97.916666666666671</v>
      </c>
      <c r="P3567" s="11">
        <f>(((I3567/60)/60)/24)+DATE(1970,1,1)+(-5/24)</f>
        <v>42004.534814814811</v>
      </c>
      <c r="Q3567" s="11">
        <f>(((J3567/60)/60)/24)+DATE(1970,1,1)+(-5/24)</f>
        <v>41974.534814814811</v>
      </c>
      <c r="R3567" t="s">
        <v>8271</v>
      </c>
      <c r="S3567" s="13" t="str">
        <f>LEFT(R3567,SEARCH("/",R3567)-1)</f>
        <v>theater</v>
      </c>
      <c r="T3567" t="str">
        <f>RIGHT(R3567,LEN(R3567)-SEARCH("/",R3567))</f>
        <v>plays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>
        <f>E3568/D3568</f>
        <v>1.0475000000000001</v>
      </c>
      <c r="O3568" s="6">
        <f>IF(L3568&gt;0,E3568/L3568,0)</f>
        <v>55.131578947368418</v>
      </c>
      <c r="P3568" s="11">
        <f>(((I3568/60)/60)/24)+DATE(1970,1,1)+(-5/24)</f>
        <v>42027.299571759257</v>
      </c>
      <c r="Q3568" s="11">
        <f>(((J3568/60)/60)/24)+DATE(1970,1,1)+(-5/24)</f>
        <v>41997.299571759257</v>
      </c>
      <c r="R3568" t="s">
        <v>8271</v>
      </c>
      <c r="S3568" s="13" t="str">
        <f>LEFT(R3568,SEARCH("/",R3568)-1)</f>
        <v>theater</v>
      </c>
      <c r="T3568" t="str">
        <f>RIGHT(R3568,LEN(R3568)-SEARCH("/",R3568))</f>
        <v>plays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>
        <f>E3569/D3569</f>
        <v>1.0880000000000001</v>
      </c>
      <c r="O3569" s="6">
        <f>IF(L3569&gt;0,E3569/L3569,0)</f>
        <v>26.536585365853657</v>
      </c>
      <c r="P3569" s="11">
        <f>(((I3569/60)/60)/24)+DATE(1970,1,1)+(-5/24)</f>
        <v>42165.602361111109</v>
      </c>
      <c r="Q3569" s="11">
        <f>(((J3569/60)/60)/24)+DATE(1970,1,1)+(-5/24)</f>
        <v>42135.602361111109</v>
      </c>
      <c r="R3569" t="s">
        <v>8271</v>
      </c>
      <c r="S3569" s="13" t="str">
        <f>LEFT(R3569,SEARCH("/",R3569)-1)</f>
        <v>theater</v>
      </c>
      <c r="T3569" t="str">
        <f>RIGHT(R3569,LEN(R3569)-SEARCH("/",R3569))</f>
        <v>plays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>
        <f>E3570/D3570</f>
        <v>1.1100000000000001</v>
      </c>
      <c r="O3570" s="6">
        <f>IF(L3570&gt;0,E3570/L3570,0)</f>
        <v>58.421052631578945</v>
      </c>
      <c r="P3570" s="11">
        <f>(((I3570/60)/60)/24)+DATE(1970,1,1)+(-5/24)</f>
        <v>41899.532337962963</v>
      </c>
      <c r="Q3570" s="11">
        <f>(((J3570/60)/60)/24)+DATE(1970,1,1)+(-5/24)</f>
        <v>41869.532337962963</v>
      </c>
      <c r="R3570" t="s">
        <v>8271</v>
      </c>
      <c r="S3570" s="13" t="str">
        <f>LEFT(R3570,SEARCH("/",R3570)-1)</f>
        <v>theater</v>
      </c>
      <c r="T3570" t="str">
        <f>RIGHT(R3570,LEN(R3570)-SEARCH("/",R3570))</f>
        <v>plays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>
        <f>E3571/D3571</f>
        <v>1.0047999999999999</v>
      </c>
      <c r="O3571" s="6">
        <f>IF(L3571&gt;0,E3571/L3571,0)</f>
        <v>122.53658536585365</v>
      </c>
      <c r="P3571" s="11">
        <f>(((I3571/60)/60)/24)+DATE(1970,1,1)+(-5/24)</f>
        <v>42012.480277777773</v>
      </c>
      <c r="Q3571" s="11">
        <f>(((J3571/60)/60)/24)+DATE(1970,1,1)+(-5/24)</f>
        <v>41982.480277777773</v>
      </c>
      <c r="R3571" t="s">
        <v>8271</v>
      </c>
      <c r="S3571" s="13" t="str">
        <f>LEFT(R3571,SEARCH("/",R3571)-1)</f>
        <v>theater</v>
      </c>
      <c r="T3571" t="str">
        <f>RIGHT(R3571,LEN(R3571)-SEARCH("/",R3571))</f>
        <v>plays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>
        <f>E3572/D3572</f>
        <v>1.1435</v>
      </c>
      <c r="O3572" s="6">
        <f>IF(L3572&gt;0,E3572/L3572,0)</f>
        <v>87.961538461538467</v>
      </c>
      <c r="P3572" s="11">
        <f>(((I3572/60)/60)/24)+DATE(1970,1,1)+(-5/24)</f>
        <v>42004.083333333336</v>
      </c>
      <c r="Q3572" s="11">
        <f>(((J3572/60)/60)/24)+DATE(1970,1,1)+(-5/24)</f>
        <v>41976.123645833337</v>
      </c>
      <c r="R3572" t="s">
        <v>8271</v>
      </c>
      <c r="S3572" s="13" t="str">
        <f>LEFT(R3572,SEARCH("/",R3572)-1)</f>
        <v>theater</v>
      </c>
      <c r="T3572" t="str">
        <f>RIGHT(R3572,LEN(R3572)-SEARCH("/",R3572))</f>
        <v>plays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>
        <f>E3573/D3573</f>
        <v>1.2206666666666666</v>
      </c>
      <c r="O3573" s="6">
        <f>IF(L3573&gt;0,E3573/L3573,0)</f>
        <v>73.239999999999995</v>
      </c>
      <c r="P3573" s="11">
        <f>(((I3573/60)/60)/24)+DATE(1970,1,1)+(-5/24)</f>
        <v>41942.650613425925</v>
      </c>
      <c r="Q3573" s="11">
        <f>(((J3573/60)/60)/24)+DATE(1970,1,1)+(-5/24)</f>
        <v>41912.650613425925</v>
      </c>
      <c r="R3573" t="s">
        <v>8271</v>
      </c>
      <c r="S3573" s="13" t="str">
        <f>LEFT(R3573,SEARCH("/",R3573)-1)</f>
        <v>theater</v>
      </c>
      <c r="T3573" t="str">
        <f>RIGHT(R3573,LEN(R3573)-SEARCH("/",R3573))</f>
        <v>plays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>
        <f>E3574/D3574</f>
        <v>1</v>
      </c>
      <c r="O3574" s="6">
        <f>IF(L3574&gt;0,E3574/L3574,0)</f>
        <v>55.555555555555557</v>
      </c>
      <c r="P3574" s="11">
        <f>(((I3574/60)/60)/24)+DATE(1970,1,1)+(-5/24)</f>
        <v>42176.36206018518</v>
      </c>
      <c r="Q3574" s="11">
        <f>(((J3574/60)/60)/24)+DATE(1970,1,1)+(-5/24)</f>
        <v>42146.36206018518</v>
      </c>
      <c r="R3574" t="s">
        <v>8271</v>
      </c>
      <c r="S3574" s="13" t="str">
        <f>LEFT(R3574,SEARCH("/",R3574)-1)</f>
        <v>theater</v>
      </c>
      <c r="T3574" t="str">
        <f>RIGHT(R3574,LEN(R3574)-SEARCH("/",R3574))</f>
        <v>plays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>
        <f>E3575/D3575</f>
        <v>1.028</v>
      </c>
      <c r="O3575" s="6">
        <f>IF(L3575&gt;0,E3575/L3575,0)</f>
        <v>39.53846153846154</v>
      </c>
      <c r="P3575" s="11">
        <f>(((I3575/60)/60)/24)+DATE(1970,1,1)+(-5/24)</f>
        <v>41951.208865740737</v>
      </c>
      <c r="Q3575" s="11">
        <f>(((J3575/60)/60)/24)+DATE(1970,1,1)+(-5/24)</f>
        <v>41921.167199074072</v>
      </c>
      <c r="R3575" t="s">
        <v>8271</v>
      </c>
      <c r="S3575" s="13" t="str">
        <f>LEFT(R3575,SEARCH("/",R3575)-1)</f>
        <v>theater</v>
      </c>
      <c r="T3575" t="str">
        <f>RIGHT(R3575,LEN(R3575)-SEARCH("/",R3575))</f>
        <v>plays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>
        <f>E3576/D3576</f>
        <v>1.0612068965517241</v>
      </c>
      <c r="O3576" s="6">
        <f>IF(L3576&gt;0,E3576/L3576,0)</f>
        <v>136.77777777777777</v>
      </c>
      <c r="P3576" s="11">
        <f>(((I3576/60)/60)/24)+DATE(1970,1,1)+(-5/24)</f>
        <v>41956.776018518511</v>
      </c>
      <c r="Q3576" s="11">
        <f>(((J3576/60)/60)/24)+DATE(1970,1,1)+(-5/24)</f>
        <v>41926.734351851846</v>
      </c>
      <c r="R3576" t="s">
        <v>8271</v>
      </c>
      <c r="S3576" s="13" t="str">
        <f>LEFT(R3576,SEARCH("/",R3576)-1)</f>
        <v>theater</v>
      </c>
      <c r="T3576" t="str">
        <f>RIGHT(R3576,LEN(R3576)-SEARCH("/",R3576))</f>
        <v>plays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>
        <f>E3577/D3577</f>
        <v>1.0133000000000001</v>
      </c>
      <c r="O3577" s="6">
        <f>IF(L3577&gt;0,E3577/L3577,0)</f>
        <v>99.343137254901961</v>
      </c>
      <c r="P3577" s="11">
        <f>(((I3577/60)/60)/24)+DATE(1970,1,1)+(-5/24)</f>
        <v>42592.957638888889</v>
      </c>
      <c r="Q3577" s="11">
        <f>(((J3577/60)/60)/24)+DATE(1970,1,1)+(-5/24)</f>
        <v>42561.575543981475</v>
      </c>
      <c r="R3577" t="s">
        <v>8271</v>
      </c>
      <c r="S3577" s="13" t="str">
        <f>LEFT(R3577,SEARCH("/",R3577)-1)</f>
        <v>theater</v>
      </c>
      <c r="T3577" t="str">
        <f>RIGHT(R3577,LEN(R3577)-SEARCH("/",R3577))</f>
        <v>plays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>
        <f>E3578/D3578</f>
        <v>1</v>
      </c>
      <c r="O3578" s="6">
        <f>IF(L3578&gt;0,E3578/L3578,0)</f>
        <v>20</v>
      </c>
      <c r="P3578" s="11">
        <f>(((I3578/60)/60)/24)+DATE(1970,1,1)+(-5/24)</f>
        <v>42709.382569444446</v>
      </c>
      <c r="Q3578" s="11">
        <f>(((J3578/60)/60)/24)+DATE(1970,1,1)+(-5/24)</f>
        <v>42649.340902777774</v>
      </c>
      <c r="R3578" t="s">
        <v>8271</v>
      </c>
      <c r="S3578" s="13" t="str">
        <f>LEFT(R3578,SEARCH("/",R3578)-1)</f>
        <v>theater</v>
      </c>
      <c r="T3578" t="str">
        <f>RIGHT(R3578,LEN(R3578)-SEARCH("/",R3578))</f>
        <v>plays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>
        <f>E3579/D3579</f>
        <v>1.3</v>
      </c>
      <c r="O3579" s="6">
        <f>IF(L3579&gt;0,E3579/L3579,0)</f>
        <v>28.888888888888889</v>
      </c>
      <c r="P3579" s="11">
        <f>(((I3579/60)/60)/24)+DATE(1970,1,1)+(-5/24)</f>
        <v>42120.061111111114</v>
      </c>
      <c r="Q3579" s="11">
        <f>(((J3579/60)/60)/24)+DATE(1970,1,1)+(-5/24)</f>
        <v>42093.578506944446</v>
      </c>
      <c r="R3579" t="s">
        <v>8271</v>
      </c>
      <c r="S3579" s="13" t="str">
        <f>LEFT(R3579,SEARCH("/",R3579)-1)</f>
        <v>theater</v>
      </c>
      <c r="T3579" t="str">
        <f>RIGHT(R3579,LEN(R3579)-SEARCH("/",R3579))</f>
        <v>plays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>
        <f>E3580/D3580</f>
        <v>1.0001333333333333</v>
      </c>
      <c r="O3580" s="6">
        <f>IF(L3580&gt;0,E3580/L3580,0)</f>
        <v>40.545945945945945</v>
      </c>
      <c r="P3580" s="11">
        <f>(((I3580/60)/60)/24)+DATE(1970,1,1)+(-5/24)</f>
        <v>42490.525196759256</v>
      </c>
      <c r="Q3580" s="11">
        <f>(((J3580/60)/60)/24)+DATE(1970,1,1)+(-5/24)</f>
        <v>42460.525196759256</v>
      </c>
      <c r="R3580" t="s">
        <v>8271</v>
      </c>
      <c r="S3580" s="13" t="str">
        <f>LEFT(R3580,SEARCH("/",R3580)-1)</f>
        <v>theater</v>
      </c>
      <c r="T3580" t="str">
        <f>RIGHT(R3580,LEN(R3580)-SEARCH("/",R3580))</f>
        <v>plays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>
        <f>E3581/D3581</f>
        <v>1</v>
      </c>
      <c r="O3581" s="6">
        <f>IF(L3581&gt;0,E3581/L3581,0)</f>
        <v>35.714285714285715</v>
      </c>
      <c r="P3581" s="11">
        <f>(((I3581/60)/60)/24)+DATE(1970,1,1)+(-5/24)</f>
        <v>42460.51222222222</v>
      </c>
      <c r="Q3581" s="11">
        <f>(((J3581/60)/60)/24)+DATE(1970,1,1)+(-5/24)</f>
        <v>42430.553888888891</v>
      </c>
      <c r="R3581" t="s">
        <v>8271</v>
      </c>
      <c r="S3581" s="13" t="str">
        <f>LEFT(R3581,SEARCH("/",R3581)-1)</f>
        <v>theater</v>
      </c>
      <c r="T3581" t="str">
        <f>RIGHT(R3581,LEN(R3581)-SEARCH("/",R3581))</f>
        <v>plays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>
        <f>E3582/D3582</f>
        <v>1.1388888888888888</v>
      </c>
      <c r="O3582" s="6">
        <f>IF(L3582&gt;0,E3582/L3582,0)</f>
        <v>37.962962962962962</v>
      </c>
      <c r="P3582" s="11">
        <f>(((I3582/60)/60)/24)+DATE(1970,1,1)+(-5/24)</f>
        <v>42063.999305555553</v>
      </c>
      <c r="Q3582" s="11">
        <f>(((J3582/60)/60)/24)+DATE(1970,1,1)+(-5/24)</f>
        <v>42025.967847222222</v>
      </c>
      <c r="R3582" t="s">
        <v>8271</v>
      </c>
      <c r="S3582" s="13" t="str">
        <f>LEFT(R3582,SEARCH("/",R3582)-1)</f>
        <v>theater</v>
      </c>
      <c r="T3582" t="str">
        <f>RIGHT(R3582,LEN(R3582)-SEARCH("/",R3582))</f>
        <v>plays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>
        <f>E3583/D3583</f>
        <v>1</v>
      </c>
      <c r="O3583" s="6">
        <f>IF(L3583&gt;0,E3583/L3583,0)</f>
        <v>33.333333333333336</v>
      </c>
      <c r="P3583" s="11">
        <f>(((I3583/60)/60)/24)+DATE(1970,1,1)+(-5/24)</f>
        <v>41850.26284722222</v>
      </c>
      <c r="Q3583" s="11">
        <f>(((J3583/60)/60)/24)+DATE(1970,1,1)+(-5/24)</f>
        <v>41836.26284722222</v>
      </c>
      <c r="R3583" t="s">
        <v>8271</v>
      </c>
      <c r="S3583" s="13" t="str">
        <f>LEFT(R3583,SEARCH("/",R3583)-1)</f>
        <v>theater</v>
      </c>
      <c r="T3583" t="str">
        <f>RIGHT(R3583,LEN(R3583)-SEARCH("/",R3583))</f>
        <v>plays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>
        <f>E3584/D3584</f>
        <v>2.87</v>
      </c>
      <c r="O3584" s="6">
        <f>IF(L3584&gt;0,E3584/L3584,0)</f>
        <v>58.571428571428569</v>
      </c>
      <c r="P3584" s="11">
        <f>(((I3584/60)/60)/24)+DATE(1970,1,1)+(-5/24)</f>
        <v>42464.887523148143</v>
      </c>
      <c r="Q3584" s="11">
        <f>(((J3584/60)/60)/24)+DATE(1970,1,1)+(-5/24)</f>
        <v>42450.887523148143</v>
      </c>
      <c r="R3584" t="s">
        <v>8271</v>
      </c>
      <c r="S3584" s="13" t="str">
        <f>LEFT(R3584,SEARCH("/",R3584)-1)</f>
        <v>theater</v>
      </c>
      <c r="T3584" t="str">
        <f>RIGHT(R3584,LEN(R3584)-SEARCH("/",R3584))</f>
        <v>plays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>
        <f>E3585/D3585</f>
        <v>1.085</v>
      </c>
      <c r="O3585" s="6">
        <f>IF(L3585&gt;0,E3585/L3585,0)</f>
        <v>135.625</v>
      </c>
      <c r="P3585" s="11">
        <f>(((I3585/60)/60)/24)+DATE(1970,1,1)+(-5/24)</f>
        <v>42478.175983796296</v>
      </c>
      <c r="Q3585" s="11">
        <f>(((J3585/60)/60)/24)+DATE(1970,1,1)+(-5/24)</f>
        <v>42418.217650462961</v>
      </c>
      <c r="R3585" t="s">
        <v>8271</v>
      </c>
      <c r="S3585" s="13" t="str">
        <f>LEFT(R3585,SEARCH("/",R3585)-1)</f>
        <v>theater</v>
      </c>
      <c r="T3585" t="str">
        <f>RIGHT(R3585,LEN(R3585)-SEARCH("/",R3585))</f>
        <v>plays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>
        <f>E3586/D3586</f>
        <v>1.155</v>
      </c>
      <c r="O3586" s="6">
        <f>IF(L3586&gt;0,E3586/L3586,0)</f>
        <v>30.9375</v>
      </c>
      <c r="P3586" s="11">
        <f>(((I3586/60)/60)/24)+DATE(1970,1,1)+(-5/24)</f>
        <v>42198.108148148145</v>
      </c>
      <c r="Q3586" s="11">
        <f>(((J3586/60)/60)/24)+DATE(1970,1,1)+(-5/24)</f>
        <v>42168.108148148145</v>
      </c>
      <c r="R3586" t="s">
        <v>8271</v>
      </c>
      <c r="S3586" s="13" t="str">
        <f>LEFT(R3586,SEARCH("/",R3586)-1)</f>
        <v>theater</v>
      </c>
      <c r="T3586" t="str">
        <f>RIGHT(R3586,LEN(R3586)-SEARCH("/",R3586))</f>
        <v>plays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>
        <f>E3587/D3587</f>
        <v>1.1911764705882353</v>
      </c>
      <c r="O3587" s="6">
        <f>IF(L3587&gt;0,E3587/L3587,0)</f>
        <v>176.08695652173913</v>
      </c>
      <c r="P3587" s="11">
        <f>(((I3587/60)/60)/24)+DATE(1970,1,1)+(-5/24)</f>
        <v>41994.507986111108</v>
      </c>
      <c r="Q3587" s="11">
        <f>(((J3587/60)/60)/24)+DATE(1970,1,1)+(-5/24)</f>
        <v>41964.507986111108</v>
      </c>
      <c r="R3587" t="s">
        <v>8271</v>
      </c>
      <c r="S3587" s="13" t="str">
        <f>LEFT(R3587,SEARCH("/",R3587)-1)</f>
        <v>theater</v>
      </c>
      <c r="T3587" t="str">
        <f>RIGHT(R3587,LEN(R3587)-SEARCH("/",R3587))</f>
        <v>plays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>
        <f>E3588/D3588</f>
        <v>1.0942666666666667</v>
      </c>
      <c r="O3588" s="6">
        <f>IF(L3588&gt;0,E3588/L3588,0)</f>
        <v>151.9814814814815</v>
      </c>
      <c r="P3588" s="11">
        <f>(((I3588/60)/60)/24)+DATE(1970,1,1)+(-5/24)</f>
        <v>42636.489236111105</v>
      </c>
      <c r="Q3588" s="11">
        <f>(((J3588/60)/60)/24)+DATE(1970,1,1)+(-5/24)</f>
        <v>42576.489236111105</v>
      </c>
      <c r="R3588" t="s">
        <v>8271</v>
      </c>
      <c r="S3588" s="13" t="str">
        <f>LEFT(R3588,SEARCH("/",R3588)-1)</f>
        <v>theater</v>
      </c>
      <c r="T3588" t="str">
        <f>RIGHT(R3588,LEN(R3588)-SEARCH("/",R3588))</f>
        <v>plays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>
        <f>E3589/D3589</f>
        <v>1.266</v>
      </c>
      <c r="O3589" s="6">
        <f>IF(L3589&gt;0,E3589/L3589,0)</f>
        <v>22.607142857142858</v>
      </c>
      <c r="P3589" s="11">
        <f>(((I3589/60)/60)/24)+DATE(1970,1,1)+(-5/24)</f>
        <v>42548.583333333336</v>
      </c>
      <c r="Q3589" s="11">
        <f>(((J3589/60)/60)/24)+DATE(1970,1,1)+(-5/24)</f>
        <v>42503.331643518519</v>
      </c>
      <c r="R3589" t="s">
        <v>8271</v>
      </c>
      <c r="S3589" s="13" t="str">
        <f>LEFT(R3589,SEARCH("/",R3589)-1)</f>
        <v>theater</v>
      </c>
      <c r="T3589" t="str">
        <f>RIGHT(R3589,LEN(R3589)-SEARCH("/",R3589))</f>
        <v>plays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>
        <f>E3590/D3590</f>
        <v>1.0049999999999999</v>
      </c>
      <c r="O3590" s="6">
        <f>IF(L3590&gt;0,E3590/L3590,0)</f>
        <v>18.272727272727273</v>
      </c>
      <c r="P3590" s="11">
        <f>(((I3590/60)/60)/24)+DATE(1970,1,1)+(-5/24)</f>
        <v>42123.749999999993</v>
      </c>
      <c r="Q3590" s="11">
        <f>(((J3590/60)/60)/24)+DATE(1970,1,1)+(-5/24)</f>
        <v>42101.620486111111</v>
      </c>
      <c r="R3590" t="s">
        <v>8271</v>
      </c>
      <c r="S3590" s="13" t="str">
        <f>LEFT(R3590,SEARCH("/",R3590)-1)</f>
        <v>theater</v>
      </c>
      <c r="T3590" t="str">
        <f>RIGHT(R3590,LEN(R3590)-SEARCH("/",R3590))</f>
        <v>plays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>
        <f>E3591/D3591</f>
        <v>1.2749999999999999</v>
      </c>
      <c r="O3591" s="6">
        <f>IF(L3591&gt;0,E3591/L3591,0)</f>
        <v>82.258064516129039</v>
      </c>
      <c r="P3591" s="11">
        <f>(((I3591/60)/60)/24)+DATE(1970,1,1)+(-5/24)</f>
        <v>42150.439201388886</v>
      </c>
      <c r="Q3591" s="11">
        <f>(((J3591/60)/60)/24)+DATE(1970,1,1)+(-5/24)</f>
        <v>42125.439201388886</v>
      </c>
      <c r="R3591" t="s">
        <v>8271</v>
      </c>
      <c r="S3591" s="13" t="str">
        <f>LEFT(R3591,SEARCH("/",R3591)-1)</f>
        <v>theater</v>
      </c>
      <c r="T3591" t="str">
        <f>RIGHT(R3591,LEN(R3591)-SEARCH("/",R3591))</f>
        <v>plays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>
        <f>E3592/D3592</f>
        <v>1.0005999999999999</v>
      </c>
      <c r="O3592" s="6">
        <f>IF(L3592&gt;0,E3592/L3592,0)</f>
        <v>68.534246575342465</v>
      </c>
      <c r="P3592" s="11">
        <f>(((I3592/60)/60)/24)+DATE(1970,1,1)+(-5/24)</f>
        <v>41932.125393518516</v>
      </c>
      <c r="Q3592" s="11">
        <f>(((J3592/60)/60)/24)+DATE(1970,1,1)+(-5/24)</f>
        <v>41902.125393518516</v>
      </c>
      <c r="R3592" t="s">
        <v>8271</v>
      </c>
      <c r="S3592" s="13" t="str">
        <f>LEFT(R3592,SEARCH("/",R3592)-1)</f>
        <v>theater</v>
      </c>
      <c r="T3592" t="str">
        <f>RIGHT(R3592,LEN(R3592)-SEARCH("/",R3592))</f>
        <v>plays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>
        <f>E3593/D3593</f>
        <v>1.75</v>
      </c>
      <c r="O3593" s="6">
        <f>IF(L3593&gt;0,E3593/L3593,0)</f>
        <v>68.055555555555557</v>
      </c>
      <c r="P3593" s="11">
        <f>(((I3593/60)/60)/24)+DATE(1970,1,1)+(-5/24)</f>
        <v>42027.999305555553</v>
      </c>
      <c r="Q3593" s="11">
        <f>(((J3593/60)/60)/24)+DATE(1970,1,1)+(-5/24)</f>
        <v>42003.74009259259</v>
      </c>
      <c r="R3593" t="s">
        <v>8271</v>
      </c>
      <c r="S3593" s="13" t="str">
        <f>LEFT(R3593,SEARCH("/",R3593)-1)</f>
        <v>theater</v>
      </c>
      <c r="T3593" t="str">
        <f>RIGHT(R3593,LEN(R3593)-SEARCH("/",R3593))</f>
        <v>plays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>
        <f>E3594/D3594</f>
        <v>1.2725</v>
      </c>
      <c r="O3594" s="6">
        <f>IF(L3594&gt;0,E3594/L3594,0)</f>
        <v>72.714285714285708</v>
      </c>
      <c r="P3594" s="11">
        <f>(((I3594/60)/60)/24)+DATE(1970,1,1)+(-5/24)</f>
        <v>42045.999305555553</v>
      </c>
      <c r="Q3594" s="11">
        <f>(((J3594/60)/60)/24)+DATE(1970,1,1)+(-5/24)</f>
        <v>41988.621608796289</v>
      </c>
      <c r="R3594" t="s">
        <v>8271</v>
      </c>
      <c r="S3594" s="13" t="str">
        <f>LEFT(R3594,SEARCH("/",R3594)-1)</f>
        <v>theater</v>
      </c>
      <c r="T3594" t="str">
        <f>RIGHT(R3594,LEN(R3594)-SEARCH("/",R3594))</f>
        <v>plays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>
        <f>E3595/D3595</f>
        <v>1.1063333333333334</v>
      </c>
      <c r="O3595" s="6">
        <f>IF(L3595&gt;0,E3595/L3595,0)</f>
        <v>77.186046511627907</v>
      </c>
      <c r="P3595" s="11">
        <f>(((I3595/60)/60)/24)+DATE(1970,1,1)+(-5/24)</f>
        <v>42009.643055555549</v>
      </c>
      <c r="Q3595" s="11">
        <f>(((J3595/60)/60)/24)+DATE(1970,1,1)+(-5/24)</f>
        <v>41974.690266203703</v>
      </c>
      <c r="R3595" t="s">
        <v>8271</v>
      </c>
      <c r="S3595" s="13" t="str">
        <f>LEFT(R3595,SEARCH("/",R3595)-1)</f>
        <v>theater</v>
      </c>
      <c r="T3595" t="str">
        <f>RIGHT(R3595,LEN(R3595)-SEARCH("/",R3595))</f>
        <v>plays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>
        <f>E3596/D3596</f>
        <v>1.2593749999999999</v>
      </c>
      <c r="O3596" s="6">
        <f>IF(L3596&gt;0,E3596/L3596,0)</f>
        <v>55.972222222222221</v>
      </c>
      <c r="P3596" s="11">
        <f>(((I3596/60)/60)/24)+DATE(1970,1,1)+(-5/24)</f>
        <v>42616.858587962961</v>
      </c>
      <c r="Q3596" s="11">
        <f>(((J3596/60)/60)/24)+DATE(1970,1,1)+(-5/24)</f>
        <v>42591.858587962961</v>
      </c>
      <c r="R3596" t="s">
        <v>8271</v>
      </c>
      <c r="S3596" s="13" t="str">
        <f>LEFT(R3596,SEARCH("/",R3596)-1)</f>
        <v>theater</v>
      </c>
      <c r="T3596" t="str">
        <f>RIGHT(R3596,LEN(R3596)-SEARCH("/",R3596))</f>
        <v>plays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>
        <f>E3597/D3597</f>
        <v>1.1850000000000001</v>
      </c>
      <c r="O3597" s="6">
        <f>IF(L3597&gt;0,E3597/L3597,0)</f>
        <v>49.693548387096776</v>
      </c>
      <c r="P3597" s="11">
        <f>(((I3597/60)/60)/24)+DATE(1970,1,1)+(-5/24)</f>
        <v>42076.082638888889</v>
      </c>
      <c r="Q3597" s="11">
        <f>(((J3597/60)/60)/24)+DATE(1970,1,1)+(-5/24)</f>
        <v>42049.800034722219</v>
      </c>
      <c r="R3597" t="s">
        <v>8271</v>
      </c>
      <c r="S3597" s="13" t="str">
        <f>LEFT(R3597,SEARCH("/",R3597)-1)</f>
        <v>theater</v>
      </c>
      <c r="T3597" t="str">
        <f>RIGHT(R3597,LEN(R3597)-SEARCH("/",R3597))</f>
        <v>plays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>
        <f>E3598/D3598</f>
        <v>1.0772727272727274</v>
      </c>
      <c r="O3598" s="6">
        <f>IF(L3598&gt;0,E3598/L3598,0)</f>
        <v>79</v>
      </c>
      <c r="P3598" s="11">
        <f>(((I3598/60)/60)/24)+DATE(1970,1,1)+(-5/24)</f>
        <v>41877.506736111107</v>
      </c>
      <c r="Q3598" s="11">
        <f>(((J3598/60)/60)/24)+DATE(1970,1,1)+(-5/24)</f>
        <v>41856.506736111107</v>
      </c>
      <c r="R3598" t="s">
        <v>8271</v>
      </c>
      <c r="S3598" s="13" t="str">
        <f>LEFT(R3598,SEARCH("/",R3598)-1)</f>
        <v>theater</v>
      </c>
      <c r="T3598" t="str">
        <f>RIGHT(R3598,LEN(R3598)-SEARCH("/",R3598))</f>
        <v>plays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>
        <f>E3599/D3599</f>
        <v>1.026</v>
      </c>
      <c r="O3599" s="6">
        <f>IF(L3599&gt;0,E3599/L3599,0)</f>
        <v>77.727272727272734</v>
      </c>
      <c r="P3599" s="11">
        <f>(((I3599/60)/60)/24)+DATE(1970,1,1)+(-5/24)</f>
        <v>42432.040972222218</v>
      </c>
      <c r="Q3599" s="11">
        <f>(((J3599/60)/60)/24)+DATE(1970,1,1)+(-5/24)</f>
        <v>42417.377199074072</v>
      </c>
      <c r="R3599" t="s">
        <v>8271</v>
      </c>
      <c r="S3599" s="13" t="str">
        <f>LEFT(R3599,SEARCH("/",R3599)-1)</f>
        <v>theater</v>
      </c>
      <c r="T3599" t="str">
        <f>RIGHT(R3599,LEN(R3599)-SEARCH("/",R3599))</f>
        <v>plays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>
        <f>E3600/D3600</f>
        <v>1.101</v>
      </c>
      <c r="O3600" s="6">
        <f>IF(L3600&gt;0,E3600/L3600,0)</f>
        <v>40.777777777777779</v>
      </c>
      <c r="P3600" s="11">
        <f>(((I3600/60)/60)/24)+DATE(1970,1,1)+(-5/24)</f>
        <v>41884.999305555553</v>
      </c>
      <c r="Q3600" s="11">
        <f>(((J3600/60)/60)/24)+DATE(1970,1,1)+(-5/24)</f>
        <v>41866.590532407405</v>
      </c>
      <c r="R3600" t="s">
        <v>8271</v>
      </c>
      <c r="S3600" s="13" t="str">
        <f>LEFT(R3600,SEARCH("/",R3600)-1)</f>
        <v>theater</v>
      </c>
      <c r="T3600" t="str">
        <f>RIGHT(R3600,LEN(R3600)-SEARCH("/",R3600))</f>
        <v>plays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>
        <f>E3601/D3601</f>
        <v>2.02</v>
      </c>
      <c r="O3601" s="6">
        <f>IF(L3601&gt;0,E3601/L3601,0)</f>
        <v>59.411764705882355</v>
      </c>
      <c r="P3601" s="11">
        <f>(((I3601/60)/60)/24)+DATE(1970,1,1)+(-5/24)</f>
        <v>42245.791666666664</v>
      </c>
      <c r="Q3601" s="11">
        <f>(((J3601/60)/60)/24)+DATE(1970,1,1)+(-5/24)</f>
        <v>42220.586539351854</v>
      </c>
      <c r="R3601" t="s">
        <v>8271</v>
      </c>
      <c r="S3601" s="13" t="str">
        <f>LEFT(R3601,SEARCH("/",R3601)-1)</f>
        <v>theater</v>
      </c>
      <c r="T3601" t="str">
        <f>RIGHT(R3601,LEN(R3601)-SEARCH("/",R3601))</f>
        <v>plays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>
        <f>E3602/D3602</f>
        <v>1.3</v>
      </c>
      <c r="O3602" s="6">
        <f>IF(L3602&gt;0,E3602/L3602,0)</f>
        <v>3.25</v>
      </c>
      <c r="P3602" s="11">
        <f>(((I3602/60)/60)/24)+DATE(1970,1,1)+(-5/24)</f>
        <v>42656.640787037039</v>
      </c>
      <c r="Q3602" s="11">
        <f>(((J3602/60)/60)/24)+DATE(1970,1,1)+(-5/24)</f>
        <v>42628.640787037039</v>
      </c>
      <c r="R3602" t="s">
        <v>8271</v>
      </c>
      <c r="S3602" s="13" t="str">
        <f>LEFT(R3602,SEARCH("/",R3602)-1)</f>
        <v>theater</v>
      </c>
      <c r="T3602" t="str">
        <f>RIGHT(R3602,LEN(R3602)-SEARCH("/",R3602))</f>
        <v>plays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>
        <f>E3603/D3603</f>
        <v>1.0435000000000001</v>
      </c>
      <c r="O3603" s="6">
        <f>IF(L3603&gt;0,E3603/L3603,0)</f>
        <v>39.377358490566039</v>
      </c>
      <c r="P3603" s="11">
        <f>(((I3603/60)/60)/24)+DATE(1970,1,1)+(-5/24)</f>
        <v>42020.790300925924</v>
      </c>
      <c r="Q3603" s="11">
        <f>(((J3603/60)/60)/24)+DATE(1970,1,1)+(-5/24)</f>
        <v>41990.790300925924</v>
      </c>
      <c r="R3603" t="s">
        <v>8271</v>
      </c>
      <c r="S3603" s="13" t="str">
        <f>LEFT(R3603,SEARCH("/",R3603)-1)</f>
        <v>theater</v>
      </c>
      <c r="T3603" t="str">
        <f>RIGHT(R3603,LEN(R3603)-SEARCH("/",R3603))</f>
        <v>plays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>
        <f>E3604/D3604</f>
        <v>1.0004999999999999</v>
      </c>
      <c r="O3604" s="6">
        <f>IF(L3604&gt;0,E3604/L3604,0)</f>
        <v>81.673469387755105</v>
      </c>
      <c r="P3604" s="11">
        <f>(((I3604/60)/60)/24)+DATE(1970,1,1)+(-5/24)</f>
        <v>42507.68609953703</v>
      </c>
      <c r="Q3604" s="11">
        <f>(((J3604/60)/60)/24)+DATE(1970,1,1)+(-5/24)</f>
        <v>42447.68609953703</v>
      </c>
      <c r="R3604" t="s">
        <v>8271</v>
      </c>
      <c r="S3604" s="13" t="str">
        <f>LEFT(R3604,SEARCH("/",R3604)-1)</f>
        <v>theater</v>
      </c>
      <c r="T3604" t="str">
        <f>RIGHT(R3604,LEN(R3604)-SEARCH("/",R3604))</f>
        <v>plays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>
        <f>E3605/D3605</f>
        <v>1.7066666666666668</v>
      </c>
      <c r="O3605" s="6">
        <f>IF(L3605&gt;0,E3605/L3605,0)</f>
        <v>44.912280701754383</v>
      </c>
      <c r="P3605" s="11">
        <f>(((I3605/60)/60)/24)+DATE(1970,1,1)+(-5/24)</f>
        <v>42313.697685185187</v>
      </c>
      <c r="Q3605" s="11">
        <f>(((J3605/60)/60)/24)+DATE(1970,1,1)+(-5/24)</f>
        <v>42283.656018518515</v>
      </c>
      <c r="R3605" t="s">
        <v>8271</v>
      </c>
      <c r="S3605" s="13" t="str">
        <f>LEFT(R3605,SEARCH("/",R3605)-1)</f>
        <v>theater</v>
      </c>
      <c r="T3605" t="str">
        <f>RIGHT(R3605,LEN(R3605)-SEARCH("/",R3605))</f>
        <v>plays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>
        <f>E3606/D3606</f>
        <v>1.1283333333333334</v>
      </c>
      <c r="O3606" s="6">
        <f>IF(L3606&gt;0,E3606/L3606,0)</f>
        <v>49.05797101449275</v>
      </c>
      <c r="P3606" s="11">
        <f>(((I3606/60)/60)/24)+DATE(1970,1,1)+(-5/24)</f>
        <v>42489.082638888889</v>
      </c>
      <c r="Q3606" s="11">
        <f>(((J3606/60)/60)/24)+DATE(1970,1,1)+(-5/24)</f>
        <v>42482.80736111111</v>
      </c>
      <c r="R3606" t="s">
        <v>8271</v>
      </c>
      <c r="S3606" s="13" t="str">
        <f>LEFT(R3606,SEARCH("/",R3606)-1)</f>
        <v>theater</v>
      </c>
      <c r="T3606" t="str">
        <f>RIGHT(R3606,LEN(R3606)-SEARCH("/",R3606))</f>
        <v>plays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>
        <f>E3607/D3607</f>
        <v>1.84</v>
      </c>
      <c r="O3607" s="6">
        <f>IF(L3607&gt;0,E3607/L3607,0)</f>
        <v>30.666666666666668</v>
      </c>
      <c r="P3607" s="11">
        <f>(((I3607/60)/60)/24)+DATE(1970,1,1)+(-5/24)</f>
        <v>42413.584791666661</v>
      </c>
      <c r="Q3607" s="11">
        <f>(((J3607/60)/60)/24)+DATE(1970,1,1)+(-5/24)</f>
        <v>42383.584791666661</v>
      </c>
      <c r="R3607" t="s">
        <v>8271</v>
      </c>
      <c r="S3607" s="13" t="str">
        <f>LEFT(R3607,SEARCH("/",R3607)-1)</f>
        <v>theater</v>
      </c>
      <c r="T3607" t="str">
        <f>RIGHT(R3607,LEN(R3607)-SEARCH("/",R3607))</f>
        <v>plays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>
        <f>E3608/D3608</f>
        <v>1.3026666666666666</v>
      </c>
      <c r="O3608" s="6">
        <f>IF(L3608&gt;0,E3608/L3608,0)</f>
        <v>61.0625</v>
      </c>
      <c r="P3608" s="11">
        <f>(((I3608/60)/60)/24)+DATE(1970,1,1)+(-5/24)</f>
        <v>42596.396493055552</v>
      </c>
      <c r="Q3608" s="11">
        <f>(((J3608/60)/60)/24)+DATE(1970,1,1)+(-5/24)</f>
        <v>42566.396493055552</v>
      </c>
      <c r="R3608" t="s">
        <v>8271</v>
      </c>
      <c r="S3608" s="13" t="str">
        <f>LEFT(R3608,SEARCH("/",R3608)-1)</f>
        <v>theater</v>
      </c>
      <c r="T3608" t="str">
        <f>RIGHT(R3608,LEN(R3608)-SEARCH("/",R3608))</f>
        <v>plays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>
        <f>E3609/D3609</f>
        <v>1.0545454545454545</v>
      </c>
      <c r="O3609" s="6">
        <f>IF(L3609&gt;0,E3609/L3609,0)</f>
        <v>29</v>
      </c>
      <c r="P3609" s="11">
        <f>(((I3609/60)/60)/24)+DATE(1970,1,1)+(-5/24)</f>
        <v>42352.791666666664</v>
      </c>
      <c r="Q3609" s="11">
        <f>(((J3609/60)/60)/24)+DATE(1970,1,1)+(-5/24)</f>
        <v>42338.755578703705</v>
      </c>
      <c r="R3609" t="s">
        <v>8271</v>
      </c>
      <c r="S3609" s="13" t="str">
        <f>LEFT(R3609,SEARCH("/",R3609)-1)</f>
        <v>theater</v>
      </c>
      <c r="T3609" t="str">
        <f>RIGHT(R3609,LEN(R3609)-SEARCH("/",R3609))</f>
        <v>plays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>
        <f>E3610/D3610</f>
        <v>1</v>
      </c>
      <c r="O3610" s="6">
        <f>IF(L3610&gt;0,E3610/L3610,0)</f>
        <v>29.62962962962963</v>
      </c>
      <c r="P3610" s="11">
        <f>(((I3610/60)/60)/24)+DATE(1970,1,1)+(-5/24)</f>
        <v>42538.374999999993</v>
      </c>
      <c r="Q3610" s="11">
        <f>(((J3610/60)/60)/24)+DATE(1970,1,1)+(-5/24)</f>
        <v>42506.50104166667</v>
      </c>
      <c r="R3610" t="s">
        <v>8271</v>
      </c>
      <c r="S3610" s="13" t="str">
        <f>LEFT(R3610,SEARCH("/",R3610)-1)</f>
        <v>theater</v>
      </c>
      <c r="T3610" t="str">
        <f>RIGHT(R3610,LEN(R3610)-SEARCH("/",R3610))</f>
        <v>plays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>
        <f>E3611/D3611</f>
        <v>1.5331632653061225</v>
      </c>
      <c r="O3611" s="6">
        <f>IF(L3611&gt;0,E3611/L3611,0)</f>
        <v>143.0952380952381</v>
      </c>
      <c r="P3611" s="11">
        <f>(((I3611/60)/60)/24)+DATE(1970,1,1)+(-5/24)</f>
        <v>42459.741724537038</v>
      </c>
      <c r="Q3611" s="11">
        <f>(((J3611/60)/60)/24)+DATE(1970,1,1)+(-5/24)</f>
        <v>42429.783391203695</v>
      </c>
      <c r="R3611" t="s">
        <v>8271</v>
      </c>
      <c r="S3611" s="13" t="str">
        <f>LEFT(R3611,SEARCH("/",R3611)-1)</f>
        <v>theater</v>
      </c>
      <c r="T3611" t="str">
        <f>RIGHT(R3611,LEN(R3611)-SEARCH("/",R3611))</f>
        <v>plays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>
        <f>E3612/D3612</f>
        <v>1.623</v>
      </c>
      <c r="O3612" s="6">
        <f>IF(L3612&gt;0,E3612/L3612,0)</f>
        <v>52.354838709677416</v>
      </c>
      <c r="P3612" s="11">
        <f>(((I3612/60)/60)/24)+DATE(1970,1,1)+(-5/24)</f>
        <v>42233.22379629629</v>
      </c>
      <c r="Q3612" s="11">
        <f>(((J3612/60)/60)/24)+DATE(1970,1,1)+(-5/24)</f>
        <v>42203.22379629629</v>
      </c>
      <c r="R3612" t="s">
        <v>8271</v>
      </c>
      <c r="S3612" s="13" t="str">
        <f>LEFT(R3612,SEARCH("/",R3612)-1)</f>
        <v>theater</v>
      </c>
      <c r="T3612" t="str">
        <f>RIGHT(R3612,LEN(R3612)-SEARCH("/",R3612))</f>
        <v>plays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>
        <f>E3613/D3613</f>
        <v>1.36</v>
      </c>
      <c r="O3613" s="6">
        <f>IF(L3613&gt;0,E3613/L3613,0)</f>
        <v>66.666666666666671</v>
      </c>
      <c r="P3613" s="11">
        <f>(((I3613/60)/60)/24)+DATE(1970,1,1)+(-5/24)</f>
        <v>42102.162048611113</v>
      </c>
      <c r="Q3613" s="11">
        <f>(((J3613/60)/60)/24)+DATE(1970,1,1)+(-5/24)</f>
        <v>42072.162048611113</v>
      </c>
      <c r="R3613" t="s">
        <v>8271</v>
      </c>
      <c r="S3613" s="13" t="str">
        <f>LEFT(R3613,SEARCH("/",R3613)-1)</f>
        <v>theater</v>
      </c>
      <c r="T3613" t="str">
        <f>RIGHT(R3613,LEN(R3613)-SEARCH("/",R3613))</f>
        <v>plays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>
        <f>E3614/D3614</f>
        <v>1.444</v>
      </c>
      <c r="O3614" s="6">
        <f>IF(L3614&gt;0,E3614/L3614,0)</f>
        <v>126.66666666666667</v>
      </c>
      <c r="P3614" s="11">
        <f>(((I3614/60)/60)/24)+DATE(1970,1,1)+(-5/24)</f>
        <v>41799.518645833334</v>
      </c>
      <c r="Q3614" s="11">
        <f>(((J3614/60)/60)/24)+DATE(1970,1,1)+(-5/24)</f>
        <v>41789.518645833334</v>
      </c>
      <c r="R3614" t="s">
        <v>8271</v>
      </c>
      <c r="S3614" s="13" t="str">
        <f>LEFT(R3614,SEARCH("/",R3614)-1)</f>
        <v>theater</v>
      </c>
      <c r="T3614" t="str">
        <f>RIGHT(R3614,LEN(R3614)-SEARCH("/",R3614))</f>
        <v>plays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>
        <f>E3615/D3615</f>
        <v>1</v>
      </c>
      <c r="O3615" s="6">
        <f>IF(L3615&gt;0,E3615/L3615,0)</f>
        <v>62.5</v>
      </c>
      <c r="P3615" s="11">
        <f>(((I3615/60)/60)/24)+DATE(1970,1,1)+(-5/24)</f>
        <v>41818.381643518514</v>
      </c>
      <c r="Q3615" s="11">
        <f>(((J3615/60)/60)/24)+DATE(1970,1,1)+(-5/24)</f>
        <v>41788.381643518514</v>
      </c>
      <c r="R3615" t="s">
        <v>8271</v>
      </c>
      <c r="S3615" s="13" t="str">
        <f>LEFT(R3615,SEARCH("/",R3615)-1)</f>
        <v>theater</v>
      </c>
      <c r="T3615" t="str">
        <f>RIGHT(R3615,LEN(R3615)-SEARCH("/",R3615))</f>
        <v>plays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>
        <f>E3616/D3616</f>
        <v>1.008</v>
      </c>
      <c r="O3616" s="6">
        <f>IF(L3616&gt;0,E3616/L3616,0)</f>
        <v>35.492957746478872</v>
      </c>
      <c r="P3616" s="11">
        <f>(((I3616/60)/60)/24)+DATE(1970,1,1)+(-5/24)</f>
        <v>42173.833518518521</v>
      </c>
      <c r="Q3616" s="11">
        <f>(((J3616/60)/60)/24)+DATE(1970,1,1)+(-5/24)</f>
        <v>42143.833518518521</v>
      </c>
      <c r="R3616" t="s">
        <v>8271</v>
      </c>
      <c r="S3616" s="13" t="str">
        <f>LEFT(R3616,SEARCH("/",R3616)-1)</f>
        <v>theater</v>
      </c>
      <c r="T3616" t="str">
        <f>RIGHT(R3616,LEN(R3616)-SEARCH("/",R3616))</f>
        <v>plays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>
        <f>E3617/D3617</f>
        <v>1.0680000000000001</v>
      </c>
      <c r="O3617" s="6">
        <f>IF(L3617&gt;0,E3617/L3617,0)</f>
        <v>37.083333333333336</v>
      </c>
      <c r="P3617" s="11">
        <f>(((I3617/60)/60)/24)+DATE(1970,1,1)+(-5/24)</f>
        <v>42348.385370370372</v>
      </c>
      <c r="Q3617" s="11">
        <f>(((J3617/60)/60)/24)+DATE(1970,1,1)+(-5/24)</f>
        <v>42318.385370370372</v>
      </c>
      <c r="R3617" t="s">
        <v>8271</v>
      </c>
      <c r="S3617" s="13" t="str">
        <f>LEFT(R3617,SEARCH("/",R3617)-1)</f>
        <v>theater</v>
      </c>
      <c r="T3617" t="str">
        <f>RIGHT(R3617,LEN(R3617)-SEARCH("/",R3617))</f>
        <v>plays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>
        <f>E3618/D3618</f>
        <v>1.248</v>
      </c>
      <c r="O3618" s="6">
        <f>IF(L3618&gt;0,E3618/L3618,0)</f>
        <v>69.333333333333329</v>
      </c>
      <c r="P3618" s="11">
        <f>(((I3618/60)/60)/24)+DATE(1970,1,1)+(-5/24)</f>
        <v>42082.699814814812</v>
      </c>
      <c r="Q3618" s="11">
        <f>(((J3618/60)/60)/24)+DATE(1970,1,1)+(-5/24)</f>
        <v>42052.741481481477</v>
      </c>
      <c r="R3618" t="s">
        <v>8271</v>
      </c>
      <c r="S3618" s="13" t="str">
        <f>LEFT(R3618,SEARCH("/",R3618)-1)</f>
        <v>theater</v>
      </c>
      <c r="T3618" t="str">
        <f>RIGHT(R3618,LEN(R3618)-SEARCH("/",R3618))</f>
        <v>plays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>
        <f>E3619/D3619</f>
        <v>1.1891891891891893</v>
      </c>
      <c r="O3619" s="6">
        <f>IF(L3619&gt;0,E3619/L3619,0)</f>
        <v>17.254901960784313</v>
      </c>
      <c r="P3619" s="11">
        <f>(((I3619/60)/60)/24)+DATE(1970,1,1)+(-5/24)</f>
        <v>42793.791666666664</v>
      </c>
      <c r="Q3619" s="11">
        <f>(((J3619/60)/60)/24)+DATE(1970,1,1)+(-5/24)</f>
        <v>42779.401956018519</v>
      </c>
      <c r="R3619" t="s">
        <v>8271</v>
      </c>
      <c r="S3619" s="13" t="str">
        <f>LEFT(R3619,SEARCH("/",R3619)-1)</f>
        <v>theater</v>
      </c>
      <c r="T3619" t="str">
        <f>RIGHT(R3619,LEN(R3619)-SEARCH("/",R3619))</f>
        <v>plays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>
        <f>E3620/D3620</f>
        <v>1.01</v>
      </c>
      <c r="O3620" s="6">
        <f>IF(L3620&gt;0,E3620/L3620,0)</f>
        <v>36.071428571428569</v>
      </c>
      <c r="P3620" s="11">
        <f>(((I3620/60)/60)/24)+DATE(1970,1,1)+(-5/24)</f>
        <v>42158.419560185182</v>
      </c>
      <c r="Q3620" s="11">
        <f>(((J3620/60)/60)/24)+DATE(1970,1,1)+(-5/24)</f>
        <v>42128.419560185182</v>
      </c>
      <c r="R3620" t="s">
        <v>8271</v>
      </c>
      <c r="S3620" s="13" t="str">
        <f>LEFT(R3620,SEARCH("/",R3620)-1)</f>
        <v>theater</v>
      </c>
      <c r="T3620" t="str">
        <f>RIGHT(R3620,LEN(R3620)-SEARCH("/",R3620))</f>
        <v>plays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>
        <f>E3621/D3621</f>
        <v>1.1299999999999999</v>
      </c>
      <c r="O3621" s="6">
        <f>IF(L3621&gt;0,E3621/L3621,0)</f>
        <v>66.470588235294116</v>
      </c>
      <c r="P3621" s="11">
        <f>(((I3621/60)/60)/24)+DATE(1970,1,1)+(-5/24)</f>
        <v>42693.708333333336</v>
      </c>
      <c r="Q3621" s="11">
        <f>(((J3621/60)/60)/24)+DATE(1970,1,1)+(-5/24)</f>
        <v>42660.92391203704</v>
      </c>
      <c r="R3621" t="s">
        <v>8271</v>
      </c>
      <c r="S3621" s="13" t="str">
        <f>LEFT(R3621,SEARCH("/",R3621)-1)</f>
        <v>theater</v>
      </c>
      <c r="T3621" t="str">
        <f>RIGHT(R3621,LEN(R3621)-SEARCH("/",R3621))</f>
        <v>plays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>
        <f>E3622/D3622</f>
        <v>1.0519047619047619</v>
      </c>
      <c r="O3622" s="6">
        <f>IF(L3622&gt;0,E3622/L3622,0)</f>
        <v>56.065989847715734</v>
      </c>
      <c r="P3622" s="11">
        <f>(((I3622/60)/60)/24)+DATE(1970,1,1)+(-5/24)</f>
        <v>42067.958333333336</v>
      </c>
      <c r="Q3622" s="11">
        <f>(((J3622/60)/60)/24)+DATE(1970,1,1)+(-5/24)</f>
        <v>42037.72987268518</v>
      </c>
      <c r="R3622" t="s">
        <v>8271</v>
      </c>
      <c r="S3622" s="13" t="str">
        <f>LEFT(R3622,SEARCH("/",R3622)-1)</f>
        <v>theater</v>
      </c>
      <c r="T3622" t="str">
        <f>RIGHT(R3622,LEN(R3622)-SEARCH("/",R3622))</f>
        <v>plays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>
        <f>E3623/D3623</f>
        <v>1.0973333333333333</v>
      </c>
      <c r="O3623" s="6">
        <f>IF(L3623&gt;0,E3623/L3623,0)</f>
        <v>47.028571428571432</v>
      </c>
      <c r="P3623" s="11">
        <f>(((I3623/60)/60)/24)+DATE(1970,1,1)+(-5/24)</f>
        <v>42643.666666666664</v>
      </c>
      <c r="Q3623" s="11">
        <f>(((J3623/60)/60)/24)+DATE(1970,1,1)+(-5/24)</f>
        <v>42619.727361111109</v>
      </c>
      <c r="R3623" t="s">
        <v>8271</v>
      </c>
      <c r="S3623" s="13" t="str">
        <f>LEFT(R3623,SEARCH("/",R3623)-1)</f>
        <v>theater</v>
      </c>
      <c r="T3623" t="str">
        <f>RIGHT(R3623,LEN(R3623)-SEARCH("/",R3623))</f>
        <v>plays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>
        <f>E3624/D3624</f>
        <v>1.00099</v>
      </c>
      <c r="O3624" s="6">
        <f>IF(L3624&gt;0,E3624/L3624,0)</f>
        <v>47.666190476190479</v>
      </c>
      <c r="P3624" s="11">
        <f>(((I3624/60)/60)/24)+DATE(1970,1,1)+(-5/24)</f>
        <v>41909.932638888888</v>
      </c>
      <c r="Q3624" s="11">
        <f>(((J3624/60)/60)/24)+DATE(1970,1,1)+(-5/24)</f>
        <v>41877.013553240737</v>
      </c>
      <c r="R3624" t="s">
        <v>8271</v>
      </c>
      <c r="S3624" s="13" t="str">
        <f>LEFT(R3624,SEARCH("/",R3624)-1)</f>
        <v>theater</v>
      </c>
      <c r="T3624" t="str">
        <f>RIGHT(R3624,LEN(R3624)-SEARCH("/",R3624))</f>
        <v>plays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>
        <f>E3625/D3625</f>
        <v>1.2</v>
      </c>
      <c r="O3625" s="6">
        <f>IF(L3625&gt;0,E3625/L3625,0)</f>
        <v>88.235294117647058</v>
      </c>
      <c r="P3625" s="11">
        <f>(((I3625/60)/60)/24)+DATE(1970,1,1)+(-5/24)</f>
        <v>41846.083333333328</v>
      </c>
      <c r="Q3625" s="11">
        <f>(((J3625/60)/60)/24)+DATE(1970,1,1)+(-5/24)</f>
        <v>41828.528587962959</v>
      </c>
      <c r="R3625" t="s">
        <v>8271</v>
      </c>
      <c r="S3625" s="13" t="str">
        <f>LEFT(R3625,SEARCH("/",R3625)-1)</f>
        <v>theater</v>
      </c>
      <c r="T3625" t="str">
        <f>RIGHT(R3625,LEN(R3625)-SEARCH("/",R3625))</f>
        <v>plays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>
        <f>E3626/D3626</f>
        <v>1.0493333333333332</v>
      </c>
      <c r="O3626" s="6">
        <f>IF(L3626&gt;0,E3626/L3626,0)</f>
        <v>80.717948717948715</v>
      </c>
      <c r="P3626" s="11">
        <f>(((I3626/60)/60)/24)+DATE(1970,1,1)+(-5/24)</f>
        <v>42605.565856481473</v>
      </c>
      <c r="Q3626" s="11">
        <f>(((J3626/60)/60)/24)+DATE(1970,1,1)+(-5/24)</f>
        <v>42545.565856481473</v>
      </c>
      <c r="R3626" t="s">
        <v>8271</v>
      </c>
      <c r="S3626" s="13" t="str">
        <f>LEFT(R3626,SEARCH("/",R3626)-1)</f>
        <v>theater</v>
      </c>
      <c r="T3626" t="str">
        <f>RIGHT(R3626,LEN(R3626)-SEARCH("/",R3626))</f>
        <v>plays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>
        <f>E3627/D3627</f>
        <v>1.0266666666666666</v>
      </c>
      <c r="O3627" s="6">
        <f>IF(L3627&gt;0,E3627/L3627,0)</f>
        <v>39.487179487179489</v>
      </c>
      <c r="P3627" s="11">
        <f>(((I3627/60)/60)/24)+DATE(1970,1,1)+(-5/24)</f>
        <v>42187.444178240738</v>
      </c>
      <c r="Q3627" s="11">
        <f>(((J3627/60)/60)/24)+DATE(1970,1,1)+(-5/24)</f>
        <v>42157.444178240738</v>
      </c>
      <c r="R3627" t="s">
        <v>8271</v>
      </c>
      <c r="S3627" s="13" t="str">
        <f>LEFT(R3627,SEARCH("/",R3627)-1)</f>
        <v>theater</v>
      </c>
      <c r="T3627" t="str">
        <f>RIGHT(R3627,LEN(R3627)-SEARCH("/",R3627))</f>
        <v>plays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>
        <f>E3628/D3628</f>
        <v>1.0182500000000001</v>
      </c>
      <c r="O3628" s="6">
        <f>IF(L3628&gt;0,E3628/L3628,0)</f>
        <v>84.854166666666671</v>
      </c>
      <c r="P3628" s="11">
        <f>(((I3628/60)/60)/24)+DATE(1970,1,1)+(-5/24)</f>
        <v>41867.458993055552</v>
      </c>
      <c r="Q3628" s="11">
        <f>(((J3628/60)/60)/24)+DATE(1970,1,1)+(-5/24)</f>
        <v>41846.458993055552</v>
      </c>
      <c r="R3628" t="s">
        <v>8271</v>
      </c>
      <c r="S3628" s="13" t="str">
        <f>LEFT(R3628,SEARCH("/",R3628)-1)</f>
        <v>theater</v>
      </c>
      <c r="T3628" t="str">
        <f>RIGHT(R3628,LEN(R3628)-SEARCH("/",R3628))</f>
        <v>plays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>
        <f>E3629/D3629</f>
        <v>1</v>
      </c>
      <c r="O3629" s="6">
        <f>IF(L3629&gt;0,E3629/L3629,0)</f>
        <v>68.965517241379317</v>
      </c>
      <c r="P3629" s="11">
        <f>(((I3629/60)/60)/24)+DATE(1970,1,1)+(-5/24)</f>
        <v>42510.957638888889</v>
      </c>
      <c r="Q3629" s="11">
        <f>(((J3629/60)/60)/24)+DATE(1970,1,1)+(-5/24)</f>
        <v>42460.533414351848</v>
      </c>
      <c r="R3629" t="s">
        <v>8271</v>
      </c>
      <c r="S3629" s="13" t="str">
        <f>LEFT(R3629,SEARCH("/",R3629)-1)</f>
        <v>theater</v>
      </c>
      <c r="T3629" t="str">
        <f>RIGHT(R3629,LEN(R3629)-SEARCH("/",R3629))</f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>
        <f>E3630/D3630</f>
        <v>0</v>
      </c>
      <c r="O3630" s="6">
        <f>IF(L3630&gt;0,E3630/L3630,0)</f>
        <v>0</v>
      </c>
      <c r="P3630" s="11">
        <f>(((I3630/60)/60)/24)+DATE(1970,1,1)+(-5/24)</f>
        <v>42351.666620370372</v>
      </c>
      <c r="Q3630" s="11">
        <f>(((J3630/60)/60)/24)+DATE(1970,1,1)+(-5/24)</f>
        <v>42291.6249537037</v>
      </c>
      <c r="R3630" t="s">
        <v>8305</v>
      </c>
      <c r="S3630" s="13" t="str">
        <f>LEFT(R3630,SEARCH("/",R3630)-1)</f>
        <v>theater</v>
      </c>
      <c r="T3630" t="str">
        <f>RIGHT(R3630,LEN(R3630)-SEARCH("/",R3630))</f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>
        <f>E3631/D3631</f>
        <v>1.9999999999999999E-6</v>
      </c>
      <c r="O3631" s="6">
        <f>IF(L3631&gt;0,E3631/L3631,0)</f>
        <v>1</v>
      </c>
      <c r="P3631" s="11">
        <f>(((I3631/60)/60)/24)+DATE(1970,1,1)+(-5/24)</f>
        <v>42495.499999999993</v>
      </c>
      <c r="Q3631" s="11">
        <f>(((J3631/60)/60)/24)+DATE(1970,1,1)+(-5/24)</f>
        <v>42436.886157407404</v>
      </c>
      <c r="R3631" t="s">
        <v>8305</v>
      </c>
      <c r="S3631" s="13" t="str">
        <f>LEFT(R3631,SEARCH("/",R3631)-1)</f>
        <v>theater</v>
      </c>
      <c r="T3631" t="str">
        <f>RIGHT(R3631,LEN(R3631)-SEARCH("/",R3631))</f>
        <v>musical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>
        <f>E3632/D3632</f>
        <v>3.3333333333333332E-4</v>
      </c>
      <c r="O3632" s="6">
        <f>IF(L3632&gt;0,E3632/L3632,0)</f>
        <v>1</v>
      </c>
      <c r="P3632" s="11">
        <f>(((I3632/60)/60)/24)+DATE(1970,1,1)+(-5/24)</f>
        <v>41972.680439814816</v>
      </c>
      <c r="Q3632" s="11">
        <f>(((J3632/60)/60)/24)+DATE(1970,1,1)+(-5/24)</f>
        <v>41942.638773148145</v>
      </c>
      <c r="R3632" t="s">
        <v>8305</v>
      </c>
      <c r="S3632" s="13" t="str">
        <f>LEFT(R3632,SEARCH("/",R3632)-1)</f>
        <v>theater</v>
      </c>
      <c r="T3632" t="str">
        <f>RIGHT(R3632,LEN(R3632)-SEARCH("/",R3632))</f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>
        <f>E3633/D3633</f>
        <v>0.51023391812865493</v>
      </c>
      <c r="O3633" s="6">
        <f>IF(L3633&gt;0,E3633/L3633,0)</f>
        <v>147.88135593220338</v>
      </c>
      <c r="P3633" s="11">
        <f>(((I3633/60)/60)/24)+DATE(1970,1,1)+(-5/24)</f>
        <v>41904.957638888889</v>
      </c>
      <c r="Q3633" s="11">
        <f>(((J3633/60)/60)/24)+DATE(1970,1,1)+(-5/24)</f>
        <v>41880.54510416666</v>
      </c>
      <c r="R3633" t="s">
        <v>8305</v>
      </c>
      <c r="S3633" s="13" t="str">
        <f>LEFT(R3633,SEARCH("/",R3633)-1)</f>
        <v>theater</v>
      </c>
      <c r="T3633" t="str">
        <f>RIGHT(R3633,LEN(R3633)-SEARCH("/",R3633))</f>
        <v>musical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>
        <f>E3634/D3634</f>
        <v>0.2</v>
      </c>
      <c r="O3634" s="6">
        <f>IF(L3634&gt;0,E3634/L3634,0)</f>
        <v>100</v>
      </c>
      <c r="P3634" s="11">
        <f>(((I3634/60)/60)/24)+DATE(1970,1,1)+(-5/24)</f>
        <v>41966.728576388887</v>
      </c>
      <c r="Q3634" s="11">
        <f>(((J3634/60)/60)/24)+DATE(1970,1,1)+(-5/24)</f>
        <v>41946.728576388887</v>
      </c>
      <c r="R3634" t="s">
        <v>8305</v>
      </c>
      <c r="S3634" s="13" t="str">
        <f>LEFT(R3634,SEARCH("/",R3634)-1)</f>
        <v>theater</v>
      </c>
      <c r="T3634" t="str">
        <f>RIGHT(R3634,LEN(R3634)-SEARCH("/",R3634))</f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>
        <f>E3635/D3635</f>
        <v>0.35239999999999999</v>
      </c>
      <c r="O3635" s="6">
        <f>IF(L3635&gt;0,E3635/L3635,0)</f>
        <v>56.838709677419352</v>
      </c>
      <c r="P3635" s="11">
        <f>(((I3635/60)/60)/24)+DATE(1970,1,1)+(-5/24)</f>
        <v>42692.833333333336</v>
      </c>
      <c r="Q3635" s="11">
        <f>(((J3635/60)/60)/24)+DATE(1970,1,1)+(-5/24)</f>
        <v>42649.415127314809</v>
      </c>
      <c r="R3635" t="s">
        <v>8305</v>
      </c>
      <c r="S3635" s="13" t="str">
        <f>LEFT(R3635,SEARCH("/",R3635)-1)</f>
        <v>theater</v>
      </c>
      <c r="T3635" t="str">
        <f>RIGHT(R3635,LEN(R3635)-SEARCH("/",R3635))</f>
        <v>musical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>
        <f>E3636/D3636</f>
        <v>4.2466666666666666E-2</v>
      </c>
      <c r="O3636" s="6">
        <f>IF(L3636&gt;0,E3636/L3636,0)</f>
        <v>176.94444444444446</v>
      </c>
      <c r="P3636" s="11">
        <f>(((I3636/60)/60)/24)+DATE(1970,1,1)+(-5/24)</f>
        <v>42748.957638888889</v>
      </c>
      <c r="Q3636" s="11">
        <f>(((J3636/60)/60)/24)+DATE(1970,1,1)+(-5/24)</f>
        <v>42700.958032407405</v>
      </c>
      <c r="R3636" t="s">
        <v>8305</v>
      </c>
      <c r="S3636" s="13" t="str">
        <f>LEFT(R3636,SEARCH("/",R3636)-1)</f>
        <v>theater</v>
      </c>
      <c r="T3636" t="str">
        <f>RIGHT(R3636,LEN(R3636)-SEARCH("/",R3636))</f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>
        <f>E3637/D3637</f>
        <v>0.36457142857142855</v>
      </c>
      <c r="O3637" s="6">
        <f>IF(L3637&gt;0,E3637/L3637,0)</f>
        <v>127.6</v>
      </c>
      <c r="P3637" s="11">
        <f>(((I3637/60)/60)/24)+DATE(1970,1,1)+(-5/24)</f>
        <v>42480.674490740734</v>
      </c>
      <c r="Q3637" s="11">
        <f>(((J3637/60)/60)/24)+DATE(1970,1,1)+(-5/24)</f>
        <v>42450.674490740734</v>
      </c>
      <c r="R3637" t="s">
        <v>8305</v>
      </c>
      <c r="S3637" s="13" t="str">
        <f>LEFT(R3637,SEARCH("/",R3637)-1)</f>
        <v>theater</v>
      </c>
      <c r="T3637" t="str">
        <f>RIGHT(R3637,LEN(R3637)-SEARCH("/",R3637))</f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>
        <f>E3638/D3638</f>
        <v>0</v>
      </c>
      <c r="O3638" s="6">
        <f>IF(L3638&gt;0,E3638/L3638,0)</f>
        <v>0</v>
      </c>
      <c r="P3638" s="11">
        <f>(((I3638/60)/60)/24)+DATE(1970,1,1)+(-5/24)</f>
        <v>42261.486446759263</v>
      </c>
      <c r="Q3638" s="11">
        <f>(((J3638/60)/60)/24)+DATE(1970,1,1)+(-5/24)</f>
        <v>42226.486446759263</v>
      </c>
      <c r="R3638" t="s">
        <v>8305</v>
      </c>
      <c r="S3638" s="13" t="str">
        <f>LEFT(R3638,SEARCH("/",R3638)-1)</f>
        <v>theater</v>
      </c>
      <c r="T3638" t="str">
        <f>RIGHT(R3638,LEN(R3638)-SEARCH("/",R3638))</f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>
        <f>E3639/D3639</f>
        <v>0.30866666666666664</v>
      </c>
      <c r="O3639" s="6">
        <f>IF(L3639&gt;0,E3639/L3639,0)</f>
        <v>66.142857142857139</v>
      </c>
      <c r="P3639" s="11">
        <f>(((I3639/60)/60)/24)+DATE(1970,1,1)+(-5/24)</f>
        <v>42005.492303240739</v>
      </c>
      <c r="Q3639" s="11">
        <f>(((J3639/60)/60)/24)+DATE(1970,1,1)+(-5/24)</f>
        <v>41975.492303240739</v>
      </c>
      <c r="R3639" t="s">
        <v>8305</v>
      </c>
      <c r="S3639" s="13" t="str">
        <f>LEFT(R3639,SEARCH("/",R3639)-1)</f>
        <v>theater</v>
      </c>
      <c r="T3639" t="str">
        <f>RIGHT(R3639,LEN(R3639)-SEARCH("/",R3639))</f>
        <v>musical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>
        <f>E3640/D3640</f>
        <v>6.545454545454546E-2</v>
      </c>
      <c r="O3640" s="6">
        <f>IF(L3640&gt;0,E3640/L3640,0)</f>
        <v>108</v>
      </c>
      <c r="P3640" s="11">
        <f>(((I3640/60)/60)/24)+DATE(1970,1,1)+(-5/24)</f>
        <v>42113.42282407407</v>
      </c>
      <c r="Q3640" s="11">
        <f>(((J3640/60)/60)/24)+DATE(1970,1,1)+(-5/24)</f>
        <v>42053.464490740742</v>
      </c>
      <c r="R3640" t="s">
        <v>8305</v>
      </c>
      <c r="S3640" s="13" t="str">
        <f>LEFT(R3640,SEARCH("/",R3640)-1)</f>
        <v>theater</v>
      </c>
      <c r="T3640" t="str">
        <f>RIGHT(R3640,LEN(R3640)-SEARCH("/",R3640))</f>
        <v>musical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>
        <f>E3641/D3641</f>
        <v>4.0000000000000003E-5</v>
      </c>
      <c r="O3641" s="6">
        <f>IF(L3641&gt;0,E3641/L3641,0)</f>
        <v>1</v>
      </c>
      <c r="P3641" s="11">
        <f>(((I3641/60)/60)/24)+DATE(1970,1,1)+(-5/24)</f>
        <v>42650.424305555549</v>
      </c>
      <c r="Q3641" s="11">
        <f>(((J3641/60)/60)/24)+DATE(1970,1,1)+(-5/24)</f>
        <v>42590.468819444439</v>
      </c>
      <c r="R3641" t="s">
        <v>8305</v>
      </c>
      <c r="S3641" s="13" t="str">
        <f>LEFT(R3641,SEARCH("/",R3641)-1)</f>
        <v>theater</v>
      </c>
      <c r="T3641" t="str">
        <f>RIGHT(R3641,LEN(R3641)-SEARCH("/",R3641))</f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>
        <f>E3642/D3642</f>
        <v>5.5E-2</v>
      </c>
      <c r="O3642" s="6">
        <f>IF(L3642&gt;0,E3642/L3642,0)</f>
        <v>18.333333333333332</v>
      </c>
      <c r="P3642" s="11">
        <f>(((I3642/60)/60)/24)+DATE(1970,1,1)+(-5/24)</f>
        <v>42134.573263888888</v>
      </c>
      <c r="Q3642" s="11">
        <f>(((J3642/60)/60)/24)+DATE(1970,1,1)+(-5/24)</f>
        <v>42104.573263888888</v>
      </c>
      <c r="R3642" t="s">
        <v>8305</v>
      </c>
      <c r="S3642" s="13" t="str">
        <f>LEFT(R3642,SEARCH("/",R3642)-1)</f>
        <v>theater</v>
      </c>
      <c r="T3642" t="str">
        <f>RIGHT(R3642,LEN(R3642)-SEARCH("/",R3642))</f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>
        <f>E3643/D3643</f>
        <v>0</v>
      </c>
      <c r="O3643" s="6">
        <f>IF(L3643&gt;0,E3643/L3643,0)</f>
        <v>0</v>
      </c>
      <c r="P3643" s="11">
        <f>(((I3643/60)/60)/24)+DATE(1970,1,1)+(-5/24)</f>
        <v>41917</v>
      </c>
      <c r="Q3643" s="11">
        <f>(((J3643/60)/60)/24)+DATE(1970,1,1)+(-5/24)</f>
        <v>41899.418738425928</v>
      </c>
      <c r="R3643" t="s">
        <v>8305</v>
      </c>
      <c r="S3643" s="13" t="str">
        <f>LEFT(R3643,SEARCH("/",R3643)-1)</f>
        <v>theater</v>
      </c>
      <c r="T3643" t="str">
        <f>RIGHT(R3643,LEN(R3643)-SEARCH("/",R3643))</f>
        <v>musical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>
        <f>E3644/D3644</f>
        <v>2.1428571428571429E-2</v>
      </c>
      <c r="O3644" s="6">
        <f>IF(L3644&gt;0,E3644/L3644,0)</f>
        <v>7.5</v>
      </c>
      <c r="P3644" s="11">
        <f>(((I3644/60)/60)/24)+DATE(1970,1,1)+(-5/24)</f>
        <v>42338.499999999993</v>
      </c>
      <c r="Q3644" s="11">
        <f>(((J3644/60)/60)/24)+DATE(1970,1,1)+(-5/24)</f>
        <v>42297.607951388891</v>
      </c>
      <c r="R3644" t="s">
        <v>8305</v>
      </c>
      <c r="S3644" s="13" t="str">
        <f>LEFT(R3644,SEARCH("/",R3644)-1)</f>
        <v>theater</v>
      </c>
      <c r="T3644" t="str">
        <f>RIGHT(R3644,LEN(R3644)-SEARCH("/",R3644))</f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>
        <f>E3645/D3645</f>
        <v>0</v>
      </c>
      <c r="O3645" s="6">
        <f>IF(L3645&gt;0,E3645/L3645,0)</f>
        <v>0</v>
      </c>
      <c r="P3645" s="11">
        <f>(((I3645/60)/60)/24)+DATE(1970,1,1)+(-5/24)</f>
        <v>42324.977303240739</v>
      </c>
      <c r="Q3645" s="11">
        <f>(((J3645/60)/60)/24)+DATE(1970,1,1)+(-5/24)</f>
        <v>42284.935636574075</v>
      </c>
      <c r="R3645" t="s">
        <v>8305</v>
      </c>
      <c r="S3645" s="13" t="str">
        <f>LEFT(R3645,SEARCH("/",R3645)-1)</f>
        <v>theater</v>
      </c>
      <c r="T3645" t="str">
        <f>RIGHT(R3645,LEN(R3645)-SEARCH("/",R3645))</f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>
        <f>E3646/D3646</f>
        <v>0.16420000000000001</v>
      </c>
      <c r="O3646" s="6">
        <f>IF(L3646&gt;0,E3646/L3646,0)</f>
        <v>68.416666666666671</v>
      </c>
      <c r="P3646" s="11">
        <f>(((I3646/60)/60)/24)+DATE(1970,1,1)+(-5/24)</f>
        <v>42436.999305555553</v>
      </c>
      <c r="Q3646" s="11">
        <f>(((J3646/60)/60)/24)+DATE(1970,1,1)+(-5/24)</f>
        <v>42409.033414351848</v>
      </c>
      <c r="R3646" t="s">
        <v>8305</v>
      </c>
      <c r="S3646" s="13" t="str">
        <f>LEFT(R3646,SEARCH("/",R3646)-1)</f>
        <v>theater</v>
      </c>
      <c r="T3646" t="str">
        <f>RIGHT(R3646,LEN(R3646)-SEARCH("/",R3646))</f>
        <v>musical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>
        <f>E3647/D3647</f>
        <v>1E-3</v>
      </c>
      <c r="O3647" s="6">
        <f>IF(L3647&gt;0,E3647/L3647,0)</f>
        <v>1</v>
      </c>
      <c r="P3647" s="11">
        <f>(((I3647/60)/60)/24)+DATE(1970,1,1)+(-5/24)</f>
        <v>42695.803680555553</v>
      </c>
      <c r="Q3647" s="11">
        <f>(((J3647/60)/60)/24)+DATE(1970,1,1)+(-5/24)</f>
        <v>42665.762013888881</v>
      </c>
      <c r="R3647" t="s">
        <v>8305</v>
      </c>
      <c r="S3647" s="13" t="str">
        <f>LEFT(R3647,SEARCH("/",R3647)-1)</f>
        <v>theater</v>
      </c>
      <c r="T3647" t="str">
        <f>RIGHT(R3647,LEN(R3647)-SEARCH("/",R3647))</f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>
        <f>E3648/D3648</f>
        <v>4.8099999999999997E-2</v>
      </c>
      <c r="O3648" s="6">
        <f>IF(L3648&gt;0,E3648/L3648,0)</f>
        <v>60.125</v>
      </c>
      <c r="P3648" s="11">
        <f>(((I3648/60)/60)/24)+DATE(1970,1,1)+(-5/24)</f>
        <v>42171.770833333336</v>
      </c>
      <c r="Q3648" s="11">
        <f>(((J3648/60)/60)/24)+DATE(1970,1,1)+(-5/24)</f>
        <v>42140.21298611111</v>
      </c>
      <c r="R3648" t="s">
        <v>8305</v>
      </c>
      <c r="S3648" s="13" t="str">
        <f>LEFT(R3648,SEARCH("/",R3648)-1)</f>
        <v>theater</v>
      </c>
      <c r="T3648" t="str">
        <f>RIGHT(R3648,LEN(R3648)-SEARCH("/",R3648))</f>
        <v>musical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>
        <f>E3649/D3649</f>
        <v>0.06</v>
      </c>
      <c r="O3649" s="6">
        <f>IF(L3649&gt;0,E3649/L3649,0)</f>
        <v>15</v>
      </c>
      <c r="P3649" s="11">
        <f>(((I3649/60)/60)/24)+DATE(1970,1,1)+(-5/24)</f>
        <v>42643.540821759256</v>
      </c>
      <c r="Q3649" s="11">
        <f>(((J3649/60)/60)/24)+DATE(1970,1,1)+(-5/24)</f>
        <v>42598.540821759256</v>
      </c>
      <c r="R3649" t="s">
        <v>8305</v>
      </c>
      <c r="S3649" s="13" t="str">
        <f>LEFT(R3649,SEARCH("/",R3649)-1)</f>
        <v>theater</v>
      </c>
      <c r="T3649" t="str">
        <f>RIGHT(R3649,LEN(R3649)-SEARCH("/",R3649))</f>
        <v>musical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>
        <f>E3650/D3650</f>
        <v>1.003825</v>
      </c>
      <c r="O3650" s="6">
        <f>IF(L3650&gt;0,E3650/L3650,0)</f>
        <v>550.04109589041093</v>
      </c>
      <c r="P3650" s="11">
        <f>(((I3650/60)/60)/24)+DATE(1970,1,1)+(-5/24)</f>
        <v>41917.083854166667</v>
      </c>
      <c r="Q3650" s="11">
        <f>(((J3650/60)/60)/24)+DATE(1970,1,1)+(-5/24)</f>
        <v>41887.083854166667</v>
      </c>
      <c r="R3650" t="s">
        <v>8271</v>
      </c>
      <c r="S3650" s="13" t="str">
        <f>LEFT(R3650,SEARCH("/",R3650)-1)</f>
        <v>theater</v>
      </c>
      <c r="T3650" t="str">
        <f>RIGHT(R3650,LEN(R3650)-SEARCH("/",R3650))</f>
        <v>plays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>
        <f>E3651/D3651</f>
        <v>1.04</v>
      </c>
      <c r="O3651" s="6">
        <f>IF(L3651&gt;0,E3651/L3651,0)</f>
        <v>97.5</v>
      </c>
      <c r="P3651" s="11">
        <f>(((I3651/60)/60)/24)+DATE(1970,1,1)+(-5/24)</f>
        <v>41806.504560185182</v>
      </c>
      <c r="Q3651" s="11">
        <f>(((J3651/60)/60)/24)+DATE(1970,1,1)+(-5/24)</f>
        <v>41780.504560185182</v>
      </c>
      <c r="R3651" t="s">
        <v>8271</v>
      </c>
      <c r="S3651" s="13" t="str">
        <f>LEFT(R3651,SEARCH("/",R3651)-1)</f>
        <v>theater</v>
      </c>
      <c r="T3651" t="str">
        <f>RIGHT(R3651,LEN(R3651)-SEARCH("/",R3651))</f>
        <v>plays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>
        <f>E3652/D3652</f>
        <v>1</v>
      </c>
      <c r="O3652" s="6">
        <f>IF(L3652&gt;0,E3652/L3652,0)</f>
        <v>29.411764705882351</v>
      </c>
      <c r="P3652" s="11">
        <f>(((I3652/60)/60)/24)+DATE(1970,1,1)+(-5/24)</f>
        <v>42402.270648148151</v>
      </c>
      <c r="Q3652" s="11">
        <f>(((J3652/60)/60)/24)+DATE(1970,1,1)+(-5/24)</f>
        <v>42381.270648148151</v>
      </c>
      <c r="R3652" t="s">
        <v>8271</v>
      </c>
      <c r="S3652" s="13" t="str">
        <f>LEFT(R3652,SEARCH("/",R3652)-1)</f>
        <v>theater</v>
      </c>
      <c r="T3652" t="str">
        <f>RIGHT(R3652,LEN(R3652)-SEARCH("/",R3652))</f>
        <v>plays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>
        <f>E3653/D3653</f>
        <v>1.04</v>
      </c>
      <c r="O3653" s="6">
        <f>IF(L3653&gt;0,E3653/L3653,0)</f>
        <v>57.777777777777779</v>
      </c>
      <c r="P3653" s="11">
        <f>(((I3653/60)/60)/24)+DATE(1970,1,1)+(-5/24)</f>
        <v>41861.457638888889</v>
      </c>
      <c r="Q3653" s="11">
        <f>(((J3653/60)/60)/24)+DATE(1970,1,1)+(-5/24)</f>
        <v>41828.437986111108</v>
      </c>
      <c r="R3653" t="s">
        <v>8271</v>
      </c>
      <c r="S3653" s="13" t="str">
        <f>LEFT(R3653,SEARCH("/",R3653)-1)</f>
        <v>theater</v>
      </c>
      <c r="T3653" t="str">
        <f>RIGHT(R3653,LEN(R3653)-SEARCH("/",R3653))</f>
        <v>plays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>
        <f>E3654/D3654</f>
        <v>2.5066666666666668</v>
      </c>
      <c r="O3654" s="6">
        <f>IF(L3654&gt;0,E3654/L3654,0)</f>
        <v>44.235294117647058</v>
      </c>
      <c r="P3654" s="11">
        <f>(((I3654/60)/60)/24)+DATE(1970,1,1)+(-5/24)</f>
        <v>42606.957638888889</v>
      </c>
      <c r="Q3654" s="11">
        <f>(((J3654/60)/60)/24)+DATE(1970,1,1)+(-5/24)</f>
        <v>42596.436365740738</v>
      </c>
      <c r="R3654" t="s">
        <v>8271</v>
      </c>
      <c r="S3654" s="13" t="str">
        <f>LEFT(R3654,SEARCH("/",R3654)-1)</f>
        <v>theater</v>
      </c>
      <c r="T3654" t="str">
        <f>RIGHT(R3654,LEN(R3654)-SEARCH("/",R3654))</f>
        <v>plays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>
        <f>E3655/D3655</f>
        <v>1.0049999999999999</v>
      </c>
      <c r="O3655" s="6">
        <f>IF(L3655&gt;0,E3655/L3655,0)</f>
        <v>60.909090909090907</v>
      </c>
      <c r="P3655" s="11">
        <f>(((I3655/60)/60)/24)+DATE(1970,1,1)+(-5/24)</f>
        <v>42221.155173611107</v>
      </c>
      <c r="Q3655" s="11">
        <f>(((J3655/60)/60)/24)+DATE(1970,1,1)+(-5/24)</f>
        <v>42191.155173611107</v>
      </c>
      <c r="R3655" t="s">
        <v>8271</v>
      </c>
      <c r="S3655" s="13" t="str">
        <f>LEFT(R3655,SEARCH("/",R3655)-1)</f>
        <v>theater</v>
      </c>
      <c r="T3655" t="str">
        <f>RIGHT(R3655,LEN(R3655)-SEARCH("/",R3655))</f>
        <v>plays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>
        <f>E3656/D3656</f>
        <v>1.744</v>
      </c>
      <c r="O3656" s="6">
        <f>IF(L3656&gt;0,E3656/L3656,0)</f>
        <v>68.84210526315789</v>
      </c>
      <c r="P3656" s="11">
        <f>(((I3656/60)/60)/24)+DATE(1970,1,1)+(-5/24)</f>
        <v>42463.499999999993</v>
      </c>
      <c r="Q3656" s="11">
        <f>(((J3656/60)/60)/24)+DATE(1970,1,1)+(-5/24)</f>
        <v>42440.20817129629</v>
      </c>
      <c r="R3656" t="s">
        <v>8271</v>
      </c>
      <c r="S3656" s="13" t="str">
        <f>LEFT(R3656,SEARCH("/",R3656)-1)</f>
        <v>theater</v>
      </c>
      <c r="T3656" t="str">
        <f>RIGHT(R3656,LEN(R3656)-SEARCH("/",R3656))</f>
        <v>plays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>
        <f>E3657/D3657</f>
        <v>1.1626000000000001</v>
      </c>
      <c r="O3657" s="6">
        <f>IF(L3657&gt;0,E3657/L3657,0)</f>
        <v>73.582278481012665</v>
      </c>
      <c r="P3657" s="11">
        <f>(((I3657/60)/60)/24)+DATE(1970,1,1)+(-5/24)</f>
        <v>42203.082638888889</v>
      </c>
      <c r="Q3657" s="11">
        <f>(((J3657/60)/60)/24)+DATE(1970,1,1)+(-5/24)</f>
        <v>42173.594884259255</v>
      </c>
      <c r="R3657" t="s">
        <v>8271</v>
      </c>
      <c r="S3657" s="13" t="str">
        <f>LEFT(R3657,SEARCH("/",R3657)-1)</f>
        <v>theater</v>
      </c>
      <c r="T3657" t="str">
        <f>RIGHT(R3657,LEN(R3657)-SEARCH("/",R3657))</f>
        <v>plays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>
        <f>E3658/D3658</f>
        <v>1.0582</v>
      </c>
      <c r="O3658" s="6">
        <f>IF(L3658&gt;0,E3658/L3658,0)</f>
        <v>115.02173913043478</v>
      </c>
      <c r="P3658" s="11">
        <f>(((I3658/60)/60)/24)+DATE(1970,1,1)+(-5/24)</f>
        <v>42767.749305555553</v>
      </c>
      <c r="Q3658" s="11">
        <f>(((J3658/60)/60)/24)+DATE(1970,1,1)+(-5/24)</f>
        <v>42737.70180555556</v>
      </c>
      <c r="R3658" t="s">
        <v>8271</v>
      </c>
      <c r="S3658" s="13" t="str">
        <f>LEFT(R3658,SEARCH("/",R3658)-1)</f>
        <v>theater</v>
      </c>
      <c r="T3658" t="str">
        <f>RIGHT(R3658,LEN(R3658)-SEARCH("/",R3658))</f>
        <v>plays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>
        <f>E3659/D3659</f>
        <v>1.1074999999999999</v>
      </c>
      <c r="O3659" s="6">
        <f>IF(L3659&gt;0,E3659/L3659,0)</f>
        <v>110.75</v>
      </c>
      <c r="P3659" s="11">
        <f>(((I3659/60)/60)/24)+DATE(1970,1,1)+(-5/24)</f>
        <v>42522.695833333331</v>
      </c>
      <c r="Q3659" s="11">
        <f>(((J3659/60)/60)/24)+DATE(1970,1,1)+(-5/24)</f>
        <v>42499.421516203707</v>
      </c>
      <c r="R3659" t="s">
        <v>8271</v>
      </c>
      <c r="S3659" s="13" t="str">
        <f>LEFT(R3659,SEARCH("/",R3659)-1)</f>
        <v>theater</v>
      </c>
      <c r="T3659" t="str">
        <f>RIGHT(R3659,LEN(R3659)-SEARCH("/",R3659))</f>
        <v>plays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>
        <f>E3660/D3660</f>
        <v>1.0066666666666666</v>
      </c>
      <c r="O3660" s="6">
        <f>IF(L3660&gt;0,E3660/L3660,0)</f>
        <v>75.5</v>
      </c>
      <c r="P3660" s="11">
        <f>(((I3660/60)/60)/24)+DATE(1970,1,1)+(-5/24)</f>
        <v>41821.957638888889</v>
      </c>
      <c r="Q3660" s="11">
        <f>(((J3660/60)/60)/24)+DATE(1970,1,1)+(-5/24)</f>
        <v>41775.650231481479</v>
      </c>
      <c r="R3660" t="s">
        <v>8271</v>
      </c>
      <c r="S3660" s="13" t="str">
        <f>LEFT(R3660,SEARCH("/",R3660)-1)</f>
        <v>theater</v>
      </c>
      <c r="T3660" t="str">
        <f>RIGHT(R3660,LEN(R3660)-SEARCH("/",R3660))</f>
        <v>plays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>
        <f>E3661/D3661</f>
        <v>1.0203333333333333</v>
      </c>
      <c r="O3661" s="6">
        <f>IF(L3661&gt;0,E3661/L3661,0)</f>
        <v>235.46153846153845</v>
      </c>
      <c r="P3661" s="11">
        <f>(((I3661/60)/60)/24)+DATE(1970,1,1)+(-5/24)</f>
        <v>42082.402083333327</v>
      </c>
      <c r="Q3661" s="11">
        <f>(((J3661/60)/60)/24)+DATE(1970,1,1)+(-5/24)</f>
        <v>42055.068865740737</v>
      </c>
      <c r="R3661" t="s">
        <v>8271</v>
      </c>
      <c r="S3661" s="13" t="str">
        <f>LEFT(R3661,SEARCH("/",R3661)-1)</f>
        <v>theater</v>
      </c>
      <c r="T3661" t="str">
        <f>RIGHT(R3661,LEN(R3661)-SEARCH("/",R3661))</f>
        <v>plays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>
        <f>E3662/D3662</f>
        <v>1</v>
      </c>
      <c r="O3662" s="6">
        <f>IF(L3662&gt;0,E3662/L3662,0)</f>
        <v>11.363636363636363</v>
      </c>
      <c r="P3662" s="11">
        <f>(((I3662/60)/60)/24)+DATE(1970,1,1)+(-5/24)</f>
        <v>41996.672743055555</v>
      </c>
      <c r="Q3662" s="11">
        <f>(((J3662/60)/60)/24)+DATE(1970,1,1)+(-5/24)</f>
        <v>41971.672743055555</v>
      </c>
      <c r="R3662" t="s">
        <v>8271</v>
      </c>
      <c r="S3662" s="13" t="str">
        <f>LEFT(R3662,SEARCH("/",R3662)-1)</f>
        <v>theater</v>
      </c>
      <c r="T3662" t="str">
        <f>RIGHT(R3662,LEN(R3662)-SEARCH("/",R3662))</f>
        <v>plays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>
        <f>E3663/D3663</f>
        <v>1.1100000000000001</v>
      </c>
      <c r="O3663" s="6">
        <f>IF(L3663&gt;0,E3663/L3663,0)</f>
        <v>92.5</v>
      </c>
      <c r="P3663" s="11">
        <f>(((I3663/60)/60)/24)+DATE(1970,1,1)+(-5/24)</f>
        <v>42469.958333333336</v>
      </c>
      <c r="Q3663" s="11">
        <f>(((J3663/60)/60)/24)+DATE(1970,1,1)+(-5/24)</f>
        <v>42447.688333333332</v>
      </c>
      <c r="R3663" t="s">
        <v>8271</v>
      </c>
      <c r="S3663" s="13" t="str">
        <f>LEFT(R3663,SEARCH("/",R3663)-1)</f>
        <v>theater</v>
      </c>
      <c r="T3663" t="str">
        <f>RIGHT(R3663,LEN(R3663)-SEARCH("/",R3663))</f>
        <v>plays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>
        <f>E3664/D3664</f>
        <v>1.0142500000000001</v>
      </c>
      <c r="O3664" s="6">
        <f>IF(L3664&gt;0,E3664/L3664,0)</f>
        <v>202.85</v>
      </c>
      <c r="P3664" s="11">
        <f>(((I3664/60)/60)/24)+DATE(1970,1,1)+(-5/24)</f>
        <v>42093.97006944444</v>
      </c>
      <c r="Q3664" s="11">
        <f>(((J3664/60)/60)/24)+DATE(1970,1,1)+(-5/24)</f>
        <v>42064.011736111112</v>
      </c>
      <c r="R3664" t="s">
        <v>8271</v>
      </c>
      <c r="S3664" s="13" t="str">
        <f>LEFT(R3664,SEARCH("/",R3664)-1)</f>
        <v>theater</v>
      </c>
      <c r="T3664" t="str">
        <f>RIGHT(R3664,LEN(R3664)-SEARCH("/",R3664))</f>
        <v>plays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>
        <f>E3665/D3665</f>
        <v>1.04</v>
      </c>
      <c r="O3665" s="6">
        <f>IF(L3665&gt;0,E3665/L3665,0)</f>
        <v>26</v>
      </c>
      <c r="P3665" s="11">
        <f>(((I3665/60)/60)/24)+DATE(1970,1,1)+(-5/24)</f>
        <v>42725.285069444442</v>
      </c>
      <c r="Q3665" s="11">
        <f>(((J3665/60)/60)/24)+DATE(1970,1,1)+(-5/24)</f>
        <v>42665.243402777771</v>
      </c>
      <c r="R3665" t="s">
        <v>8271</v>
      </c>
      <c r="S3665" s="13" t="str">
        <f>LEFT(R3665,SEARCH("/",R3665)-1)</f>
        <v>theater</v>
      </c>
      <c r="T3665" t="str">
        <f>RIGHT(R3665,LEN(R3665)-SEARCH("/",R3665))</f>
        <v>plays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>
        <f>E3666/D3666</f>
        <v>1.09375</v>
      </c>
      <c r="O3666" s="6">
        <f>IF(L3666&gt;0,E3666/L3666,0)</f>
        <v>46.05263157894737</v>
      </c>
      <c r="P3666" s="11">
        <f>(((I3666/60)/60)/24)+DATE(1970,1,1)+(-5/24)</f>
        <v>42537.04038194444</v>
      </c>
      <c r="Q3666" s="11">
        <f>(((J3666/60)/60)/24)+DATE(1970,1,1)+(-5/24)</f>
        <v>42523.04038194444</v>
      </c>
      <c r="R3666" t="s">
        <v>8271</v>
      </c>
      <c r="S3666" s="13" t="str">
        <f>LEFT(R3666,SEARCH("/",R3666)-1)</f>
        <v>theater</v>
      </c>
      <c r="T3666" t="str">
        <f>RIGHT(R3666,LEN(R3666)-SEARCH("/",R3666))</f>
        <v>plays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>
        <f>E3667/D3667</f>
        <v>1.1516129032258065</v>
      </c>
      <c r="O3667" s="6">
        <f>IF(L3667&gt;0,E3667/L3667,0)</f>
        <v>51</v>
      </c>
      <c r="P3667" s="11">
        <f>(((I3667/60)/60)/24)+DATE(1970,1,1)+(-5/24)</f>
        <v>42305.620833333327</v>
      </c>
      <c r="Q3667" s="11">
        <f>(((J3667/60)/60)/24)+DATE(1970,1,1)+(-5/24)</f>
        <v>42294.59979166666</v>
      </c>
      <c r="R3667" t="s">
        <v>8271</v>
      </c>
      <c r="S3667" s="13" t="str">
        <f>LEFT(R3667,SEARCH("/",R3667)-1)</f>
        <v>theater</v>
      </c>
      <c r="T3667" t="str">
        <f>RIGHT(R3667,LEN(R3667)-SEARCH("/",R3667))</f>
        <v>plays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>
        <f>E3668/D3668</f>
        <v>1</v>
      </c>
      <c r="O3668" s="6">
        <f>IF(L3668&gt;0,E3668/L3668,0)</f>
        <v>31.578947368421051</v>
      </c>
      <c r="P3668" s="11">
        <f>(((I3668/60)/60)/24)+DATE(1970,1,1)+(-5/24)</f>
        <v>41844.083333333328</v>
      </c>
      <c r="Q3668" s="11">
        <f>(((J3668/60)/60)/24)+DATE(1970,1,1)+(-5/24)</f>
        <v>41822.696550925924</v>
      </c>
      <c r="R3668" t="s">
        <v>8271</v>
      </c>
      <c r="S3668" s="13" t="str">
        <f>LEFT(R3668,SEARCH("/",R3668)-1)</f>
        <v>theater</v>
      </c>
      <c r="T3668" t="str">
        <f>RIGHT(R3668,LEN(R3668)-SEARCH("/",R3668))</f>
        <v>plays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>
        <f>E3669/D3669</f>
        <v>1.0317033333333334</v>
      </c>
      <c r="O3669" s="6">
        <f>IF(L3669&gt;0,E3669/L3669,0)</f>
        <v>53.363965517241382</v>
      </c>
      <c r="P3669" s="11">
        <f>(((I3669/60)/60)/24)+DATE(1970,1,1)+(-5/24)</f>
        <v>42203.761793981481</v>
      </c>
      <c r="Q3669" s="11">
        <f>(((J3669/60)/60)/24)+DATE(1970,1,1)+(-5/24)</f>
        <v>42173.761793981481</v>
      </c>
      <c r="R3669" t="s">
        <v>8271</v>
      </c>
      <c r="S3669" s="13" t="str">
        <f>LEFT(R3669,SEARCH("/",R3669)-1)</f>
        <v>theater</v>
      </c>
      <c r="T3669" t="str">
        <f>RIGHT(R3669,LEN(R3669)-SEARCH("/",R3669))</f>
        <v>plays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>
        <f>E3670/D3670</f>
        <v>1.0349999999999999</v>
      </c>
      <c r="O3670" s="6">
        <f>IF(L3670&gt;0,E3670/L3670,0)</f>
        <v>36.964285714285715</v>
      </c>
      <c r="P3670" s="11">
        <f>(((I3670/60)/60)/24)+DATE(1970,1,1)+(-5/24)</f>
        <v>42208.564583333333</v>
      </c>
      <c r="Q3670" s="11">
        <f>(((J3670/60)/60)/24)+DATE(1970,1,1)+(-5/24)</f>
        <v>42185.347824074073</v>
      </c>
      <c r="R3670" t="s">
        <v>8271</v>
      </c>
      <c r="S3670" s="13" t="str">
        <f>LEFT(R3670,SEARCH("/",R3670)-1)</f>
        <v>theater</v>
      </c>
      <c r="T3670" t="str">
        <f>RIGHT(R3670,LEN(R3670)-SEARCH("/",R3670))</f>
        <v>plays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>
        <f>E3671/D3671</f>
        <v>1.3819999999999999</v>
      </c>
      <c r="O3671" s="6">
        <f>IF(L3671&gt;0,E3671/L3671,0)</f>
        <v>81.294117647058826</v>
      </c>
      <c r="P3671" s="11">
        <f>(((I3671/60)/60)/24)+DATE(1970,1,1)+(-5/24)</f>
        <v>42166.466863425921</v>
      </c>
      <c r="Q3671" s="11">
        <f>(((J3671/60)/60)/24)+DATE(1970,1,1)+(-5/24)</f>
        <v>42136.466863425921</v>
      </c>
      <c r="R3671" t="s">
        <v>8271</v>
      </c>
      <c r="S3671" s="13" t="str">
        <f>LEFT(R3671,SEARCH("/",R3671)-1)</f>
        <v>theater</v>
      </c>
      <c r="T3671" t="str">
        <f>RIGHT(R3671,LEN(R3671)-SEARCH("/",R3671))</f>
        <v>plays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>
        <f>E3672/D3672</f>
        <v>1.0954545454545455</v>
      </c>
      <c r="O3672" s="6">
        <f>IF(L3672&gt;0,E3672/L3672,0)</f>
        <v>20.083333333333332</v>
      </c>
      <c r="P3672" s="11">
        <f>(((I3672/60)/60)/24)+DATE(1970,1,1)+(-5/24)</f>
        <v>42155.749999999993</v>
      </c>
      <c r="Q3672" s="11">
        <f>(((J3672/60)/60)/24)+DATE(1970,1,1)+(-5/24)</f>
        <v>42142.305682870363</v>
      </c>
      <c r="R3672" t="s">
        <v>8271</v>
      </c>
      <c r="S3672" s="13" t="str">
        <f>LEFT(R3672,SEARCH("/",R3672)-1)</f>
        <v>theater</v>
      </c>
      <c r="T3672" t="str">
        <f>RIGHT(R3672,LEN(R3672)-SEARCH("/",R3672))</f>
        <v>plays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>
        <f>E3673/D3673</f>
        <v>1.0085714285714287</v>
      </c>
      <c r="O3673" s="6">
        <f>IF(L3673&gt;0,E3673/L3673,0)</f>
        <v>88.25</v>
      </c>
      <c r="P3673" s="11">
        <f>(((I3673/60)/60)/24)+DATE(1970,1,1)+(-5/24)</f>
        <v>41840.957638888889</v>
      </c>
      <c r="Q3673" s="11">
        <f>(((J3673/60)/60)/24)+DATE(1970,1,1)+(-5/24)</f>
        <v>41820.419756944444</v>
      </c>
      <c r="R3673" t="s">
        <v>8271</v>
      </c>
      <c r="S3673" s="13" t="str">
        <f>LEFT(R3673,SEARCH("/",R3673)-1)</f>
        <v>theater</v>
      </c>
      <c r="T3673" t="str">
        <f>RIGHT(R3673,LEN(R3673)-SEARCH("/",R3673))</f>
        <v>plays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>
        <f>E3674/D3674</f>
        <v>1.0153333333333334</v>
      </c>
      <c r="O3674" s="6">
        <f>IF(L3674&gt;0,E3674/L3674,0)</f>
        <v>53.438596491228068</v>
      </c>
      <c r="P3674" s="11">
        <f>(((I3674/60)/60)/24)+DATE(1970,1,1)+(-5/24)</f>
        <v>41908.738240740735</v>
      </c>
      <c r="Q3674" s="11">
        <f>(((J3674/60)/60)/24)+DATE(1970,1,1)+(-5/24)</f>
        <v>41878.738240740735</v>
      </c>
      <c r="R3674" t="s">
        <v>8271</v>
      </c>
      <c r="S3674" s="13" t="str">
        <f>LEFT(R3674,SEARCH("/",R3674)-1)</f>
        <v>theater</v>
      </c>
      <c r="T3674" t="str">
        <f>RIGHT(R3674,LEN(R3674)-SEARCH("/",R3674))</f>
        <v>plays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>
        <f>E3675/D3675</f>
        <v>1.13625</v>
      </c>
      <c r="O3675" s="6">
        <f>IF(L3675&gt;0,E3675/L3675,0)</f>
        <v>39.868421052631582</v>
      </c>
      <c r="P3675" s="11">
        <f>(((I3675/60)/60)/24)+DATE(1970,1,1)+(-5/24)</f>
        <v>41948.327777777777</v>
      </c>
      <c r="Q3675" s="11">
        <f>(((J3675/60)/60)/24)+DATE(1970,1,1)+(-5/24)</f>
        <v>41914.086770833332</v>
      </c>
      <c r="R3675" t="s">
        <v>8271</v>
      </c>
      <c r="S3675" s="13" t="str">
        <f>LEFT(R3675,SEARCH("/",R3675)-1)</f>
        <v>theater</v>
      </c>
      <c r="T3675" t="str">
        <f>RIGHT(R3675,LEN(R3675)-SEARCH("/",R3675))</f>
        <v>plays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>
        <f>E3676/D3676</f>
        <v>1</v>
      </c>
      <c r="O3676" s="6">
        <f>IF(L3676&gt;0,E3676/L3676,0)</f>
        <v>145.16129032258064</v>
      </c>
      <c r="P3676" s="11">
        <f>(((I3676/60)/60)/24)+DATE(1970,1,1)+(-5/24)</f>
        <v>42616.664687499993</v>
      </c>
      <c r="Q3676" s="11">
        <f>(((J3676/60)/60)/24)+DATE(1970,1,1)+(-5/24)</f>
        <v>42556.664687499993</v>
      </c>
      <c r="R3676" t="s">
        <v>8271</v>
      </c>
      <c r="S3676" s="13" t="str">
        <f>LEFT(R3676,SEARCH("/",R3676)-1)</f>
        <v>theater</v>
      </c>
      <c r="T3676" t="str">
        <f>RIGHT(R3676,LEN(R3676)-SEARCH("/",R3676))</f>
        <v>plays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>
        <f>E3677/D3677</f>
        <v>1.4</v>
      </c>
      <c r="O3677" s="6">
        <f>IF(L3677&gt;0,E3677/L3677,0)</f>
        <v>23.333333333333332</v>
      </c>
      <c r="P3677" s="11">
        <f>(((I3677/60)/60)/24)+DATE(1970,1,1)+(-5/24)</f>
        <v>42505.749999999993</v>
      </c>
      <c r="Q3677" s="11">
        <f>(((J3677/60)/60)/24)+DATE(1970,1,1)+(-5/24)</f>
        <v>42493.388680555552</v>
      </c>
      <c r="R3677" t="s">
        <v>8271</v>
      </c>
      <c r="S3677" s="13" t="str">
        <f>LEFT(R3677,SEARCH("/",R3677)-1)</f>
        <v>theater</v>
      </c>
      <c r="T3677" t="str">
        <f>RIGHT(R3677,LEN(R3677)-SEARCH("/",R3677))</f>
        <v>plays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>
        <f>E3678/D3678</f>
        <v>1.2875000000000001</v>
      </c>
      <c r="O3678" s="6">
        <f>IF(L3678&gt;0,E3678/L3678,0)</f>
        <v>64.375</v>
      </c>
      <c r="P3678" s="11">
        <f>(((I3678/60)/60)/24)+DATE(1970,1,1)+(-5/24)</f>
        <v>41894.607453703698</v>
      </c>
      <c r="Q3678" s="11">
        <f>(((J3678/60)/60)/24)+DATE(1970,1,1)+(-5/24)</f>
        <v>41876.607453703698</v>
      </c>
      <c r="R3678" t="s">
        <v>8271</v>
      </c>
      <c r="S3678" s="13" t="str">
        <f>LEFT(R3678,SEARCH("/",R3678)-1)</f>
        <v>theater</v>
      </c>
      <c r="T3678" t="str">
        <f>RIGHT(R3678,LEN(R3678)-SEARCH("/",R3678))</f>
        <v>plays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>
        <f>E3679/D3679</f>
        <v>1.0290416666666666</v>
      </c>
      <c r="O3679" s="6">
        <f>IF(L3679&gt;0,E3679/L3679,0)</f>
        <v>62.052763819095475</v>
      </c>
      <c r="P3679" s="11">
        <f>(((I3679/60)/60)/24)+DATE(1970,1,1)+(-5/24)</f>
        <v>41822.957638888889</v>
      </c>
      <c r="Q3679" s="11">
        <f>(((J3679/60)/60)/24)+DATE(1970,1,1)+(-5/24)</f>
        <v>41802.365949074068</v>
      </c>
      <c r="R3679" t="s">
        <v>8271</v>
      </c>
      <c r="S3679" s="13" t="str">
        <f>LEFT(R3679,SEARCH("/",R3679)-1)</f>
        <v>theater</v>
      </c>
      <c r="T3679" t="str">
        <f>RIGHT(R3679,LEN(R3679)-SEARCH("/",R3679))</f>
        <v>plays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>
        <f>E3680/D3680</f>
        <v>1.0249999999999999</v>
      </c>
      <c r="O3680" s="6">
        <f>IF(L3680&gt;0,E3680/L3680,0)</f>
        <v>66.129032258064512</v>
      </c>
      <c r="P3680" s="11">
        <f>(((I3680/60)/60)/24)+DATE(1970,1,1)+(-5/24)</f>
        <v>42155.322893518511</v>
      </c>
      <c r="Q3680" s="11">
        <f>(((J3680/60)/60)/24)+DATE(1970,1,1)+(-5/24)</f>
        <v>42120.322893518511</v>
      </c>
      <c r="R3680" t="s">
        <v>8271</v>
      </c>
      <c r="S3680" s="13" t="str">
        <f>LEFT(R3680,SEARCH("/",R3680)-1)</f>
        <v>theater</v>
      </c>
      <c r="T3680" t="str">
        <f>RIGHT(R3680,LEN(R3680)-SEARCH("/",R3680))</f>
        <v>plays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>
        <f>E3681/D3681</f>
        <v>1.101</v>
      </c>
      <c r="O3681" s="6">
        <f>IF(L3681&gt;0,E3681/L3681,0)</f>
        <v>73.400000000000006</v>
      </c>
      <c r="P3681" s="11">
        <f>(((I3681/60)/60)/24)+DATE(1970,1,1)+(-5/24)</f>
        <v>41820.999305555553</v>
      </c>
      <c r="Q3681" s="11">
        <f>(((J3681/60)/60)/24)+DATE(1970,1,1)+(-5/24)</f>
        <v>41786.553020833329</v>
      </c>
      <c r="R3681" t="s">
        <v>8271</v>
      </c>
      <c r="S3681" s="13" t="str">
        <f>LEFT(R3681,SEARCH("/",R3681)-1)</f>
        <v>theater</v>
      </c>
      <c r="T3681" t="str">
        <f>RIGHT(R3681,LEN(R3681)-SEARCH("/",R3681))</f>
        <v>plays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>
        <f>E3682/D3682</f>
        <v>1.1276666666666666</v>
      </c>
      <c r="O3682" s="6">
        <f>IF(L3682&gt;0,E3682/L3682,0)</f>
        <v>99.5</v>
      </c>
      <c r="P3682" s="11">
        <f>(((I3682/60)/60)/24)+DATE(1970,1,1)+(-5/24)</f>
        <v>42648.245763888881</v>
      </c>
      <c r="Q3682" s="11">
        <f>(((J3682/60)/60)/24)+DATE(1970,1,1)+(-5/24)</f>
        <v>42627.245763888881</v>
      </c>
      <c r="R3682" t="s">
        <v>8271</v>
      </c>
      <c r="S3682" s="13" t="str">
        <f>LEFT(R3682,SEARCH("/",R3682)-1)</f>
        <v>theater</v>
      </c>
      <c r="T3682" t="str">
        <f>RIGHT(R3682,LEN(R3682)-SEARCH("/",R3682))</f>
        <v>plays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>
        <f>E3683/D3683</f>
        <v>1.119</v>
      </c>
      <c r="O3683" s="6">
        <f>IF(L3683&gt;0,E3683/L3683,0)</f>
        <v>62.166666666666664</v>
      </c>
      <c r="P3683" s="11">
        <f>(((I3683/60)/60)/24)+DATE(1970,1,1)+(-5/24)</f>
        <v>42384.443171296291</v>
      </c>
      <c r="Q3683" s="11">
        <f>(((J3683/60)/60)/24)+DATE(1970,1,1)+(-5/24)</f>
        <v>42374.443171296291</v>
      </c>
      <c r="R3683" t="s">
        <v>8271</v>
      </c>
      <c r="S3683" s="13" t="str">
        <f>LEFT(R3683,SEARCH("/",R3683)-1)</f>
        <v>theater</v>
      </c>
      <c r="T3683" t="str">
        <f>RIGHT(R3683,LEN(R3683)-SEARCH("/",R3683))</f>
        <v>plays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>
        <f>E3684/D3684</f>
        <v>1.3919999999999999</v>
      </c>
      <c r="O3684" s="6">
        <f>IF(L3684&gt;0,E3684/L3684,0)</f>
        <v>62.328358208955223</v>
      </c>
      <c r="P3684" s="11">
        <f>(((I3684/60)/60)/24)+DATE(1970,1,1)+(-5/24)</f>
        <v>41806.082638888889</v>
      </c>
      <c r="Q3684" s="11">
        <f>(((J3684/60)/60)/24)+DATE(1970,1,1)+(-5/24)</f>
        <v>41772.477060185185</v>
      </c>
      <c r="R3684" t="s">
        <v>8271</v>
      </c>
      <c r="S3684" s="13" t="str">
        <f>LEFT(R3684,SEARCH("/",R3684)-1)</f>
        <v>theater</v>
      </c>
      <c r="T3684" t="str">
        <f>RIGHT(R3684,LEN(R3684)-SEARCH("/",R3684))</f>
        <v>plays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>
        <f>E3685/D3685</f>
        <v>1.1085714285714285</v>
      </c>
      <c r="O3685" s="6">
        <f>IF(L3685&gt;0,E3685/L3685,0)</f>
        <v>58.787878787878789</v>
      </c>
      <c r="P3685" s="11">
        <f>(((I3685/60)/60)/24)+DATE(1970,1,1)+(-5/24)</f>
        <v>42662.908518518518</v>
      </c>
      <c r="Q3685" s="11">
        <f>(((J3685/60)/60)/24)+DATE(1970,1,1)+(-5/24)</f>
        <v>42632.908518518518</v>
      </c>
      <c r="R3685" t="s">
        <v>8271</v>
      </c>
      <c r="S3685" s="13" t="str">
        <f>LEFT(R3685,SEARCH("/",R3685)-1)</f>
        <v>theater</v>
      </c>
      <c r="T3685" t="str">
        <f>RIGHT(R3685,LEN(R3685)-SEARCH("/",R3685))</f>
        <v>plays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>
        <f>E3686/D3686</f>
        <v>1.3906666666666667</v>
      </c>
      <c r="O3686" s="6">
        <f>IF(L3686&gt;0,E3686/L3686,0)</f>
        <v>45.347826086956523</v>
      </c>
      <c r="P3686" s="11">
        <f>(((I3686/60)/60)/24)+DATE(1970,1,1)+(-5/24)</f>
        <v>42248.97206018518</v>
      </c>
      <c r="Q3686" s="11">
        <f>(((J3686/60)/60)/24)+DATE(1970,1,1)+(-5/24)</f>
        <v>42218.97206018518</v>
      </c>
      <c r="R3686" t="s">
        <v>8271</v>
      </c>
      <c r="S3686" s="13" t="str">
        <f>LEFT(R3686,SEARCH("/",R3686)-1)</f>
        <v>theater</v>
      </c>
      <c r="T3686" t="str">
        <f>RIGHT(R3686,LEN(R3686)-SEARCH("/",R3686))</f>
        <v>plays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>
        <f>E3687/D3687</f>
        <v>1.0569999999999999</v>
      </c>
      <c r="O3687" s="6">
        <f>IF(L3687&gt;0,E3687/L3687,0)</f>
        <v>41.944444444444443</v>
      </c>
      <c r="P3687" s="11">
        <f>(((I3687/60)/60)/24)+DATE(1970,1,1)+(-5/24)</f>
        <v>41778.666666666664</v>
      </c>
      <c r="Q3687" s="11">
        <f>(((J3687/60)/60)/24)+DATE(1970,1,1)+(-5/24)</f>
        <v>41753.384942129625</v>
      </c>
      <c r="R3687" t="s">
        <v>8271</v>
      </c>
      <c r="S3687" s="13" t="str">
        <f>LEFT(R3687,SEARCH("/",R3687)-1)</f>
        <v>theater</v>
      </c>
      <c r="T3687" t="str">
        <f>RIGHT(R3687,LEN(R3687)-SEARCH("/",R3687))</f>
        <v>plays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>
        <f>E3688/D3688</f>
        <v>1.0142857142857142</v>
      </c>
      <c r="O3688" s="6">
        <f>IF(L3688&gt;0,E3688/L3688,0)</f>
        <v>59.166666666666664</v>
      </c>
      <c r="P3688" s="11">
        <f>(((I3688/60)/60)/24)+DATE(1970,1,1)+(-5/24)</f>
        <v>42244.957638888889</v>
      </c>
      <c r="Q3688" s="11">
        <f>(((J3688/60)/60)/24)+DATE(1970,1,1)+(-5/24)</f>
        <v>42230.454398148147</v>
      </c>
      <c r="R3688" t="s">
        <v>8271</v>
      </c>
      <c r="S3688" s="13" t="str">
        <f>LEFT(R3688,SEARCH("/",R3688)-1)</f>
        <v>theater</v>
      </c>
      <c r="T3688" t="str">
        <f>RIGHT(R3688,LEN(R3688)-SEARCH("/",R3688))</f>
        <v>plays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>
        <f>E3689/D3689</f>
        <v>1.0024500000000001</v>
      </c>
      <c r="O3689" s="6">
        <f>IF(L3689&gt;0,E3689/L3689,0)</f>
        <v>200.49</v>
      </c>
      <c r="P3689" s="11">
        <f>(((I3689/60)/60)/24)+DATE(1970,1,1)+(-5/24)</f>
        <v>41817.009895833333</v>
      </c>
      <c r="Q3689" s="11">
        <f>(((J3689/60)/60)/24)+DATE(1970,1,1)+(-5/24)</f>
        <v>41787.009895833333</v>
      </c>
      <c r="R3689" t="s">
        <v>8271</v>
      </c>
      <c r="S3689" s="13" t="str">
        <f>LEFT(R3689,SEARCH("/",R3689)-1)</f>
        <v>theater</v>
      </c>
      <c r="T3689" t="str">
        <f>RIGHT(R3689,LEN(R3689)-SEARCH("/",R3689))</f>
        <v>plays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>
        <f>E3690/D3690</f>
        <v>1.0916666666666666</v>
      </c>
      <c r="O3690" s="6">
        <f>IF(L3690&gt;0,E3690/L3690,0)</f>
        <v>83.974358974358978</v>
      </c>
      <c r="P3690" s="11">
        <f>(((I3690/60)/60)/24)+DATE(1970,1,1)+(-5/24)</f>
        <v>41859.578749999993</v>
      </c>
      <c r="Q3690" s="11">
        <f>(((J3690/60)/60)/24)+DATE(1970,1,1)+(-5/24)</f>
        <v>41829.578749999993</v>
      </c>
      <c r="R3690" t="s">
        <v>8271</v>
      </c>
      <c r="S3690" s="13" t="str">
        <f>LEFT(R3690,SEARCH("/",R3690)-1)</f>
        <v>theater</v>
      </c>
      <c r="T3690" t="str">
        <f>RIGHT(R3690,LEN(R3690)-SEARCH("/",R3690))</f>
        <v>plays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>
        <f>E3691/D3691</f>
        <v>1.1833333333333333</v>
      </c>
      <c r="O3691" s="6">
        <f>IF(L3691&gt;0,E3691/L3691,0)</f>
        <v>57.258064516129032</v>
      </c>
      <c r="P3691" s="11">
        <f>(((I3691/60)/60)/24)+DATE(1970,1,1)+(-5/24)</f>
        <v>42176.725694444445</v>
      </c>
      <c r="Q3691" s="11">
        <f>(((J3691/60)/60)/24)+DATE(1970,1,1)+(-5/24)</f>
        <v>42147.61850694444</v>
      </c>
      <c r="R3691" t="s">
        <v>8271</v>
      </c>
      <c r="S3691" s="13" t="str">
        <f>LEFT(R3691,SEARCH("/",R3691)-1)</f>
        <v>theater</v>
      </c>
      <c r="T3691" t="str">
        <f>RIGHT(R3691,LEN(R3691)-SEARCH("/",R3691))</f>
        <v>plays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>
        <f>E3692/D3692</f>
        <v>1.2</v>
      </c>
      <c r="O3692" s="6">
        <f>IF(L3692&gt;0,E3692/L3692,0)</f>
        <v>58.064516129032256</v>
      </c>
      <c r="P3692" s="11">
        <f>(((I3692/60)/60)/24)+DATE(1970,1,1)+(-5/24)</f>
        <v>41970.431516203702</v>
      </c>
      <c r="Q3692" s="11">
        <f>(((J3692/60)/60)/24)+DATE(1970,1,1)+(-5/24)</f>
        <v>41940.389849537038</v>
      </c>
      <c r="R3692" t="s">
        <v>8271</v>
      </c>
      <c r="S3692" s="13" t="str">
        <f>LEFT(R3692,SEARCH("/",R3692)-1)</f>
        <v>theater</v>
      </c>
      <c r="T3692" t="str">
        <f>RIGHT(R3692,LEN(R3692)-SEARCH("/",R3692))</f>
        <v>plays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>
        <f>E3693/D3693</f>
        <v>1.2796000000000001</v>
      </c>
      <c r="O3693" s="6">
        <f>IF(L3693&gt;0,E3693/L3693,0)</f>
        <v>186.80291970802921</v>
      </c>
      <c r="P3693" s="11">
        <f>(((I3693/60)/60)/24)+DATE(1970,1,1)+(-5/24)</f>
        <v>42064.999305555553</v>
      </c>
      <c r="Q3693" s="11">
        <f>(((J3693/60)/60)/24)+DATE(1970,1,1)+(-5/24)</f>
        <v>42020.492233796293</v>
      </c>
      <c r="R3693" t="s">
        <v>8271</v>
      </c>
      <c r="S3693" s="13" t="str">
        <f>LEFT(R3693,SEARCH("/",R3693)-1)</f>
        <v>theater</v>
      </c>
      <c r="T3693" t="str">
        <f>RIGHT(R3693,LEN(R3693)-SEARCH("/",R3693))</f>
        <v>plays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>
        <f>E3694/D3694</f>
        <v>1.26</v>
      </c>
      <c r="O3694" s="6">
        <f>IF(L3694&gt;0,E3694/L3694,0)</f>
        <v>74.117647058823536</v>
      </c>
      <c r="P3694" s="11">
        <f>(((I3694/60)/60)/24)+DATE(1970,1,1)+(-5/24)</f>
        <v>41900.791666666664</v>
      </c>
      <c r="Q3694" s="11">
        <f>(((J3694/60)/60)/24)+DATE(1970,1,1)+(-5/24)</f>
        <v>41891.756701388884</v>
      </c>
      <c r="R3694" t="s">
        <v>8271</v>
      </c>
      <c r="S3694" s="13" t="str">
        <f>LEFT(R3694,SEARCH("/",R3694)-1)</f>
        <v>theater</v>
      </c>
      <c r="T3694" t="str">
        <f>RIGHT(R3694,LEN(R3694)-SEARCH("/",R3694))</f>
        <v>plays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>
        <f>E3695/D3695</f>
        <v>1.2912912912912913</v>
      </c>
      <c r="O3695" s="6">
        <f>IF(L3695&gt;0,E3695/L3695,0)</f>
        <v>30.714285714285715</v>
      </c>
      <c r="P3695" s="11">
        <f>(((I3695/60)/60)/24)+DATE(1970,1,1)+(-5/24)</f>
        <v>42338.729166666664</v>
      </c>
      <c r="Q3695" s="11">
        <f>(((J3695/60)/60)/24)+DATE(1970,1,1)+(-5/24)</f>
        <v>42308.98297453703</v>
      </c>
      <c r="R3695" t="s">
        <v>8271</v>
      </c>
      <c r="S3695" s="13" t="str">
        <f>LEFT(R3695,SEARCH("/",R3695)-1)</f>
        <v>theater</v>
      </c>
      <c r="T3695" t="str">
        <f>RIGHT(R3695,LEN(R3695)-SEARCH("/",R3695))</f>
        <v>plays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>
        <f>E3696/D3696</f>
        <v>1.0742857142857143</v>
      </c>
      <c r="O3696" s="6">
        <f>IF(L3696&gt;0,E3696/L3696,0)</f>
        <v>62.666666666666664</v>
      </c>
      <c r="P3696" s="11">
        <f>(((I3696/60)/60)/24)+DATE(1970,1,1)+(-5/24)</f>
        <v>42526.874999999993</v>
      </c>
      <c r="Q3696" s="11">
        <f>(((J3696/60)/60)/24)+DATE(1970,1,1)+(-5/24)</f>
        <v>42489.925543981481</v>
      </c>
      <c r="R3696" t="s">
        <v>8271</v>
      </c>
      <c r="S3696" s="13" t="str">
        <f>LEFT(R3696,SEARCH("/",R3696)-1)</f>
        <v>theater</v>
      </c>
      <c r="T3696" t="str">
        <f>RIGHT(R3696,LEN(R3696)-SEARCH("/",R3696))</f>
        <v>plays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>
        <f>E3697/D3697</f>
        <v>1.00125</v>
      </c>
      <c r="O3697" s="6">
        <f>IF(L3697&gt;0,E3697/L3697,0)</f>
        <v>121.36363636363636</v>
      </c>
      <c r="P3697" s="11">
        <f>(((I3697/60)/60)/24)+DATE(1970,1,1)+(-5/24)</f>
        <v>42015.662152777775</v>
      </c>
      <c r="Q3697" s="11">
        <f>(((J3697/60)/60)/24)+DATE(1970,1,1)+(-5/24)</f>
        <v>41995.662152777775</v>
      </c>
      <c r="R3697" t="s">
        <v>8271</v>
      </c>
      <c r="S3697" s="13" t="str">
        <f>LEFT(R3697,SEARCH("/",R3697)-1)</f>
        <v>theater</v>
      </c>
      <c r="T3697" t="str">
        <f>RIGHT(R3697,LEN(R3697)-SEARCH("/",R3697))</f>
        <v>plays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>
        <f>E3698/D3698</f>
        <v>1.55</v>
      </c>
      <c r="O3698" s="6">
        <f>IF(L3698&gt;0,E3698/L3698,0)</f>
        <v>39.743589743589745</v>
      </c>
      <c r="P3698" s="11">
        <f>(((I3698/60)/60)/24)+DATE(1970,1,1)+(-5/24)</f>
        <v>42048.408749999995</v>
      </c>
      <c r="Q3698" s="11">
        <f>(((J3698/60)/60)/24)+DATE(1970,1,1)+(-5/24)</f>
        <v>41988.408749999995</v>
      </c>
      <c r="R3698" t="s">
        <v>8271</v>
      </c>
      <c r="S3698" s="13" t="str">
        <f>LEFT(R3698,SEARCH("/",R3698)-1)</f>
        <v>theater</v>
      </c>
      <c r="T3698" t="str">
        <f>RIGHT(R3698,LEN(R3698)-SEARCH("/",R3698))</f>
        <v>plays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>
        <f>E3699/D3699</f>
        <v>1.08</v>
      </c>
      <c r="O3699" s="6">
        <f>IF(L3699&gt;0,E3699/L3699,0)</f>
        <v>72</v>
      </c>
      <c r="P3699" s="11">
        <f>(((I3699/60)/60)/24)+DATE(1970,1,1)+(-5/24)</f>
        <v>42500.2575</v>
      </c>
      <c r="Q3699" s="11">
        <f>(((J3699/60)/60)/24)+DATE(1970,1,1)+(-5/24)</f>
        <v>42479.2575</v>
      </c>
      <c r="R3699" t="s">
        <v>8271</v>
      </c>
      <c r="S3699" s="13" t="str">
        <f>LEFT(R3699,SEARCH("/",R3699)-1)</f>
        <v>theater</v>
      </c>
      <c r="T3699" t="str">
        <f>RIGHT(R3699,LEN(R3699)-SEARCH("/",R3699))</f>
        <v>plays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>
        <f>E3700/D3700</f>
        <v>1.1052</v>
      </c>
      <c r="O3700" s="6">
        <f>IF(L3700&gt;0,E3700/L3700,0)</f>
        <v>40.632352941176471</v>
      </c>
      <c r="P3700" s="11">
        <f>(((I3700/60)/60)/24)+DATE(1970,1,1)+(-5/24)</f>
        <v>42431.598229166666</v>
      </c>
      <c r="Q3700" s="11">
        <f>(((J3700/60)/60)/24)+DATE(1970,1,1)+(-5/24)</f>
        <v>42401.598229166666</v>
      </c>
      <c r="R3700" t="s">
        <v>8271</v>
      </c>
      <c r="S3700" s="13" t="str">
        <f>LEFT(R3700,SEARCH("/",R3700)-1)</f>
        <v>theater</v>
      </c>
      <c r="T3700" t="str">
        <f>RIGHT(R3700,LEN(R3700)-SEARCH("/",R3700))</f>
        <v>plays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>
        <f>E3701/D3701</f>
        <v>1.008</v>
      </c>
      <c r="O3701" s="6">
        <f>IF(L3701&gt;0,E3701/L3701,0)</f>
        <v>63</v>
      </c>
      <c r="P3701" s="11">
        <f>(((I3701/60)/60)/24)+DATE(1970,1,1)+(-5/24)</f>
        <v>41927.393703703703</v>
      </c>
      <c r="Q3701" s="11">
        <f>(((J3701/60)/60)/24)+DATE(1970,1,1)+(-5/24)</f>
        <v>41897.393703703703</v>
      </c>
      <c r="R3701" t="s">
        <v>8271</v>
      </c>
      <c r="S3701" s="13" t="str">
        <f>LEFT(R3701,SEARCH("/",R3701)-1)</f>
        <v>theater</v>
      </c>
      <c r="T3701" t="str">
        <f>RIGHT(R3701,LEN(R3701)-SEARCH("/",R3701))</f>
        <v>plays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>
        <f>E3702/D3702</f>
        <v>1.212</v>
      </c>
      <c r="O3702" s="6">
        <f>IF(L3702&gt;0,E3702/L3702,0)</f>
        <v>33.666666666666664</v>
      </c>
      <c r="P3702" s="11">
        <f>(((I3702/60)/60)/24)+DATE(1970,1,1)+(-5/24)</f>
        <v>41912.458333333328</v>
      </c>
      <c r="Q3702" s="11">
        <f>(((J3702/60)/60)/24)+DATE(1970,1,1)+(-5/24)</f>
        <v>41882.37731481481</v>
      </c>
      <c r="R3702" t="s">
        <v>8271</v>
      </c>
      <c r="S3702" s="13" t="str">
        <f>LEFT(R3702,SEARCH("/",R3702)-1)</f>
        <v>theater</v>
      </c>
      <c r="T3702" t="str">
        <f>RIGHT(R3702,LEN(R3702)-SEARCH("/",R3702))</f>
        <v>plays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>
        <f>E3703/D3703</f>
        <v>1.0033333333333334</v>
      </c>
      <c r="O3703" s="6">
        <f>IF(L3703&gt;0,E3703/L3703,0)</f>
        <v>38.589743589743591</v>
      </c>
      <c r="P3703" s="11">
        <f>(((I3703/60)/60)/24)+DATE(1970,1,1)+(-5/24)</f>
        <v>42159.333252314813</v>
      </c>
      <c r="Q3703" s="11">
        <f>(((J3703/60)/60)/24)+DATE(1970,1,1)+(-5/24)</f>
        <v>42129.333252314813</v>
      </c>
      <c r="R3703" t="s">
        <v>8271</v>
      </c>
      <c r="S3703" s="13" t="str">
        <f>LEFT(R3703,SEARCH("/",R3703)-1)</f>
        <v>theater</v>
      </c>
      <c r="T3703" t="str">
        <f>RIGHT(R3703,LEN(R3703)-SEARCH("/",R3703))</f>
        <v>plays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>
        <f>E3704/D3704</f>
        <v>1.0916666666666666</v>
      </c>
      <c r="O3704" s="6">
        <f>IF(L3704&gt;0,E3704/L3704,0)</f>
        <v>155.95238095238096</v>
      </c>
      <c r="P3704" s="11">
        <f>(((I3704/60)/60)/24)+DATE(1970,1,1)+(-5/24)</f>
        <v>42561.749305555553</v>
      </c>
      <c r="Q3704" s="11">
        <f>(((J3704/60)/60)/24)+DATE(1970,1,1)+(-5/24)</f>
        <v>42524.329675925925</v>
      </c>
      <c r="R3704" t="s">
        <v>8271</v>
      </c>
      <c r="S3704" s="13" t="str">
        <f>LEFT(R3704,SEARCH("/",R3704)-1)</f>
        <v>theater</v>
      </c>
      <c r="T3704" t="str">
        <f>RIGHT(R3704,LEN(R3704)-SEARCH("/",R3704))</f>
        <v>plays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>
        <f>E3705/D3705</f>
        <v>1.2342857142857142</v>
      </c>
      <c r="O3705" s="6">
        <f>IF(L3705&gt;0,E3705/L3705,0)</f>
        <v>43.2</v>
      </c>
      <c r="P3705" s="11">
        <f>(((I3705/60)/60)/24)+DATE(1970,1,1)+(-5/24)</f>
        <v>42595.082638888889</v>
      </c>
      <c r="Q3705" s="11">
        <f>(((J3705/60)/60)/24)+DATE(1970,1,1)+(-5/24)</f>
        <v>42556.296157407407</v>
      </c>
      <c r="R3705" t="s">
        <v>8271</v>
      </c>
      <c r="S3705" s="13" t="str">
        <f>LEFT(R3705,SEARCH("/",R3705)-1)</f>
        <v>theater</v>
      </c>
      <c r="T3705" t="str">
        <f>RIGHT(R3705,LEN(R3705)-SEARCH("/",R3705))</f>
        <v>plays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>
        <f>E3706/D3706</f>
        <v>1.3633666666666666</v>
      </c>
      <c r="O3706" s="6">
        <f>IF(L3706&gt;0,E3706/L3706,0)</f>
        <v>15.148518518518518</v>
      </c>
      <c r="P3706" s="11">
        <f>(((I3706/60)/60)/24)+DATE(1970,1,1)+(-5/24)</f>
        <v>42521.481412037036</v>
      </c>
      <c r="Q3706" s="11">
        <f>(((J3706/60)/60)/24)+DATE(1970,1,1)+(-5/24)</f>
        <v>42461.481412037036</v>
      </c>
      <c r="R3706" t="s">
        <v>8271</v>
      </c>
      <c r="S3706" s="13" t="str">
        <f>LEFT(R3706,SEARCH("/",R3706)-1)</f>
        <v>theater</v>
      </c>
      <c r="T3706" t="str">
        <f>RIGHT(R3706,LEN(R3706)-SEARCH("/",R3706))</f>
        <v>plays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>
        <f>E3707/D3707</f>
        <v>1.0346657233816767</v>
      </c>
      <c r="O3707" s="6">
        <f>IF(L3707&gt;0,E3707/L3707,0)</f>
        <v>83.571428571428569</v>
      </c>
      <c r="P3707" s="11">
        <f>(((I3707/60)/60)/24)+DATE(1970,1,1)+(-5/24)</f>
        <v>41813.541666666664</v>
      </c>
      <c r="Q3707" s="11">
        <f>(((J3707/60)/60)/24)+DATE(1970,1,1)+(-5/24)</f>
        <v>41792.334652777776</v>
      </c>
      <c r="R3707" t="s">
        <v>8271</v>
      </c>
      <c r="S3707" s="13" t="str">
        <f>LEFT(R3707,SEARCH("/",R3707)-1)</f>
        <v>theater</v>
      </c>
      <c r="T3707" t="str">
        <f>RIGHT(R3707,LEN(R3707)-SEARCH("/",R3707))</f>
        <v>plays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>
        <f>E3708/D3708</f>
        <v>1.2133333333333334</v>
      </c>
      <c r="O3708" s="6">
        <f>IF(L3708&gt;0,E3708/L3708,0)</f>
        <v>140</v>
      </c>
      <c r="P3708" s="11">
        <f>(((I3708/60)/60)/24)+DATE(1970,1,1)+(-5/24)</f>
        <v>41894.705428240741</v>
      </c>
      <c r="Q3708" s="11">
        <f>(((J3708/60)/60)/24)+DATE(1970,1,1)+(-5/24)</f>
        <v>41879.705428240741</v>
      </c>
      <c r="R3708" t="s">
        <v>8271</v>
      </c>
      <c r="S3708" s="13" t="str">
        <f>LEFT(R3708,SEARCH("/",R3708)-1)</f>
        <v>theater</v>
      </c>
      <c r="T3708" t="str">
        <f>RIGHT(R3708,LEN(R3708)-SEARCH("/",R3708))</f>
        <v>plays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>
        <f>E3709/D3709</f>
        <v>1.86</v>
      </c>
      <c r="O3709" s="6">
        <f>IF(L3709&gt;0,E3709/L3709,0)</f>
        <v>80.869565217391298</v>
      </c>
      <c r="P3709" s="11">
        <f>(((I3709/60)/60)/24)+DATE(1970,1,1)+(-5/24)</f>
        <v>42573.018055555549</v>
      </c>
      <c r="Q3709" s="11">
        <f>(((J3709/60)/60)/24)+DATE(1970,1,1)+(-5/24)</f>
        <v>42551.840023148143</v>
      </c>
      <c r="R3709" t="s">
        <v>8271</v>
      </c>
      <c r="S3709" s="13" t="str">
        <f>LEFT(R3709,SEARCH("/",R3709)-1)</f>
        <v>theater</v>
      </c>
      <c r="T3709" t="str">
        <f>RIGHT(R3709,LEN(R3709)-SEARCH("/",R3709))</f>
        <v>plays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>
        <f>E3710/D3710</f>
        <v>3</v>
      </c>
      <c r="O3710" s="6">
        <f>IF(L3710&gt;0,E3710/L3710,0)</f>
        <v>53.846153846153847</v>
      </c>
      <c r="P3710" s="11">
        <f>(((I3710/60)/60)/24)+DATE(1970,1,1)+(-5/24)</f>
        <v>41823.933865740735</v>
      </c>
      <c r="Q3710" s="11">
        <f>(((J3710/60)/60)/24)+DATE(1970,1,1)+(-5/24)</f>
        <v>41809.933865740735</v>
      </c>
      <c r="R3710" t="s">
        <v>8271</v>
      </c>
      <c r="S3710" s="13" t="str">
        <f>LEFT(R3710,SEARCH("/",R3710)-1)</f>
        <v>theater</v>
      </c>
      <c r="T3710" t="str">
        <f>RIGHT(R3710,LEN(R3710)-SEARCH("/",R3710))</f>
        <v>plays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>
        <f>E3711/D3711</f>
        <v>1.0825</v>
      </c>
      <c r="O3711" s="6">
        <f>IF(L3711&gt;0,E3711/L3711,0)</f>
        <v>30.928571428571427</v>
      </c>
      <c r="P3711" s="11">
        <f>(((I3711/60)/60)/24)+DATE(1970,1,1)+(-5/24)</f>
        <v>41815.499374999999</v>
      </c>
      <c r="Q3711" s="11">
        <f>(((J3711/60)/60)/24)+DATE(1970,1,1)+(-5/24)</f>
        <v>41785.499374999999</v>
      </c>
      <c r="R3711" t="s">
        <v>8271</v>
      </c>
      <c r="S3711" s="13" t="str">
        <f>LEFT(R3711,SEARCH("/",R3711)-1)</f>
        <v>theater</v>
      </c>
      <c r="T3711" t="str">
        <f>RIGHT(R3711,LEN(R3711)-SEARCH("/",R3711))</f>
        <v>plays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>
        <f>E3712/D3712</f>
        <v>1.4115384615384616</v>
      </c>
      <c r="O3712" s="6">
        <f>IF(L3712&gt;0,E3712/L3712,0)</f>
        <v>67.962962962962962</v>
      </c>
      <c r="P3712" s="11">
        <f>(((I3712/60)/60)/24)+DATE(1970,1,1)+(-5/24)</f>
        <v>42097.367916666662</v>
      </c>
      <c r="Q3712" s="11">
        <f>(((J3712/60)/60)/24)+DATE(1970,1,1)+(-5/24)</f>
        <v>42072.367916666662</v>
      </c>
      <c r="R3712" t="s">
        <v>8271</v>
      </c>
      <c r="S3712" s="13" t="str">
        <f>LEFT(R3712,SEARCH("/",R3712)-1)</f>
        <v>theater</v>
      </c>
      <c r="T3712" t="str">
        <f>RIGHT(R3712,LEN(R3712)-SEARCH("/",R3712))</f>
        <v>plays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>
        <f>E3713/D3713</f>
        <v>1.1399999999999999</v>
      </c>
      <c r="O3713" s="6">
        <f>IF(L3713&gt;0,E3713/L3713,0)</f>
        <v>27.142857142857142</v>
      </c>
      <c r="P3713" s="11">
        <f>(((I3713/60)/60)/24)+DATE(1970,1,1)+(-5/24)</f>
        <v>41805.458333333328</v>
      </c>
      <c r="Q3713" s="11">
        <f>(((J3713/60)/60)/24)+DATE(1970,1,1)+(-5/24)</f>
        <v>41779.5158912037</v>
      </c>
      <c r="R3713" t="s">
        <v>8271</v>
      </c>
      <c r="S3713" s="13" t="str">
        <f>LEFT(R3713,SEARCH("/",R3713)-1)</f>
        <v>theater</v>
      </c>
      <c r="T3713" t="str">
        <f>RIGHT(R3713,LEN(R3713)-SEARCH("/",R3713))</f>
        <v>plays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>
        <f>E3714/D3714</f>
        <v>1.5373333333333334</v>
      </c>
      <c r="O3714" s="6">
        <f>IF(L3714&gt;0,E3714/L3714,0)</f>
        <v>110.86538461538461</v>
      </c>
      <c r="P3714" s="11">
        <f>(((I3714/60)/60)/24)+DATE(1970,1,1)+(-5/24)</f>
        <v>42155.082638888889</v>
      </c>
      <c r="Q3714" s="11">
        <f>(((J3714/60)/60)/24)+DATE(1970,1,1)+(-5/24)</f>
        <v>42133.963738425926</v>
      </c>
      <c r="R3714" t="s">
        <v>8271</v>
      </c>
      <c r="S3714" s="13" t="str">
        <f>LEFT(R3714,SEARCH("/",R3714)-1)</f>
        <v>theater</v>
      </c>
      <c r="T3714" t="str">
        <f>RIGHT(R3714,LEN(R3714)-SEARCH("/",R3714))</f>
        <v>plays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>
        <f>E3715/D3715</f>
        <v>1.0149999999999999</v>
      </c>
      <c r="O3715" s="6">
        <f>IF(L3715&gt;0,E3715/L3715,0)</f>
        <v>106.84210526315789</v>
      </c>
      <c r="P3715" s="11">
        <f>(((I3715/60)/60)/24)+DATE(1970,1,1)+(-5/24)</f>
        <v>42525.529699074068</v>
      </c>
      <c r="Q3715" s="11">
        <f>(((J3715/60)/60)/24)+DATE(1970,1,1)+(-5/24)</f>
        <v>42505.529699074068</v>
      </c>
      <c r="R3715" t="s">
        <v>8271</v>
      </c>
      <c r="S3715" s="13" t="str">
        <f>LEFT(R3715,SEARCH("/",R3715)-1)</f>
        <v>theater</v>
      </c>
      <c r="T3715" t="str">
        <f>RIGHT(R3715,LEN(R3715)-SEARCH("/",R3715))</f>
        <v>plays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>
        <f>E3716/D3716</f>
        <v>1.0235000000000001</v>
      </c>
      <c r="O3716" s="6">
        <f>IF(L3716&gt;0,E3716/L3716,0)</f>
        <v>105.51546391752578</v>
      </c>
      <c r="P3716" s="11">
        <f>(((I3716/60)/60)/24)+DATE(1970,1,1)+(-5/24)</f>
        <v>42149.957638888889</v>
      </c>
      <c r="Q3716" s="11">
        <f>(((J3716/60)/60)/24)+DATE(1970,1,1)+(-5/24)</f>
        <v>42118.347997685189</v>
      </c>
      <c r="R3716" t="s">
        <v>8271</v>
      </c>
      <c r="S3716" s="13" t="str">
        <f>LEFT(R3716,SEARCH("/",R3716)-1)</f>
        <v>theater</v>
      </c>
      <c r="T3716" t="str">
        <f>RIGHT(R3716,LEN(R3716)-SEARCH("/",R3716))</f>
        <v>plays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>
        <f>E3717/D3717</f>
        <v>1.0257142857142858</v>
      </c>
      <c r="O3717" s="6">
        <f>IF(L3717&gt;0,E3717/L3717,0)</f>
        <v>132.96296296296296</v>
      </c>
      <c r="P3717" s="11">
        <f>(((I3717/60)/60)/24)+DATE(1970,1,1)+(-5/24)</f>
        <v>42094.327777777777</v>
      </c>
      <c r="Q3717" s="11">
        <f>(((J3717/60)/60)/24)+DATE(1970,1,1)+(-5/24)</f>
        <v>42036.787256944437</v>
      </c>
      <c r="R3717" t="s">
        <v>8271</v>
      </c>
      <c r="S3717" s="13" t="str">
        <f>LEFT(R3717,SEARCH("/",R3717)-1)</f>
        <v>theater</v>
      </c>
      <c r="T3717" t="str">
        <f>RIGHT(R3717,LEN(R3717)-SEARCH("/",R3717))</f>
        <v>plays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>
        <f>E3718/D3718</f>
        <v>1.5575000000000001</v>
      </c>
      <c r="O3718" s="6">
        <f>IF(L3718&gt;0,E3718/L3718,0)</f>
        <v>51.916666666666664</v>
      </c>
      <c r="P3718" s="11">
        <f>(((I3718/60)/60)/24)+DATE(1970,1,1)+(-5/24)</f>
        <v>42390.679502314808</v>
      </c>
      <c r="Q3718" s="11">
        <f>(((J3718/60)/60)/24)+DATE(1970,1,1)+(-5/24)</f>
        <v>42360.679502314808</v>
      </c>
      <c r="R3718" t="s">
        <v>8271</v>
      </c>
      <c r="S3718" s="13" t="str">
        <f>LEFT(R3718,SEARCH("/",R3718)-1)</f>
        <v>theater</v>
      </c>
      <c r="T3718" t="str">
        <f>RIGHT(R3718,LEN(R3718)-SEARCH("/",R3718))</f>
        <v>plays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>
        <f>E3719/D3719</f>
        <v>1.0075000000000001</v>
      </c>
      <c r="O3719" s="6">
        <f>IF(L3719&gt;0,E3719/L3719,0)</f>
        <v>310</v>
      </c>
      <c r="P3719" s="11">
        <f>(((I3719/60)/60)/24)+DATE(1970,1,1)+(-5/24)</f>
        <v>42133.657974537033</v>
      </c>
      <c r="Q3719" s="11">
        <f>(((J3719/60)/60)/24)+DATE(1970,1,1)+(-5/24)</f>
        <v>42102.657974537033</v>
      </c>
      <c r="R3719" t="s">
        <v>8271</v>
      </c>
      <c r="S3719" s="13" t="str">
        <f>LEFT(R3719,SEARCH("/",R3719)-1)</f>
        <v>theater</v>
      </c>
      <c r="T3719" t="str">
        <f>RIGHT(R3719,LEN(R3719)-SEARCH("/",R3719))</f>
        <v>plays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>
        <f>E3720/D3720</f>
        <v>2.3940000000000001</v>
      </c>
      <c r="O3720" s="6">
        <f>IF(L3720&gt;0,E3720/L3720,0)</f>
        <v>26.021739130434781</v>
      </c>
      <c r="P3720" s="11">
        <f>(((I3720/60)/60)/24)+DATE(1970,1,1)+(-5/24)</f>
        <v>42062.507812499993</v>
      </c>
      <c r="Q3720" s="11">
        <f>(((J3720/60)/60)/24)+DATE(1970,1,1)+(-5/24)</f>
        <v>42032.507812499993</v>
      </c>
      <c r="R3720" t="s">
        <v>8271</v>
      </c>
      <c r="S3720" s="13" t="str">
        <f>LEFT(R3720,SEARCH("/",R3720)-1)</f>
        <v>theater</v>
      </c>
      <c r="T3720" t="str">
        <f>RIGHT(R3720,LEN(R3720)-SEARCH("/",R3720))</f>
        <v>plays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>
        <f>E3721/D3721</f>
        <v>2.1</v>
      </c>
      <c r="O3721" s="6">
        <f>IF(L3721&gt;0,E3721/L3721,0)</f>
        <v>105</v>
      </c>
      <c r="P3721" s="11">
        <f>(((I3721/60)/60)/24)+DATE(1970,1,1)+(-5/24)</f>
        <v>42177.521597222221</v>
      </c>
      <c r="Q3721" s="11">
        <f>(((J3721/60)/60)/24)+DATE(1970,1,1)+(-5/24)</f>
        <v>42147.521597222221</v>
      </c>
      <c r="R3721" t="s">
        <v>8271</v>
      </c>
      <c r="S3721" s="13" t="str">
        <f>LEFT(R3721,SEARCH("/",R3721)-1)</f>
        <v>theater</v>
      </c>
      <c r="T3721" t="str">
        <f>RIGHT(R3721,LEN(R3721)-SEARCH("/",R3721))</f>
        <v>plays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>
        <f>E3722/D3722</f>
        <v>1.0451515151515152</v>
      </c>
      <c r="O3722" s="6">
        <f>IF(L3722&gt;0,E3722/L3722,0)</f>
        <v>86.224999999999994</v>
      </c>
      <c r="P3722" s="11">
        <f>(((I3722/60)/60)/24)+DATE(1970,1,1)+(-5/24)</f>
        <v>42187.784791666665</v>
      </c>
      <c r="Q3722" s="11">
        <f>(((J3722/60)/60)/24)+DATE(1970,1,1)+(-5/24)</f>
        <v>42165.784791666665</v>
      </c>
      <c r="R3722" t="s">
        <v>8271</v>
      </c>
      <c r="S3722" s="13" t="str">
        <f>LEFT(R3722,SEARCH("/",R3722)-1)</f>
        <v>theater</v>
      </c>
      <c r="T3722" t="str">
        <f>RIGHT(R3722,LEN(R3722)-SEARCH("/",R3722))</f>
        <v>plays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>
        <f>E3723/D3723</f>
        <v>1.008</v>
      </c>
      <c r="O3723" s="6">
        <f>IF(L3723&gt;0,E3723/L3723,0)</f>
        <v>114.54545454545455</v>
      </c>
      <c r="P3723" s="11">
        <f>(((I3723/60)/60)/24)+DATE(1970,1,1)+(-5/24)</f>
        <v>41948.769490740735</v>
      </c>
      <c r="Q3723" s="11">
        <f>(((J3723/60)/60)/24)+DATE(1970,1,1)+(-5/24)</f>
        <v>41927.727824074071</v>
      </c>
      <c r="R3723" t="s">
        <v>8271</v>
      </c>
      <c r="S3723" s="13" t="str">
        <f>LEFT(R3723,SEARCH("/",R3723)-1)</f>
        <v>theater</v>
      </c>
      <c r="T3723" t="str">
        <f>RIGHT(R3723,LEN(R3723)-SEARCH("/",R3723))</f>
        <v>plays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>
        <f>E3724/D3724</f>
        <v>1.1120000000000001</v>
      </c>
      <c r="O3724" s="6">
        <f>IF(L3724&gt;0,E3724/L3724,0)</f>
        <v>47.657142857142858</v>
      </c>
      <c r="P3724" s="11">
        <f>(((I3724/60)/60)/24)+DATE(1970,1,1)+(-5/24)</f>
        <v>42411.749305555553</v>
      </c>
      <c r="Q3724" s="11">
        <f>(((J3724/60)/60)/24)+DATE(1970,1,1)+(-5/24)</f>
        <v>42381.463506944441</v>
      </c>
      <c r="R3724" t="s">
        <v>8271</v>
      </c>
      <c r="S3724" s="13" t="str">
        <f>LEFT(R3724,SEARCH("/",R3724)-1)</f>
        <v>theater</v>
      </c>
      <c r="T3724" t="str">
        <f>RIGHT(R3724,LEN(R3724)-SEARCH("/",R3724))</f>
        <v>plays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>
        <f>E3725/D3725</f>
        <v>1.0204444444444445</v>
      </c>
      <c r="O3725" s="6">
        <f>IF(L3725&gt;0,E3725/L3725,0)</f>
        <v>72.888888888888886</v>
      </c>
      <c r="P3725" s="11">
        <f>(((I3725/60)/60)/24)+DATE(1970,1,1)+(-5/24)</f>
        <v>41973.586365740739</v>
      </c>
      <c r="Q3725" s="11">
        <f>(((J3725/60)/60)/24)+DATE(1970,1,1)+(-5/24)</f>
        <v>41943.544699074075</v>
      </c>
      <c r="R3725" t="s">
        <v>8271</v>
      </c>
      <c r="S3725" s="13" t="str">
        <f>LEFT(R3725,SEARCH("/",R3725)-1)</f>
        <v>theater</v>
      </c>
      <c r="T3725" t="str">
        <f>RIGHT(R3725,LEN(R3725)-SEARCH("/",R3725))</f>
        <v>plays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>
        <f>E3726/D3726</f>
        <v>1.0254767441860466</v>
      </c>
      <c r="O3726" s="6">
        <f>IF(L3726&gt;0,E3726/L3726,0)</f>
        <v>49.545505617977533</v>
      </c>
      <c r="P3726" s="11">
        <f>(((I3726/60)/60)/24)+DATE(1970,1,1)+(-5/24)</f>
        <v>42494.749999999993</v>
      </c>
      <c r="Q3726" s="11">
        <f>(((J3726/60)/60)/24)+DATE(1970,1,1)+(-5/24)</f>
        <v>42465.283101851855</v>
      </c>
      <c r="R3726" t="s">
        <v>8271</v>
      </c>
      <c r="S3726" s="13" t="str">
        <f>LEFT(R3726,SEARCH("/",R3726)-1)</f>
        <v>theater</v>
      </c>
      <c r="T3726" t="str">
        <f>RIGHT(R3726,LEN(R3726)-SEARCH("/",R3726))</f>
        <v>plays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>
        <f>E3727/D3727</f>
        <v>1.27</v>
      </c>
      <c r="O3727" s="6">
        <f>IF(L3727&gt;0,E3727/L3727,0)</f>
        <v>25.4</v>
      </c>
      <c r="P3727" s="11">
        <f>(((I3727/60)/60)/24)+DATE(1970,1,1)+(-5/24)</f>
        <v>42418.687499999993</v>
      </c>
      <c r="Q3727" s="11">
        <f>(((J3727/60)/60)/24)+DATE(1970,1,1)+(-5/24)</f>
        <v>42401.736886574072</v>
      </c>
      <c r="R3727" t="s">
        <v>8271</v>
      </c>
      <c r="S3727" s="13" t="str">
        <f>LEFT(R3727,SEARCH("/",R3727)-1)</f>
        <v>theater</v>
      </c>
      <c r="T3727" t="str">
        <f>RIGHT(R3727,LEN(R3727)-SEARCH("/",R3727))</f>
        <v>plays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>
        <f>E3728/D3728</f>
        <v>3.3870588235294119</v>
      </c>
      <c r="O3728" s="6">
        <f>IF(L3728&gt;0,E3728/L3728,0)</f>
        <v>62.586956521739133</v>
      </c>
      <c r="P3728" s="11">
        <f>(((I3728/60)/60)/24)+DATE(1970,1,1)+(-5/24)</f>
        <v>42489.666666666664</v>
      </c>
      <c r="Q3728" s="11">
        <f>(((J3728/60)/60)/24)+DATE(1970,1,1)+(-5/24)</f>
        <v>42461.932534722226</v>
      </c>
      <c r="R3728" t="s">
        <v>8271</v>
      </c>
      <c r="S3728" s="13" t="str">
        <f>LEFT(R3728,SEARCH("/",R3728)-1)</f>
        <v>theater</v>
      </c>
      <c r="T3728" t="str">
        <f>RIGHT(R3728,LEN(R3728)-SEARCH("/",R3728))</f>
        <v>plays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>
        <f>E3729/D3729</f>
        <v>1.0075000000000001</v>
      </c>
      <c r="O3729" s="6">
        <f>IF(L3729&gt;0,E3729/L3729,0)</f>
        <v>61.060606060606062</v>
      </c>
      <c r="P3729" s="11">
        <f>(((I3729/60)/60)/24)+DATE(1970,1,1)+(-5/24)</f>
        <v>42662.996527777774</v>
      </c>
      <c r="Q3729" s="11">
        <f>(((J3729/60)/60)/24)+DATE(1970,1,1)+(-5/24)</f>
        <v>42632.139976851853</v>
      </c>
      <c r="R3729" t="s">
        <v>8271</v>
      </c>
      <c r="S3729" s="13" t="str">
        <f>LEFT(R3729,SEARCH("/",R3729)-1)</f>
        <v>theater</v>
      </c>
      <c r="T3729" t="str">
        <f>RIGHT(R3729,LEN(R3729)-SEARCH("/",R3729))</f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>
        <f>E3730/D3730</f>
        <v>9.3100000000000002E-2</v>
      </c>
      <c r="O3730" s="6">
        <f>IF(L3730&gt;0,E3730/L3730,0)</f>
        <v>60.064516129032256</v>
      </c>
      <c r="P3730" s="11">
        <f>(((I3730/60)/60)/24)+DATE(1970,1,1)+(-5/24)</f>
        <v>42234.962685185186</v>
      </c>
      <c r="Q3730" s="11">
        <f>(((J3730/60)/60)/24)+DATE(1970,1,1)+(-5/24)</f>
        <v>42204.962685185186</v>
      </c>
      <c r="R3730" t="s">
        <v>8271</v>
      </c>
      <c r="S3730" s="13" t="str">
        <f>LEFT(R3730,SEARCH("/",R3730)-1)</f>
        <v>theater</v>
      </c>
      <c r="T3730" t="str">
        <f>RIGHT(R3730,LEN(R3730)-SEARCH("/",R3730))</f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>
        <f>E3731/D3731</f>
        <v>7.2400000000000006E-2</v>
      </c>
      <c r="O3731" s="6">
        <f>IF(L3731&gt;0,E3731/L3731,0)</f>
        <v>72.400000000000006</v>
      </c>
      <c r="P3731" s="11">
        <f>(((I3731/60)/60)/24)+DATE(1970,1,1)+(-5/24)</f>
        <v>42085.954999999994</v>
      </c>
      <c r="Q3731" s="11">
        <f>(((J3731/60)/60)/24)+DATE(1970,1,1)+(-5/24)</f>
        <v>42040.996666666666</v>
      </c>
      <c r="R3731" t="s">
        <v>8271</v>
      </c>
      <c r="S3731" s="13" t="str">
        <f>LEFT(R3731,SEARCH("/",R3731)-1)</f>
        <v>theater</v>
      </c>
      <c r="T3731" t="str">
        <f>RIGHT(R3731,LEN(R3731)-SEARCH("/",R3731))</f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>
        <f>E3732/D3732</f>
        <v>0.1</v>
      </c>
      <c r="O3732" s="6">
        <f>IF(L3732&gt;0,E3732/L3732,0)</f>
        <v>100</v>
      </c>
      <c r="P3732" s="11">
        <f>(((I3732/60)/60)/24)+DATE(1970,1,1)+(-5/24)</f>
        <v>42233.46943287037</v>
      </c>
      <c r="Q3732" s="11">
        <f>(((J3732/60)/60)/24)+DATE(1970,1,1)+(-5/24)</f>
        <v>42203.46943287037</v>
      </c>
      <c r="R3732" t="s">
        <v>8271</v>
      </c>
      <c r="S3732" s="13" t="str">
        <f>LEFT(R3732,SEARCH("/",R3732)-1)</f>
        <v>theater</v>
      </c>
      <c r="T3732" t="str">
        <f>RIGHT(R3732,LEN(R3732)-SEARCH("/",R3732))</f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>
        <f>E3733/D3733</f>
        <v>0.11272727272727273</v>
      </c>
      <c r="O3733" s="6">
        <f>IF(L3733&gt;0,E3733/L3733,0)</f>
        <v>51.666666666666664</v>
      </c>
      <c r="P3733" s="11">
        <f>(((I3733/60)/60)/24)+DATE(1970,1,1)+(-5/24)</f>
        <v>42013.932638888888</v>
      </c>
      <c r="Q3733" s="11">
        <f>(((J3733/60)/60)/24)+DATE(1970,1,1)+(-5/24)</f>
        <v>41983.544513888883</v>
      </c>
      <c r="R3733" t="s">
        <v>8271</v>
      </c>
      <c r="S3733" s="13" t="str">
        <f>LEFT(R3733,SEARCH("/",R3733)-1)</f>
        <v>theater</v>
      </c>
      <c r="T3733" t="str">
        <f>RIGHT(R3733,LEN(R3733)-SEARCH("/",R3733))</f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>
        <f>E3734/D3734</f>
        <v>0.15411764705882353</v>
      </c>
      <c r="O3734" s="6">
        <f>IF(L3734&gt;0,E3734/L3734,0)</f>
        <v>32.75</v>
      </c>
      <c r="P3734" s="11">
        <f>(((I3734/60)/60)/24)+DATE(1970,1,1)+(-5/24)</f>
        <v>42028.291666666664</v>
      </c>
      <c r="Q3734" s="11">
        <f>(((J3734/60)/60)/24)+DATE(1970,1,1)+(-5/24)</f>
        <v>41968.469131944446</v>
      </c>
      <c r="R3734" t="s">
        <v>8271</v>
      </c>
      <c r="S3734" s="13" t="str">
        <f>LEFT(R3734,SEARCH("/",R3734)-1)</f>
        <v>theater</v>
      </c>
      <c r="T3734" t="str">
        <f>RIGHT(R3734,LEN(R3734)-SEARCH("/",R3734))</f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>
        <f>E3735/D3735</f>
        <v>0</v>
      </c>
      <c r="O3735" s="6">
        <f>IF(L3735&gt;0,E3735/L3735,0)</f>
        <v>0</v>
      </c>
      <c r="P3735" s="11">
        <f>(((I3735/60)/60)/24)+DATE(1970,1,1)+(-5/24)</f>
        <v>42112.729166666664</v>
      </c>
      <c r="Q3735" s="11">
        <f>(((J3735/60)/60)/24)+DATE(1970,1,1)+(-5/24)</f>
        <v>42102.816064814811</v>
      </c>
      <c r="R3735" t="s">
        <v>8271</v>
      </c>
      <c r="S3735" s="13" t="str">
        <f>LEFT(R3735,SEARCH("/",R3735)-1)</f>
        <v>theater</v>
      </c>
      <c r="T3735" t="str">
        <f>RIGHT(R3735,LEN(R3735)-SEARCH("/",R3735))</f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>
        <f>E3736/D3736</f>
        <v>0.28466666666666668</v>
      </c>
      <c r="O3736" s="6">
        <f>IF(L3736&gt;0,E3736/L3736,0)</f>
        <v>61</v>
      </c>
      <c r="P3736" s="11">
        <f>(((I3736/60)/60)/24)+DATE(1970,1,1)+(-5/24)</f>
        <v>42149.693240740737</v>
      </c>
      <c r="Q3736" s="11">
        <f>(((J3736/60)/60)/24)+DATE(1970,1,1)+(-5/24)</f>
        <v>42089.693240740737</v>
      </c>
      <c r="R3736" t="s">
        <v>8271</v>
      </c>
      <c r="S3736" s="13" t="str">
        <f>LEFT(R3736,SEARCH("/",R3736)-1)</f>
        <v>theater</v>
      </c>
      <c r="T3736" t="str">
        <f>RIGHT(R3736,LEN(R3736)-SEARCH("/",R3736))</f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>
        <f>E3737/D3737</f>
        <v>0.13333333333333333</v>
      </c>
      <c r="O3737" s="6">
        <f>IF(L3737&gt;0,E3737/L3737,0)</f>
        <v>10</v>
      </c>
      <c r="P3737" s="11">
        <f>(((I3737/60)/60)/24)+DATE(1970,1,1)+(-5/24)</f>
        <v>42152.484826388885</v>
      </c>
      <c r="Q3737" s="11">
        <f>(((J3737/60)/60)/24)+DATE(1970,1,1)+(-5/24)</f>
        <v>42122.484826388885</v>
      </c>
      <c r="R3737" t="s">
        <v>8271</v>
      </c>
      <c r="S3737" s="13" t="str">
        <f>LEFT(R3737,SEARCH("/",R3737)-1)</f>
        <v>theater</v>
      </c>
      <c r="T3737" t="str">
        <f>RIGHT(R3737,LEN(R3737)-SEARCH("/",R3737))</f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>
        <f>E3738/D3738</f>
        <v>6.6666666666666671E-3</v>
      </c>
      <c r="O3738" s="6">
        <f>IF(L3738&gt;0,E3738/L3738,0)</f>
        <v>10</v>
      </c>
      <c r="P3738" s="11">
        <f>(((I3738/60)/60)/24)+DATE(1970,1,1)+(-5/24)</f>
        <v>42086.541666666664</v>
      </c>
      <c r="Q3738" s="11">
        <f>(((J3738/60)/60)/24)+DATE(1970,1,1)+(-5/24)</f>
        <v>42048.503391203696</v>
      </c>
      <c r="R3738" t="s">
        <v>8271</v>
      </c>
      <c r="S3738" s="13" t="str">
        <f>LEFT(R3738,SEARCH("/",R3738)-1)</f>
        <v>theater</v>
      </c>
      <c r="T3738" t="str">
        <f>RIGHT(R3738,LEN(R3738)-SEARCH("/",R3738))</f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>
        <f>E3739/D3739</f>
        <v>0.21428571428571427</v>
      </c>
      <c r="O3739" s="6">
        <f>IF(L3739&gt;0,E3739/L3739,0)</f>
        <v>37.5</v>
      </c>
      <c r="P3739" s="11">
        <f>(((I3739/60)/60)/24)+DATE(1970,1,1)+(-5/24)</f>
        <v>42320.082638888889</v>
      </c>
      <c r="Q3739" s="11">
        <f>(((J3739/60)/60)/24)+DATE(1970,1,1)+(-5/24)</f>
        <v>42297.482673611106</v>
      </c>
      <c r="R3739" t="s">
        <v>8271</v>
      </c>
      <c r="S3739" s="13" t="str">
        <f>LEFT(R3739,SEARCH("/",R3739)-1)</f>
        <v>theater</v>
      </c>
      <c r="T3739" t="str">
        <f>RIGHT(R3739,LEN(R3739)-SEARCH("/",R3739))</f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>
        <f>E3740/D3740</f>
        <v>0.18</v>
      </c>
      <c r="O3740" s="6">
        <f>IF(L3740&gt;0,E3740/L3740,0)</f>
        <v>45</v>
      </c>
      <c r="P3740" s="11">
        <f>(((I3740/60)/60)/24)+DATE(1970,1,1)+(-5/24)</f>
        <v>41835.708333333328</v>
      </c>
      <c r="Q3740" s="11">
        <f>(((J3740/60)/60)/24)+DATE(1970,1,1)+(-5/24)</f>
        <v>41813.730381944442</v>
      </c>
      <c r="R3740" t="s">
        <v>8271</v>
      </c>
      <c r="S3740" s="13" t="str">
        <f>LEFT(R3740,SEARCH("/",R3740)-1)</f>
        <v>theater</v>
      </c>
      <c r="T3740" t="str">
        <f>RIGHT(R3740,LEN(R3740)-SEARCH("/",R3740))</f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>
        <f>E3741/D3741</f>
        <v>0.20125000000000001</v>
      </c>
      <c r="O3741" s="6">
        <f>IF(L3741&gt;0,E3741/L3741,0)</f>
        <v>100.625</v>
      </c>
      <c r="P3741" s="11">
        <f>(((I3741/60)/60)/24)+DATE(1970,1,1)+(-5/24)</f>
        <v>42568.241527777776</v>
      </c>
      <c r="Q3741" s="11">
        <f>(((J3741/60)/60)/24)+DATE(1970,1,1)+(-5/24)</f>
        <v>42548.241527777776</v>
      </c>
      <c r="R3741" t="s">
        <v>8271</v>
      </c>
      <c r="S3741" s="13" t="str">
        <f>LEFT(R3741,SEARCH("/",R3741)-1)</f>
        <v>theater</v>
      </c>
      <c r="T3741" t="str">
        <f>RIGHT(R3741,LEN(R3741)-SEARCH("/",R3741))</f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>
        <f>E3742/D3742</f>
        <v>0.17899999999999999</v>
      </c>
      <c r="O3742" s="6">
        <f>IF(L3742&gt;0,E3742/L3742,0)</f>
        <v>25.571428571428573</v>
      </c>
      <c r="P3742" s="11">
        <f>(((I3742/60)/60)/24)+DATE(1970,1,1)+(-5/24)</f>
        <v>41862.870810185181</v>
      </c>
      <c r="Q3742" s="11">
        <f>(((J3742/60)/60)/24)+DATE(1970,1,1)+(-5/24)</f>
        <v>41832.881423611107</v>
      </c>
      <c r="R3742" t="s">
        <v>8271</v>
      </c>
      <c r="S3742" s="13" t="str">
        <f>LEFT(R3742,SEARCH("/",R3742)-1)</f>
        <v>theater</v>
      </c>
      <c r="T3742" t="str">
        <f>RIGHT(R3742,LEN(R3742)-SEARCH("/",R3742))</f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>
        <f>E3743/D3743</f>
        <v>0</v>
      </c>
      <c r="O3743" s="6">
        <f>IF(L3743&gt;0,E3743/L3743,0)</f>
        <v>0</v>
      </c>
      <c r="P3743" s="11">
        <f>(((I3743/60)/60)/24)+DATE(1970,1,1)+(-5/24)</f>
        <v>42355.712384259255</v>
      </c>
      <c r="Q3743" s="11">
        <f>(((J3743/60)/60)/24)+DATE(1970,1,1)+(-5/24)</f>
        <v>42325.712384259255</v>
      </c>
      <c r="R3743" t="s">
        <v>8271</v>
      </c>
      <c r="S3743" s="13" t="str">
        <f>LEFT(R3743,SEARCH("/",R3743)-1)</f>
        <v>theater</v>
      </c>
      <c r="T3743" t="str">
        <f>RIGHT(R3743,LEN(R3743)-SEARCH("/",R3743))</f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>
        <f>E3744/D3744</f>
        <v>0.02</v>
      </c>
      <c r="O3744" s="6">
        <f>IF(L3744&gt;0,E3744/L3744,0)</f>
        <v>25</v>
      </c>
      <c r="P3744" s="11">
        <f>(((I3744/60)/60)/24)+DATE(1970,1,1)+(-5/24)</f>
        <v>41888.006296296291</v>
      </c>
      <c r="Q3744" s="11">
        <f>(((J3744/60)/60)/24)+DATE(1970,1,1)+(-5/24)</f>
        <v>41858.006296296291</v>
      </c>
      <c r="R3744" t="s">
        <v>8271</v>
      </c>
      <c r="S3744" s="13" t="str">
        <f>LEFT(R3744,SEARCH("/",R3744)-1)</f>
        <v>theater</v>
      </c>
      <c r="T3744" t="str">
        <f>RIGHT(R3744,LEN(R3744)-SEARCH("/",R3744))</f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>
        <f>E3745/D3745</f>
        <v>0</v>
      </c>
      <c r="O3745" s="6">
        <f>IF(L3745&gt;0,E3745/L3745,0)</f>
        <v>0</v>
      </c>
      <c r="P3745" s="11">
        <f>(((I3745/60)/60)/24)+DATE(1970,1,1)+(-5/24)</f>
        <v>41823.501898148148</v>
      </c>
      <c r="Q3745" s="11">
        <f>(((J3745/60)/60)/24)+DATE(1970,1,1)+(-5/24)</f>
        <v>41793.501898148148</v>
      </c>
      <c r="R3745" t="s">
        <v>8271</v>
      </c>
      <c r="S3745" s="13" t="str">
        <f>LEFT(R3745,SEARCH("/",R3745)-1)</f>
        <v>theater</v>
      </c>
      <c r="T3745" t="str">
        <f>RIGHT(R3745,LEN(R3745)-SEARCH("/",R3745))</f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>
        <f>E3746/D3746</f>
        <v>0</v>
      </c>
      <c r="O3746" s="6">
        <f>IF(L3746&gt;0,E3746/L3746,0)</f>
        <v>0</v>
      </c>
      <c r="P3746" s="11">
        <f>(((I3746/60)/60)/24)+DATE(1970,1,1)+(-5/24)</f>
        <v>41824.957638888889</v>
      </c>
      <c r="Q3746" s="11">
        <f>(((J3746/60)/60)/24)+DATE(1970,1,1)+(-5/24)</f>
        <v>41793.605925925927</v>
      </c>
      <c r="R3746" t="s">
        <v>8271</v>
      </c>
      <c r="S3746" s="13" t="str">
        <f>LEFT(R3746,SEARCH("/",R3746)-1)</f>
        <v>theater</v>
      </c>
      <c r="T3746" t="str">
        <f>RIGHT(R3746,LEN(R3746)-SEARCH("/",R3746))</f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>
        <f>E3747/D3747</f>
        <v>0.1</v>
      </c>
      <c r="O3747" s="6">
        <f>IF(L3747&gt;0,E3747/L3747,0)</f>
        <v>10</v>
      </c>
      <c r="P3747" s="11">
        <f>(((I3747/60)/60)/24)+DATE(1970,1,1)+(-5/24)</f>
        <v>41861.489606481482</v>
      </c>
      <c r="Q3747" s="11">
        <f>(((J3747/60)/60)/24)+DATE(1970,1,1)+(-5/24)</f>
        <v>41831.489606481482</v>
      </c>
      <c r="R3747" t="s">
        <v>8271</v>
      </c>
      <c r="S3747" s="13" t="str">
        <f>LEFT(R3747,SEARCH("/",R3747)-1)</f>
        <v>theater</v>
      </c>
      <c r="T3747" t="str">
        <f>RIGHT(R3747,LEN(R3747)-SEARCH("/",R3747))</f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>
        <f>E3748/D3748</f>
        <v>2.3764705882352941E-2</v>
      </c>
      <c r="O3748" s="6">
        <f>IF(L3748&gt;0,E3748/L3748,0)</f>
        <v>202</v>
      </c>
      <c r="P3748" s="11">
        <f>(((I3748/60)/60)/24)+DATE(1970,1,1)+(-5/24)</f>
        <v>42651.18100694444</v>
      </c>
      <c r="Q3748" s="11">
        <f>(((J3748/60)/60)/24)+DATE(1970,1,1)+(-5/24)</f>
        <v>42621.18100694444</v>
      </c>
      <c r="R3748" t="s">
        <v>8271</v>
      </c>
      <c r="S3748" s="13" t="str">
        <f>LEFT(R3748,SEARCH("/",R3748)-1)</f>
        <v>theater</v>
      </c>
      <c r="T3748" t="str">
        <f>RIGHT(R3748,LEN(R3748)-SEARCH("/",R3748))</f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>
        <f>E3749/D3749</f>
        <v>0.01</v>
      </c>
      <c r="O3749" s="6">
        <f>IF(L3749&gt;0,E3749/L3749,0)</f>
        <v>25</v>
      </c>
      <c r="P3749" s="11">
        <f>(((I3749/60)/60)/24)+DATE(1970,1,1)+(-5/24)</f>
        <v>42190.749305555553</v>
      </c>
      <c r="Q3749" s="11">
        <f>(((J3749/60)/60)/24)+DATE(1970,1,1)+(-5/24)</f>
        <v>42164.091388888883</v>
      </c>
      <c r="R3749" t="s">
        <v>8271</v>
      </c>
      <c r="S3749" s="13" t="str">
        <f>LEFT(R3749,SEARCH("/",R3749)-1)</f>
        <v>theater</v>
      </c>
      <c r="T3749" t="str">
        <f>RIGHT(R3749,LEN(R3749)-SEARCH("/",R3749))</f>
        <v>plays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>
        <f>E3750/D3750</f>
        <v>1.0351999999999999</v>
      </c>
      <c r="O3750" s="6">
        <f>IF(L3750&gt;0,E3750/L3750,0)</f>
        <v>99.538461538461533</v>
      </c>
      <c r="P3750" s="11">
        <f>(((I3750/60)/60)/24)+DATE(1970,1,1)+(-5/24)</f>
        <v>42416.040972222218</v>
      </c>
      <c r="Q3750" s="11">
        <f>(((J3750/60)/60)/24)+DATE(1970,1,1)+(-5/24)</f>
        <v>42395.498101851852</v>
      </c>
      <c r="R3750" t="s">
        <v>8305</v>
      </c>
      <c r="S3750" s="13" t="str">
        <f>LEFT(R3750,SEARCH("/",R3750)-1)</f>
        <v>theater</v>
      </c>
      <c r="T3750" t="str">
        <f>RIGHT(R3750,LEN(R3750)-SEARCH("/",R3750))</f>
        <v>musical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>
        <f>E3751/D3751</f>
        <v>1.05</v>
      </c>
      <c r="O3751" s="6">
        <f>IF(L3751&gt;0,E3751/L3751,0)</f>
        <v>75</v>
      </c>
      <c r="P3751" s="11">
        <f>(((I3751/60)/60)/24)+DATE(1970,1,1)+(-5/24)</f>
        <v>42488.957638888889</v>
      </c>
      <c r="Q3751" s="11">
        <f>(((J3751/60)/60)/24)+DATE(1970,1,1)+(-5/24)</f>
        <v>42457.918842592589</v>
      </c>
      <c r="R3751" t="s">
        <v>8305</v>
      </c>
      <c r="S3751" s="13" t="str">
        <f>LEFT(R3751,SEARCH("/",R3751)-1)</f>
        <v>theater</v>
      </c>
      <c r="T3751" t="str">
        <f>RIGHT(R3751,LEN(R3751)-SEARCH("/",R3751))</f>
        <v>musical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>
        <f>E3752/D3752</f>
        <v>1.0044999999999999</v>
      </c>
      <c r="O3752" s="6">
        <f>IF(L3752&gt;0,E3752/L3752,0)</f>
        <v>215.25</v>
      </c>
      <c r="P3752" s="11">
        <f>(((I3752/60)/60)/24)+DATE(1970,1,1)+(-5/24)</f>
        <v>42045.124305555553</v>
      </c>
      <c r="Q3752" s="11">
        <f>(((J3752/60)/60)/24)+DATE(1970,1,1)+(-5/24)</f>
        <v>42016.773240740738</v>
      </c>
      <c r="R3752" t="s">
        <v>8305</v>
      </c>
      <c r="S3752" s="13" t="str">
        <f>LEFT(R3752,SEARCH("/",R3752)-1)</f>
        <v>theater</v>
      </c>
      <c r="T3752" t="str">
        <f>RIGHT(R3752,LEN(R3752)-SEARCH("/",R3752))</f>
        <v>musical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>
        <f>E3753/D3753</f>
        <v>1.3260000000000001</v>
      </c>
      <c r="O3753" s="6">
        <f>IF(L3753&gt;0,E3753/L3753,0)</f>
        <v>120.54545454545455</v>
      </c>
      <c r="P3753" s="11">
        <f>(((I3753/60)/60)/24)+DATE(1970,1,1)+(-5/24)</f>
        <v>42462.78556712962</v>
      </c>
      <c r="Q3753" s="11">
        <f>(((J3753/60)/60)/24)+DATE(1970,1,1)+(-5/24)</f>
        <v>42402.827233796292</v>
      </c>
      <c r="R3753" t="s">
        <v>8305</v>
      </c>
      <c r="S3753" s="13" t="str">
        <f>LEFT(R3753,SEARCH("/",R3753)-1)</f>
        <v>theater</v>
      </c>
      <c r="T3753" t="str">
        <f>RIGHT(R3753,LEN(R3753)-SEARCH("/",R3753))</f>
        <v>musical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>
        <f>E3754/D3754</f>
        <v>1.1299999999999999</v>
      </c>
      <c r="O3754" s="6">
        <f>IF(L3754&gt;0,E3754/L3754,0)</f>
        <v>37.666666666666664</v>
      </c>
      <c r="P3754" s="11">
        <f>(((I3754/60)/60)/24)+DATE(1970,1,1)+(-5/24)</f>
        <v>42659.666666666664</v>
      </c>
      <c r="Q3754" s="11">
        <f>(((J3754/60)/60)/24)+DATE(1970,1,1)+(-5/24)</f>
        <v>42619.594155092585</v>
      </c>
      <c r="R3754" t="s">
        <v>8305</v>
      </c>
      <c r="S3754" s="13" t="str">
        <f>LEFT(R3754,SEARCH("/",R3754)-1)</f>
        <v>theater</v>
      </c>
      <c r="T3754" t="str">
        <f>RIGHT(R3754,LEN(R3754)-SEARCH("/",R3754))</f>
        <v>musical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>
        <f>E3755/D3755</f>
        <v>1.0334000000000001</v>
      </c>
      <c r="O3755" s="6">
        <f>IF(L3755&gt;0,E3755/L3755,0)</f>
        <v>172.23333333333332</v>
      </c>
      <c r="P3755" s="11">
        <f>(((I3755/60)/60)/24)+DATE(1970,1,1)+(-5/24)</f>
        <v>42157.791666666664</v>
      </c>
      <c r="Q3755" s="11">
        <f>(((J3755/60)/60)/24)+DATE(1970,1,1)+(-5/24)</f>
        <v>42128.615740740737</v>
      </c>
      <c r="R3755" t="s">
        <v>8305</v>
      </c>
      <c r="S3755" s="13" t="str">
        <f>LEFT(R3755,SEARCH("/",R3755)-1)</f>
        <v>theater</v>
      </c>
      <c r="T3755" t="str">
        <f>RIGHT(R3755,LEN(R3755)-SEARCH("/",R3755))</f>
        <v>musical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>
        <f>E3756/D3756</f>
        <v>1.2</v>
      </c>
      <c r="O3756" s="6">
        <f>IF(L3756&gt;0,E3756/L3756,0)</f>
        <v>111.11111111111111</v>
      </c>
      <c r="P3756" s="11">
        <f>(((I3756/60)/60)/24)+DATE(1970,1,1)+(-5/24)</f>
        <v>41845.999305555553</v>
      </c>
      <c r="Q3756" s="11">
        <f>(((J3756/60)/60)/24)+DATE(1970,1,1)+(-5/24)</f>
        <v>41808.67288194444</v>
      </c>
      <c r="R3756" t="s">
        <v>8305</v>
      </c>
      <c r="S3756" s="13" t="str">
        <f>LEFT(R3756,SEARCH("/",R3756)-1)</f>
        <v>theater</v>
      </c>
      <c r="T3756" t="str">
        <f>RIGHT(R3756,LEN(R3756)-SEARCH("/",R3756))</f>
        <v>musical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>
        <f>E3757/D3757</f>
        <v>1.2963636363636364</v>
      </c>
      <c r="O3757" s="6">
        <f>IF(L3757&gt;0,E3757/L3757,0)</f>
        <v>25.464285714285715</v>
      </c>
      <c r="P3757" s="11">
        <f>(((I3757/60)/60)/24)+DATE(1970,1,1)+(-5/24)</f>
        <v>42475.658645833326</v>
      </c>
      <c r="Q3757" s="11">
        <f>(((J3757/60)/60)/24)+DATE(1970,1,1)+(-5/24)</f>
        <v>42445.658645833326</v>
      </c>
      <c r="R3757" t="s">
        <v>8305</v>
      </c>
      <c r="S3757" s="13" t="str">
        <f>LEFT(R3757,SEARCH("/",R3757)-1)</f>
        <v>theater</v>
      </c>
      <c r="T3757" t="str">
        <f>RIGHT(R3757,LEN(R3757)-SEARCH("/",R3757))</f>
        <v>musical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>
        <f>E3758/D3758</f>
        <v>1.0111111111111111</v>
      </c>
      <c r="O3758" s="6">
        <f>IF(L3758&gt;0,E3758/L3758,0)</f>
        <v>267.64705882352939</v>
      </c>
      <c r="P3758" s="11">
        <f>(((I3758/60)/60)/24)+DATE(1970,1,1)+(-5/24)</f>
        <v>41801.606458333328</v>
      </c>
      <c r="Q3758" s="11">
        <f>(((J3758/60)/60)/24)+DATE(1970,1,1)+(-5/24)</f>
        <v>41771.606458333328</v>
      </c>
      <c r="R3758" t="s">
        <v>8305</v>
      </c>
      <c r="S3758" s="13" t="str">
        <f>LEFT(R3758,SEARCH("/",R3758)-1)</f>
        <v>theater</v>
      </c>
      <c r="T3758" t="str">
        <f>RIGHT(R3758,LEN(R3758)-SEARCH("/",R3758))</f>
        <v>musical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>
        <f>E3759/D3759</f>
        <v>1.0851428571428572</v>
      </c>
      <c r="O3759" s="6">
        <f>IF(L3759&gt;0,E3759/L3759,0)</f>
        <v>75.959999999999994</v>
      </c>
      <c r="P3759" s="11">
        <f>(((I3759/60)/60)/24)+DATE(1970,1,1)+(-5/24)</f>
        <v>41974.642534722218</v>
      </c>
      <c r="Q3759" s="11">
        <f>(((J3759/60)/60)/24)+DATE(1970,1,1)+(-5/24)</f>
        <v>41954.642534722218</v>
      </c>
      <c r="R3759" t="s">
        <v>8305</v>
      </c>
      <c r="S3759" s="13" t="str">
        <f>LEFT(R3759,SEARCH("/",R3759)-1)</f>
        <v>theater</v>
      </c>
      <c r="T3759" t="str">
        <f>RIGHT(R3759,LEN(R3759)-SEARCH("/",R3759))</f>
        <v>musical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>
        <f>E3760/D3760</f>
        <v>1.0233333333333334</v>
      </c>
      <c r="O3760" s="6">
        <f>IF(L3760&gt;0,E3760/L3760,0)</f>
        <v>59.03846153846154</v>
      </c>
      <c r="P3760" s="11">
        <f>(((I3760/60)/60)/24)+DATE(1970,1,1)+(-5/24)</f>
        <v>41778</v>
      </c>
      <c r="Q3760" s="11">
        <f>(((J3760/60)/60)/24)+DATE(1970,1,1)+(-5/24)</f>
        <v>41747.26317129629</v>
      </c>
      <c r="R3760" t="s">
        <v>8305</v>
      </c>
      <c r="S3760" s="13" t="str">
        <f>LEFT(R3760,SEARCH("/",R3760)-1)</f>
        <v>theater</v>
      </c>
      <c r="T3760" t="str">
        <f>RIGHT(R3760,LEN(R3760)-SEARCH("/",R3760))</f>
        <v>musical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>
        <f>E3761/D3761</f>
        <v>1.1024425000000002</v>
      </c>
      <c r="O3761" s="6">
        <f>IF(L3761&gt;0,E3761/L3761,0)</f>
        <v>50.111022727272733</v>
      </c>
      <c r="P3761" s="11">
        <f>(((I3761/60)/60)/24)+DATE(1970,1,1)+(-5/24)</f>
        <v>42241.899918981479</v>
      </c>
      <c r="Q3761" s="11">
        <f>(((J3761/60)/60)/24)+DATE(1970,1,1)+(-5/24)</f>
        <v>42181.899918981479</v>
      </c>
      <c r="R3761" t="s">
        <v>8305</v>
      </c>
      <c r="S3761" s="13" t="str">
        <f>LEFT(R3761,SEARCH("/",R3761)-1)</f>
        <v>theater</v>
      </c>
      <c r="T3761" t="str">
        <f>RIGHT(R3761,LEN(R3761)-SEARCH("/",R3761))</f>
        <v>musical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>
        <f>E3762/D3762</f>
        <v>1.010154</v>
      </c>
      <c r="O3762" s="6">
        <f>IF(L3762&gt;0,E3762/L3762,0)</f>
        <v>55.502967032967035</v>
      </c>
      <c r="P3762" s="11">
        <f>(((I3762/60)/60)/24)+DATE(1970,1,1)+(-5/24)</f>
        <v>41764.316967592589</v>
      </c>
      <c r="Q3762" s="11">
        <f>(((J3762/60)/60)/24)+DATE(1970,1,1)+(-5/24)</f>
        <v>41739.316967592589</v>
      </c>
      <c r="R3762" t="s">
        <v>8305</v>
      </c>
      <c r="S3762" s="13" t="str">
        <f>LEFT(R3762,SEARCH("/",R3762)-1)</f>
        <v>theater</v>
      </c>
      <c r="T3762" t="str">
        <f>RIGHT(R3762,LEN(R3762)-SEARCH("/",R3762))</f>
        <v>musical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>
        <f>E3763/D3763</f>
        <v>1</v>
      </c>
      <c r="O3763" s="6">
        <f>IF(L3763&gt;0,E3763/L3763,0)</f>
        <v>166.66666666666666</v>
      </c>
      <c r="P3763" s="11">
        <f>(((I3763/60)/60)/24)+DATE(1970,1,1)+(-5/24)</f>
        <v>42226.749999999993</v>
      </c>
      <c r="Q3763" s="11">
        <f>(((J3763/60)/60)/24)+DATE(1970,1,1)+(-5/24)</f>
        <v>42173.258530092593</v>
      </c>
      <c r="R3763" t="s">
        <v>8305</v>
      </c>
      <c r="S3763" s="13" t="str">
        <f>LEFT(R3763,SEARCH("/",R3763)-1)</f>
        <v>theater</v>
      </c>
      <c r="T3763" t="str">
        <f>RIGHT(R3763,LEN(R3763)-SEARCH("/",R3763))</f>
        <v>musical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>
        <f>E3764/D3764</f>
        <v>1.0624</v>
      </c>
      <c r="O3764" s="6">
        <f>IF(L3764&gt;0,E3764/L3764,0)</f>
        <v>47.428571428571431</v>
      </c>
      <c r="P3764" s="11">
        <f>(((I3764/60)/60)/24)+DATE(1970,1,1)+(-5/24)</f>
        <v>42218.605196759258</v>
      </c>
      <c r="Q3764" s="11">
        <f>(((J3764/60)/60)/24)+DATE(1970,1,1)+(-5/24)</f>
        <v>42193.605196759258</v>
      </c>
      <c r="R3764" t="s">
        <v>8305</v>
      </c>
      <c r="S3764" s="13" t="str">
        <f>LEFT(R3764,SEARCH("/",R3764)-1)</f>
        <v>theater</v>
      </c>
      <c r="T3764" t="str">
        <f>RIGHT(R3764,LEN(R3764)-SEARCH("/",R3764))</f>
        <v>musical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>
        <f>E3765/D3765</f>
        <v>1</v>
      </c>
      <c r="O3765" s="6">
        <f>IF(L3765&gt;0,E3765/L3765,0)</f>
        <v>64.935064935064929</v>
      </c>
      <c r="P3765" s="11">
        <f>(((I3765/60)/60)/24)+DATE(1970,1,1)+(-5/24)</f>
        <v>42095.500300925924</v>
      </c>
      <c r="Q3765" s="11">
        <f>(((J3765/60)/60)/24)+DATE(1970,1,1)+(-5/24)</f>
        <v>42065.541967592588</v>
      </c>
      <c r="R3765" t="s">
        <v>8305</v>
      </c>
      <c r="S3765" s="13" t="str">
        <f>LEFT(R3765,SEARCH("/",R3765)-1)</f>
        <v>theater</v>
      </c>
      <c r="T3765" t="str">
        <f>RIGHT(R3765,LEN(R3765)-SEARCH("/",R3765))</f>
        <v>musical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>
        <f>E3766/D3766</f>
        <v>1</v>
      </c>
      <c r="O3766" s="6">
        <f>IF(L3766&gt;0,E3766/L3766,0)</f>
        <v>55.555555555555557</v>
      </c>
      <c r="P3766" s="11">
        <f>(((I3766/60)/60)/24)+DATE(1970,1,1)+(-5/24)</f>
        <v>42518.816666666658</v>
      </c>
      <c r="Q3766" s="11">
        <f>(((J3766/60)/60)/24)+DATE(1970,1,1)+(-5/24)</f>
        <v>42499.634629629632</v>
      </c>
      <c r="R3766" t="s">
        <v>8305</v>
      </c>
      <c r="S3766" s="13" t="str">
        <f>LEFT(R3766,SEARCH("/",R3766)-1)</f>
        <v>theater</v>
      </c>
      <c r="T3766" t="str">
        <f>RIGHT(R3766,LEN(R3766)-SEARCH("/",R3766))</f>
        <v>musical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>
        <f>E3767/D3767</f>
        <v>1.1345714285714286</v>
      </c>
      <c r="O3767" s="6">
        <f>IF(L3767&gt;0,E3767/L3767,0)</f>
        <v>74.224299065420567</v>
      </c>
      <c r="P3767" s="11">
        <f>(((I3767/60)/60)/24)+DATE(1970,1,1)+(-5/24)</f>
        <v>41850.568078703705</v>
      </c>
      <c r="Q3767" s="11">
        <f>(((J3767/60)/60)/24)+DATE(1970,1,1)+(-5/24)</f>
        <v>41820.568078703705</v>
      </c>
      <c r="R3767" t="s">
        <v>8305</v>
      </c>
      <c r="S3767" s="13" t="str">
        <f>LEFT(R3767,SEARCH("/",R3767)-1)</f>
        <v>theater</v>
      </c>
      <c r="T3767" t="str">
        <f>RIGHT(R3767,LEN(R3767)-SEARCH("/",R3767))</f>
        <v>musical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>
        <f>E3768/D3768</f>
        <v>1.0265010000000001</v>
      </c>
      <c r="O3768" s="6">
        <f>IF(L3768&gt;0,E3768/L3768,0)</f>
        <v>106.9271875</v>
      </c>
      <c r="P3768" s="11">
        <f>(((I3768/60)/60)/24)+DATE(1970,1,1)+(-5/24)</f>
        <v>41822.958854166667</v>
      </c>
      <c r="Q3768" s="11">
        <f>(((J3768/60)/60)/24)+DATE(1970,1,1)+(-5/24)</f>
        <v>41787.958854166667</v>
      </c>
      <c r="R3768" t="s">
        <v>8305</v>
      </c>
      <c r="S3768" s="13" t="str">
        <f>LEFT(R3768,SEARCH("/",R3768)-1)</f>
        <v>theater</v>
      </c>
      <c r="T3768" t="str">
        <f>RIGHT(R3768,LEN(R3768)-SEARCH("/",R3768))</f>
        <v>musical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>
        <f>E3769/D3769</f>
        <v>1.1675</v>
      </c>
      <c r="O3769" s="6">
        <f>IF(L3769&gt;0,E3769/L3769,0)</f>
        <v>41.696428571428569</v>
      </c>
      <c r="P3769" s="11">
        <f>(((I3769/60)/60)/24)+DATE(1970,1,1)+(-5/24)</f>
        <v>42063.999305555553</v>
      </c>
      <c r="Q3769" s="11">
        <f>(((J3769/60)/60)/24)+DATE(1970,1,1)+(-5/24)</f>
        <v>42049.811307870368</v>
      </c>
      <c r="R3769" t="s">
        <v>8305</v>
      </c>
      <c r="S3769" s="13" t="str">
        <f>LEFT(R3769,SEARCH("/",R3769)-1)</f>
        <v>theater</v>
      </c>
      <c r="T3769" t="str">
        <f>RIGHT(R3769,LEN(R3769)-SEARCH("/",R3769))</f>
        <v>musical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>
        <f>E3770/D3770</f>
        <v>1.0765274999999999</v>
      </c>
      <c r="O3770" s="6">
        <f>IF(L3770&gt;0,E3770/L3770,0)</f>
        <v>74.243275862068955</v>
      </c>
      <c r="P3770" s="11">
        <f>(((I3770/60)/60)/24)+DATE(1970,1,1)+(-5/24)</f>
        <v>41802.519560185181</v>
      </c>
      <c r="Q3770" s="11">
        <f>(((J3770/60)/60)/24)+DATE(1970,1,1)+(-5/24)</f>
        <v>41772.519560185181</v>
      </c>
      <c r="R3770" t="s">
        <v>8305</v>
      </c>
      <c r="S3770" s="13" t="str">
        <f>LEFT(R3770,SEARCH("/",R3770)-1)</f>
        <v>theater</v>
      </c>
      <c r="T3770" t="str">
        <f>RIGHT(R3770,LEN(R3770)-SEARCH("/",R3770))</f>
        <v>musical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>
        <f>E3771/D3771</f>
        <v>1</v>
      </c>
      <c r="O3771" s="6">
        <f>IF(L3771&gt;0,E3771/L3771,0)</f>
        <v>73.333333333333329</v>
      </c>
      <c r="P3771" s="11">
        <f>(((I3771/60)/60)/24)+DATE(1970,1,1)+(-5/24)</f>
        <v>42475.389803240738</v>
      </c>
      <c r="Q3771" s="11">
        <f>(((J3771/60)/60)/24)+DATE(1970,1,1)+(-5/24)</f>
        <v>42445.389803240738</v>
      </c>
      <c r="R3771" t="s">
        <v>8305</v>
      </c>
      <c r="S3771" s="13" t="str">
        <f>LEFT(R3771,SEARCH("/",R3771)-1)</f>
        <v>theater</v>
      </c>
      <c r="T3771" t="str">
        <f>RIGHT(R3771,LEN(R3771)-SEARCH("/",R3771))</f>
        <v>musical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>
        <f>E3772/D3772</f>
        <v>1</v>
      </c>
      <c r="O3772" s="6">
        <f>IF(L3772&gt;0,E3772/L3772,0)</f>
        <v>100</v>
      </c>
      <c r="P3772" s="11">
        <f>(((I3772/60)/60)/24)+DATE(1970,1,1)+(-5/24)</f>
        <v>42168.722337962965</v>
      </c>
      <c r="Q3772" s="11">
        <f>(((J3772/60)/60)/24)+DATE(1970,1,1)+(-5/24)</f>
        <v>42138.722337962965</v>
      </c>
      <c r="R3772" t="s">
        <v>8305</v>
      </c>
      <c r="S3772" s="13" t="str">
        <f>LEFT(R3772,SEARCH("/",R3772)-1)</f>
        <v>theater</v>
      </c>
      <c r="T3772" t="str">
        <f>RIGHT(R3772,LEN(R3772)-SEARCH("/",R3772))</f>
        <v>musical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>
        <f>E3773/D3773</f>
        <v>1.46</v>
      </c>
      <c r="O3773" s="6">
        <f>IF(L3773&gt;0,E3773/L3773,0)</f>
        <v>38.421052631578945</v>
      </c>
      <c r="P3773" s="11">
        <f>(((I3773/60)/60)/24)+DATE(1970,1,1)+(-5/24)</f>
        <v>42507.791666666664</v>
      </c>
      <c r="Q3773" s="11">
        <f>(((J3773/60)/60)/24)+DATE(1970,1,1)+(-5/24)</f>
        <v>42493.64875</v>
      </c>
      <c r="R3773" t="s">
        <v>8305</v>
      </c>
      <c r="S3773" s="13" t="str">
        <f>LEFT(R3773,SEARCH("/",R3773)-1)</f>
        <v>theater</v>
      </c>
      <c r="T3773" t="str">
        <f>RIGHT(R3773,LEN(R3773)-SEARCH("/",R3773))</f>
        <v>musical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>
        <f>E3774/D3774</f>
        <v>1.1020000000000001</v>
      </c>
      <c r="O3774" s="6">
        <f>IF(L3774&gt;0,E3774/L3774,0)</f>
        <v>166.96969696969697</v>
      </c>
      <c r="P3774" s="11">
        <f>(((I3774/60)/60)/24)+DATE(1970,1,1)+(-5/24)</f>
        <v>42703.041666666664</v>
      </c>
      <c r="Q3774" s="11">
        <f>(((J3774/60)/60)/24)+DATE(1970,1,1)+(-5/24)</f>
        <v>42682.408634259256</v>
      </c>
      <c r="R3774" t="s">
        <v>8305</v>
      </c>
      <c r="S3774" s="13" t="str">
        <f>LEFT(R3774,SEARCH("/",R3774)-1)</f>
        <v>theater</v>
      </c>
      <c r="T3774" t="str">
        <f>RIGHT(R3774,LEN(R3774)-SEARCH("/",R3774))</f>
        <v>musical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>
        <f>E3775/D3775</f>
        <v>1.0820000000000001</v>
      </c>
      <c r="O3775" s="6">
        <f>IF(L3775&gt;0,E3775/L3775,0)</f>
        <v>94.912280701754383</v>
      </c>
      <c r="P3775" s="11">
        <f>(((I3775/60)/60)/24)+DATE(1970,1,1)+(-5/24)</f>
        <v>42688.880555555552</v>
      </c>
      <c r="Q3775" s="11">
        <f>(((J3775/60)/60)/24)+DATE(1970,1,1)+(-5/24)</f>
        <v>42655.79684027777</v>
      </c>
      <c r="R3775" t="s">
        <v>8305</v>
      </c>
      <c r="S3775" s="13" t="str">
        <f>LEFT(R3775,SEARCH("/",R3775)-1)</f>
        <v>theater</v>
      </c>
      <c r="T3775" t="str">
        <f>RIGHT(R3775,LEN(R3775)-SEARCH("/",R3775))</f>
        <v>musical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>
        <f>E3776/D3776</f>
        <v>1</v>
      </c>
      <c r="O3776" s="6">
        <f>IF(L3776&gt;0,E3776/L3776,0)</f>
        <v>100</v>
      </c>
      <c r="P3776" s="11">
        <f>(((I3776/60)/60)/24)+DATE(1970,1,1)+(-5/24)</f>
        <v>42103.583969907406</v>
      </c>
      <c r="Q3776" s="11">
        <f>(((J3776/60)/60)/24)+DATE(1970,1,1)+(-5/24)</f>
        <v>42087.583969907406</v>
      </c>
      <c r="R3776" t="s">
        <v>8305</v>
      </c>
      <c r="S3776" s="13" t="str">
        <f>LEFT(R3776,SEARCH("/",R3776)-1)</f>
        <v>theater</v>
      </c>
      <c r="T3776" t="str">
        <f>RIGHT(R3776,LEN(R3776)-SEARCH("/",R3776))</f>
        <v>musical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>
        <f>E3777/D3777</f>
        <v>1.0024999999999999</v>
      </c>
      <c r="O3777" s="6">
        <f>IF(L3777&gt;0,E3777/L3777,0)</f>
        <v>143.21428571428572</v>
      </c>
      <c r="P3777" s="11">
        <f>(((I3777/60)/60)/24)+DATE(1970,1,1)+(-5/24)</f>
        <v>42102.958333333336</v>
      </c>
      <c r="Q3777" s="11">
        <f>(((J3777/60)/60)/24)+DATE(1970,1,1)+(-5/24)</f>
        <v>42075.734293981477</v>
      </c>
      <c r="R3777" t="s">
        <v>8305</v>
      </c>
      <c r="S3777" s="13" t="str">
        <f>LEFT(R3777,SEARCH("/",R3777)-1)</f>
        <v>theater</v>
      </c>
      <c r="T3777" t="str">
        <f>RIGHT(R3777,LEN(R3777)-SEARCH("/",R3777))</f>
        <v>musical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>
        <f>E3778/D3778</f>
        <v>1.0671250000000001</v>
      </c>
      <c r="O3778" s="6">
        <f>IF(L3778&gt;0,E3778/L3778,0)</f>
        <v>90.819148936170208</v>
      </c>
      <c r="P3778" s="11">
        <f>(((I3778/60)/60)/24)+DATE(1970,1,1)+(-5/24)</f>
        <v>41851.833333333328</v>
      </c>
      <c r="Q3778" s="11">
        <f>(((J3778/60)/60)/24)+DATE(1970,1,1)+(-5/24)</f>
        <v>41814.159467592588</v>
      </c>
      <c r="R3778" t="s">
        <v>8305</v>
      </c>
      <c r="S3778" s="13" t="str">
        <f>LEFT(R3778,SEARCH("/",R3778)-1)</f>
        <v>theater</v>
      </c>
      <c r="T3778" t="str">
        <f>RIGHT(R3778,LEN(R3778)-SEARCH("/",R3778))</f>
        <v>musical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>
        <f>E3779/D3779</f>
        <v>1.4319999999999999</v>
      </c>
      <c r="O3779" s="6">
        <f>IF(L3779&gt;0,E3779/L3779,0)</f>
        <v>48.542372881355931</v>
      </c>
      <c r="P3779" s="11">
        <f>(((I3779/60)/60)/24)+DATE(1970,1,1)+(-5/24)</f>
        <v>41908.958333333328</v>
      </c>
      <c r="Q3779" s="11">
        <f>(((J3779/60)/60)/24)+DATE(1970,1,1)+(-5/24)</f>
        <v>41886.903020833335</v>
      </c>
      <c r="R3779" t="s">
        <v>8305</v>
      </c>
      <c r="S3779" s="13" t="str">
        <f>LEFT(R3779,SEARCH("/",R3779)-1)</f>
        <v>theater</v>
      </c>
      <c r="T3779" t="str">
        <f>RIGHT(R3779,LEN(R3779)-SEARCH("/",R3779))</f>
        <v>musical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>
        <f>E3780/D3780</f>
        <v>1.0504166666666668</v>
      </c>
      <c r="O3780" s="6">
        <f>IF(L3780&gt;0,E3780/L3780,0)</f>
        <v>70.027777777777771</v>
      </c>
      <c r="P3780" s="11">
        <f>(((I3780/60)/60)/24)+DATE(1970,1,1)+(-5/24)</f>
        <v>42049.610879629625</v>
      </c>
      <c r="Q3780" s="11">
        <f>(((J3780/60)/60)/24)+DATE(1970,1,1)+(-5/24)</f>
        <v>41989.610879629625</v>
      </c>
      <c r="R3780" t="s">
        <v>8305</v>
      </c>
      <c r="S3780" s="13" t="str">
        <f>LEFT(R3780,SEARCH("/",R3780)-1)</f>
        <v>theater</v>
      </c>
      <c r="T3780" t="str">
        <f>RIGHT(R3780,LEN(R3780)-SEARCH("/",R3780))</f>
        <v>musical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>
        <f>E3781/D3781</f>
        <v>1.0398000000000001</v>
      </c>
      <c r="O3781" s="6">
        <f>IF(L3781&gt;0,E3781/L3781,0)</f>
        <v>135.62608695652173</v>
      </c>
      <c r="P3781" s="11">
        <f>(((I3781/60)/60)/24)+DATE(1970,1,1)+(-5/24)</f>
        <v>42455.48541666667</v>
      </c>
      <c r="Q3781" s="11">
        <f>(((J3781/60)/60)/24)+DATE(1970,1,1)+(-5/24)</f>
        <v>42425.527083333327</v>
      </c>
      <c r="R3781" t="s">
        <v>8305</v>
      </c>
      <c r="S3781" s="13" t="str">
        <f>LEFT(R3781,SEARCH("/",R3781)-1)</f>
        <v>theater</v>
      </c>
      <c r="T3781" t="str">
        <f>RIGHT(R3781,LEN(R3781)-SEARCH("/",R3781))</f>
        <v>musical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>
        <f>E3782/D3782</f>
        <v>1.2</v>
      </c>
      <c r="O3782" s="6">
        <f>IF(L3782&gt;0,E3782/L3782,0)</f>
        <v>100</v>
      </c>
      <c r="P3782" s="11">
        <f>(((I3782/60)/60)/24)+DATE(1970,1,1)+(-5/24)</f>
        <v>42198.629166666658</v>
      </c>
      <c r="Q3782" s="11">
        <f>(((J3782/60)/60)/24)+DATE(1970,1,1)+(-5/24)</f>
        <v>42166.011400462965</v>
      </c>
      <c r="R3782" t="s">
        <v>8305</v>
      </c>
      <c r="S3782" s="13" t="str">
        <f>LEFT(R3782,SEARCH("/",R3782)-1)</f>
        <v>theater</v>
      </c>
      <c r="T3782" t="str">
        <f>RIGHT(R3782,LEN(R3782)-SEARCH("/",R3782))</f>
        <v>musical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>
        <f>E3783/D3783</f>
        <v>1.0966666666666667</v>
      </c>
      <c r="O3783" s="6">
        <f>IF(L3783&gt;0,E3783/L3783,0)</f>
        <v>94.90384615384616</v>
      </c>
      <c r="P3783" s="11">
        <f>(((I3783/60)/60)/24)+DATE(1970,1,1)+(-5/24)</f>
        <v>41890.674594907403</v>
      </c>
      <c r="Q3783" s="11">
        <f>(((J3783/60)/60)/24)+DATE(1970,1,1)+(-5/24)</f>
        <v>41865.674594907403</v>
      </c>
      <c r="R3783" t="s">
        <v>8305</v>
      </c>
      <c r="S3783" s="13" t="str">
        <f>LEFT(R3783,SEARCH("/",R3783)-1)</f>
        <v>theater</v>
      </c>
      <c r="T3783" t="str">
        <f>RIGHT(R3783,LEN(R3783)-SEARCH("/",R3783))</f>
        <v>musical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>
        <f>E3784/D3784</f>
        <v>1.0175000000000001</v>
      </c>
      <c r="O3784" s="6">
        <f>IF(L3784&gt;0,E3784/L3784,0)</f>
        <v>75.370370370370367</v>
      </c>
      <c r="P3784" s="11">
        <f>(((I3784/60)/60)/24)+DATE(1970,1,1)+(-5/24)</f>
        <v>42575.749999999993</v>
      </c>
      <c r="Q3784" s="11">
        <f>(((J3784/60)/60)/24)+DATE(1970,1,1)+(-5/24)</f>
        <v>42546.653900462967</v>
      </c>
      <c r="R3784" t="s">
        <v>8305</v>
      </c>
      <c r="S3784" s="13" t="str">
        <f>LEFT(R3784,SEARCH("/",R3784)-1)</f>
        <v>theater</v>
      </c>
      <c r="T3784" t="str">
        <f>RIGHT(R3784,LEN(R3784)-SEARCH("/",R3784))</f>
        <v>musical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>
        <f>E3785/D3785</f>
        <v>1.2891666666666666</v>
      </c>
      <c r="O3785" s="6">
        <f>IF(L3785&gt;0,E3785/L3785,0)</f>
        <v>64.458333333333329</v>
      </c>
      <c r="P3785" s="11">
        <f>(((I3785/60)/60)/24)+DATE(1970,1,1)+(-5/24)</f>
        <v>42444.458333333336</v>
      </c>
      <c r="Q3785" s="11">
        <f>(((J3785/60)/60)/24)+DATE(1970,1,1)+(-5/24)</f>
        <v>42419.931944444441</v>
      </c>
      <c r="R3785" t="s">
        <v>8305</v>
      </c>
      <c r="S3785" s="13" t="str">
        <f>LEFT(R3785,SEARCH("/",R3785)-1)</f>
        <v>theater</v>
      </c>
      <c r="T3785" t="str">
        <f>RIGHT(R3785,LEN(R3785)-SEARCH("/",R3785))</f>
        <v>musical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>
        <f>E3786/D3786</f>
        <v>1.1499999999999999</v>
      </c>
      <c r="O3786" s="6">
        <f>IF(L3786&gt;0,E3786/L3786,0)</f>
        <v>115</v>
      </c>
      <c r="P3786" s="11">
        <f>(((I3786/60)/60)/24)+DATE(1970,1,1)+(-5/24)</f>
        <v>42561.772361111107</v>
      </c>
      <c r="Q3786" s="11">
        <f>(((J3786/60)/60)/24)+DATE(1970,1,1)+(-5/24)</f>
        <v>42531.772361111107</v>
      </c>
      <c r="R3786" t="s">
        <v>8305</v>
      </c>
      <c r="S3786" s="13" t="str">
        <f>LEFT(R3786,SEARCH("/",R3786)-1)</f>
        <v>theater</v>
      </c>
      <c r="T3786" t="str">
        <f>RIGHT(R3786,LEN(R3786)-SEARCH("/",R3786))</f>
        <v>musical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>
        <f>E3787/D3787</f>
        <v>1.5075000000000001</v>
      </c>
      <c r="O3787" s="6">
        <f>IF(L3787&gt;0,E3787/L3787,0)</f>
        <v>100.5</v>
      </c>
      <c r="P3787" s="11">
        <f>(((I3787/60)/60)/24)+DATE(1970,1,1)+(-5/24)</f>
        <v>42584.210416666661</v>
      </c>
      <c r="Q3787" s="11">
        <f>(((J3787/60)/60)/24)+DATE(1970,1,1)+(-5/24)</f>
        <v>42548.430196759255</v>
      </c>
      <c r="R3787" t="s">
        <v>8305</v>
      </c>
      <c r="S3787" s="13" t="str">
        <f>LEFT(R3787,SEARCH("/",R3787)-1)</f>
        <v>theater</v>
      </c>
      <c r="T3787" t="str">
        <f>RIGHT(R3787,LEN(R3787)-SEARCH("/",R3787))</f>
        <v>musical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>
        <f>E3788/D3788</f>
        <v>1.1096666666666666</v>
      </c>
      <c r="O3788" s="6">
        <f>IF(L3788&gt;0,E3788/L3788,0)</f>
        <v>93.774647887323937</v>
      </c>
      <c r="P3788" s="11">
        <f>(((I3788/60)/60)/24)+DATE(1970,1,1)+(-5/24)</f>
        <v>42516.829571759255</v>
      </c>
      <c r="Q3788" s="11">
        <f>(((J3788/60)/60)/24)+DATE(1970,1,1)+(-5/24)</f>
        <v>42486.829571759255</v>
      </c>
      <c r="R3788" t="s">
        <v>8305</v>
      </c>
      <c r="S3788" s="13" t="str">
        <f>LEFT(R3788,SEARCH("/",R3788)-1)</f>
        <v>theater</v>
      </c>
      <c r="T3788" t="str">
        <f>RIGHT(R3788,LEN(R3788)-SEARCH("/",R3788))</f>
        <v>musical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>
        <f>E3789/D3789</f>
        <v>1.0028571428571429</v>
      </c>
      <c r="O3789" s="6">
        <f>IF(L3789&gt;0,E3789/L3789,0)</f>
        <v>35.1</v>
      </c>
      <c r="P3789" s="11">
        <f>(((I3789/60)/60)/24)+DATE(1970,1,1)+(-5/24)</f>
        <v>42195.957638888889</v>
      </c>
      <c r="Q3789" s="11">
        <f>(((J3789/60)/60)/24)+DATE(1970,1,1)+(-5/24)</f>
        <v>42167.326458333329</v>
      </c>
      <c r="R3789" t="s">
        <v>8305</v>
      </c>
      <c r="S3789" s="13" t="str">
        <f>LEFT(R3789,SEARCH("/",R3789)-1)</f>
        <v>theater</v>
      </c>
      <c r="T3789" t="str">
        <f>RIGHT(R3789,LEN(R3789)-SEARCH("/",R3789))</f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>
        <f>E3790/D3790</f>
        <v>6.6666666666666671E-3</v>
      </c>
      <c r="O3790" s="6">
        <f>IF(L3790&gt;0,E3790/L3790,0)</f>
        <v>500</v>
      </c>
      <c r="P3790" s="11">
        <f>(((I3790/60)/60)/24)+DATE(1970,1,1)+(-5/24)</f>
        <v>42361.470833333333</v>
      </c>
      <c r="Q3790" s="11">
        <f>(((J3790/60)/60)/24)+DATE(1970,1,1)+(-5/24)</f>
        <v>42333.487488425926</v>
      </c>
      <c r="R3790" t="s">
        <v>8305</v>
      </c>
      <c r="S3790" s="13" t="str">
        <f>LEFT(R3790,SEARCH("/",R3790)-1)</f>
        <v>theater</v>
      </c>
      <c r="T3790" t="str">
        <f>RIGHT(R3790,LEN(R3790)-SEARCH("/",R3790))</f>
        <v>musical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>
        <f>E3791/D3791</f>
        <v>3.267605633802817E-2</v>
      </c>
      <c r="O3791" s="6">
        <f>IF(L3791&gt;0,E3791/L3791,0)</f>
        <v>29</v>
      </c>
      <c r="P3791" s="11">
        <f>(((I3791/60)/60)/24)+DATE(1970,1,1)+(-5/24)</f>
        <v>42170.590486111112</v>
      </c>
      <c r="Q3791" s="11">
        <f>(((J3791/60)/60)/24)+DATE(1970,1,1)+(-5/24)</f>
        <v>42138.590486111112</v>
      </c>
      <c r="R3791" t="s">
        <v>8305</v>
      </c>
      <c r="S3791" s="13" t="str">
        <f>LEFT(R3791,SEARCH("/",R3791)-1)</f>
        <v>theater</v>
      </c>
      <c r="T3791" t="str">
        <f>RIGHT(R3791,LEN(R3791)-SEARCH("/",R3791))</f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>
        <f>E3792/D3792</f>
        <v>0</v>
      </c>
      <c r="O3792" s="6">
        <f>IF(L3792&gt;0,E3792/L3792,0)</f>
        <v>0</v>
      </c>
      <c r="P3792" s="11">
        <f>(((I3792/60)/60)/24)+DATE(1970,1,1)+(-5/24)</f>
        <v>42696.5002662037</v>
      </c>
      <c r="Q3792" s="11">
        <f>(((J3792/60)/60)/24)+DATE(1970,1,1)+(-5/24)</f>
        <v>42666.458599537036</v>
      </c>
      <c r="R3792" t="s">
        <v>8305</v>
      </c>
      <c r="S3792" s="13" t="str">
        <f>LEFT(R3792,SEARCH("/",R3792)-1)</f>
        <v>theater</v>
      </c>
      <c r="T3792" t="str">
        <f>RIGHT(R3792,LEN(R3792)-SEARCH("/",R3792))</f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>
        <f>E3793/D3793</f>
        <v>0</v>
      </c>
      <c r="O3793" s="6">
        <f>IF(L3793&gt;0,E3793/L3793,0)</f>
        <v>0</v>
      </c>
      <c r="P3793" s="11">
        <f>(((I3793/60)/60)/24)+DATE(1970,1,1)+(-5/24)</f>
        <v>41826.4837037037</v>
      </c>
      <c r="Q3793" s="11">
        <f>(((J3793/60)/60)/24)+DATE(1970,1,1)+(-5/24)</f>
        <v>41766.4837037037</v>
      </c>
      <c r="R3793" t="s">
        <v>8305</v>
      </c>
      <c r="S3793" s="13" t="str">
        <f>LEFT(R3793,SEARCH("/",R3793)-1)</f>
        <v>theater</v>
      </c>
      <c r="T3793" t="str">
        <f>RIGHT(R3793,LEN(R3793)-SEARCH("/",R3793))</f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>
        <f>E3794/D3794</f>
        <v>2.8E-3</v>
      </c>
      <c r="O3794" s="6">
        <f>IF(L3794&gt;0,E3794/L3794,0)</f>
        <v>17.5</v>
      </c>
      <c r="P3794" s="11">
        <f>(((I3794/60)/60)/24)+DATE(1970,1,1)+(-5/24)</f>
        <v>42200.238680555551</v>
      </c>
      <c r="Q3794" s="11">
        <f>(((J3794/60)/60)/24)+DATE(1970,1,1)+(-5/24)</f>
        <v>42170.238680555551</v>
      </c>
      <c r="R3794" t="s">
        <v>8305</v>
      </c>
      <c r="S3794" s="13" t="str">
        <f>LEFT(R3794,SEARCH("/",R3794)-1)</f>
        <v>theater</v>
      </c>
      <c r="T3794" t="str">
        <f>RIGHT(R3794,LEN(R3794)-SEARCH("/",R3794))</f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>
        <f>E3795/D3795</f>
        <v>0.59657142857142853</v>
      </c>
      <c r="O3795" s="6">
        <f>IF(L3795&gt;0,E3795/L3795,0)</f>
        <v>174</v>
      </c>
      <c r="P3795" s="11">
        <f>(((I3795/60)/60)/24)+DATE(1970,1,1)+(-5/24)</f>
        <v>41989.73065972222</v>
      </c>
      <c r="Q3795" s="11">
        <f>(((J3795/60)/60)/24)+DATE(1970,1,1)+(-5/24)</f>
        <v>41968.73065972222</v>
      </c>
      <c r="R3795" t="s">
        <v>8305</v>
      </c>
      <c r="S3795" s="13" t="str">
        <f>LEFT(R3795,SEARCH("/",R3795)-1)</f>
        <v>theater</v>
      </c>
      <c r="T3795" t="str">
        <f>RIGHT(R3795,LEN(R3795)-SEARCH("/",R3795))</f>
        <v>musical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>
        <f>E3796/D3796</f>
        <v>0.01</v>
      </c>
      <c r="O3796" s="6">
        <f>IF(L3796&gt;0,E3796/L3796,0)</f>
        <v>50</v>
      </c>
      <c r="P3796" s="11">
        <f>(((I3796/60)/60)/24)+DATE(1970,1,1)+(-5/24)</f>
        <v>42162.372152777774</v>
      </c>
      <c r="Q3796" s="11">
        <f>(((J3796/60)/60)/24)+DATE(1970,1,1)+(-5/24)</f>
        <v>42132.372152777774</v>
      </c>
      <c r="R3796" t="s">
        <v>8305</v>
      </c>
      <c r="S3796" s="13" t="str">
        <f>LEFT(R3796,SEARCH("/",R3796)-1)</f>
        <v>theater</v>
      </c>
      <c r="T3796" t="str">
        <f>RIGHT(R3796,LEN(R3796)-SEARCH("/",R3796))</f>
        <v>musical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>
        <f>E3797/D3797</f>
        <v>1.6666666666666666E-2</v>
      </c>
      <c r="O3797" s="6">
        <f>IF(L3797&gt;0,E3797/L3797,0)</f>
        <v>5</v>
      </c>
      <c r="P3797" s="11">
        <f>(((I3797/60)/60)/24)+DATE(1970,1,1)+(-5/24)</f>
        <v>42244.729166666664</v>
      </c>
      <c r="Q3797" s="11">
        <f>(((J3797/60)/60)/24)+DATE(1970,1,1)+(-5/24)</f>
        <v>42201.227893518517</v>
      </c>
      <c r="R3797" t="s">
        <v>8305</v>
      </c>
      <c r="S3797" s="13" t="str">
        <f>LEFT(R3797,SEARCH("/",R3797)-1)</f>
        <v>theater</v>
      </c>
      <c r="T3797" t="str">
        <f>RIGHT(R3797,LEN(R3797)-SEARCH("/",R3797))</f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>
        <f>E3798/D3798</f>
        <v>4.4444444444444447E-5</v>
      </c>
      <c r="O3798" s="6">
        <f>IF(L3798&gt;0,E3798/L3798,0)</f>
        <v>1</v>
      </c>
      <c r="P3798" s="11">
        <f>(((I3798/60)/60)/24)+DATE(1970,1,1)+(-5/24)</f>
        <v>42748.821250000001</v>
      </c>
      <c r="Q3798" s="11">
        <f>(((J3798/60)/60)/24)+DATE(1970,1,1)+(-5/24)</f>
        <v>42688.821250000001</v>
      </c>
      <c r="R3798" t="s">
        <v>8305</v>
      </c>
      <c r="S3798" s="13" t="str">
        <f>LEFT(R3798,SEARCH("/",R3798)-1)</f>
        <v>theater</v>
      </c>
      <c r="T3798" t="str">
        <f>RIGHT(R3798,LEN(R3798)-SEARCH("/",R3798))</f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>
        <f>E3799/D3799</f>
        <v>0.89666666666666661</v>
      </c>
      <c r="O3799" s="6">
        <f>IF(L3799&gt;0,E3799/L3799,0)</f>
        <v>145.40540540540542</v>
      </c>
      <c r="P3799" s="11">
        <f>(((I3799/60)/60)/24)+DATE(1970,1,1)+(-5/24)</f>
        <v>42114.673206018517</v>
      </c>
      <c r="Q3799" s="11">
        <f>(((J3799/60)/60)/24)+DATE(1970,1,1)+(-5/24)</f>
        <v>42084.673206018517</v>
      </c>
      <c r="R3799" t="s">
        <v>8305</v>
      </c>
      <c r="S3799" s="13" t="str">
        <f>LEFT(R3799,SEARCH("/",R3799)-1)</f>
        <v>theater</v>
      </c>
      <c r="T3799" t="str">
        <f>RIGHT(R3799,LEN(R3799)-SEARCH("/",R3799))</f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>
        <f>E3800/D3800</f>
        <v>1.4642857142857143E-2</v>
      </c>
      <c r="O3800" s="6">
        <f>IF(L3800&gt;0,E3800/L3800,0)</f>
        <v>205</v>
      </c>
      <c r="P3800" s="11">
        <f>(((I3800/60)/60)/24)+DATE(1970,1,1)+(-5/24)</f>
        <v>41861.514444444445</v>
      </c>
      <c r="Q3800" s="11">
        <f>(((J3800/60)/60)/24)+DATE(1970,1,1)+(-5/24)</f>
        <v>41831.514444444445</v>
      </c>
      <c r="R3800" t="s">
        <v>8305</v>
      </c>
      <c r="S3800" s="13" t="str">
        <f>LEFT(R3800,SEARCH("/",R3800)-1)</f>
        <v>theater</v>
      </c>
      <c r="T3800" t="str">
        <f>RIGHT(R3800,LEN(R3800)-SEARCH("/",R3800))</f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>
        <f>E3801/D3801</f>
        <v>4.02E-2</v>
      </c>
      <c r="O3801" s="6">
        <f>IF(L3801&gt;0,E3801/L3801,0)</f>
        <v>100.5</v>
      </c>
      <c r="P3801" s="11">
        <f>(((I3801/60)/60)/24)+DATE(1970,1,1)+(-5/24)</f>
        <v>42440.722719907404</v>
      </c>
      <c r="Q3801" s="11">
        <f>(((J3801/60)/60)/24)+DATE(1970,1,1)+(-5/24)</f>
        <v>42410.722719907404</v>
      </c>
      <c r="R3801" t="s">
        <v>8305</v>
      </c>
      <c r="S3801" s="13" t="str">
        <f>LEFT(R3801,SEARCH("/",R3801)-1)</f>
        <v>theater</v>
      </c>
      <c r="T3801" t="str">
        <f>RIGHT(R3801,LEN(R3801)-SEARCH("/",R3801))</f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>
        <f>E3802/D3802</f>
        <v>4.0045454545454544E-2</v>
      </c>
      <c r="O3802" s="6">
        <f>IF(L3802&gt;0,E3802/L3802,0)</f>
        <v>55.0625</v>
      </c>
      <c r="P3802" s="11">
        <f>(((I3802/60)/60)/24)+DATE(1970,1,1)+(-5/24)</f>
        <v>42014.999305555553</v>
      </c>
      <c r="Q3802" s="11">
        <f>(((J3802/60)/60)/24)+DATE(1970,1,1)+(-5/24)</f>
        <v>41982.528738425921</v>
      </c>
      <c r="R3802" t="s">
        <v>8305</v>
      </c>
      <c r="S3802" s="13" t="str">
        <f>LEFT(R3802,SEARCH("/",R3802)-1)</f>
        <v>theater</v>
      </c>
      <c r="T3802" t="str">
        <f>RIGHT(R3802,LEN(R3802)-SEARCH("/",R3802))</f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>
        <f>E3803/D3803</f>
        <v>8.5199999999999998E-2</v>
      </c>
      <c r="O3803" s="6">
        <f>IF(L3803&gt;0,E3803/L3803,0)</f>
        <v>47.333333333333336</v>
      </c>
      <c r="P3803" s="11">
        <f>(((I3803/60)/60)/24)+DATE(1970,1,1)+(-5/24)</f>
        <v>42006.467777777776</v>
      </c>
      <c r="Q3803" s="11">
        <f>(((J3803/60)/60)/24)+DATE(1970,1,1)+(-5/24)</f>
        <v>41975.467777777776</v>
      </c>
      <c r="R3803" t="s">
        <v>8305</v>
      </c>
      <c r="S3803" s="13" t="str">
        <f>LEFT(R3803,SEARCH("/",R3803)-1)</f>
        <v>theater</v>
      </c>
      <c r="T3803" t="str">
        <f>RIGHT(R3803,LEN(R3803)-SEARCH("/",R3803))</f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>
        <f>E3804/D3804</f>
        <v>0</v>
      </c>
      <c r="O3804" s="6">
        <f>IF(L3804&gt;0,E3804/L3804,0)</f>
        <v>0</v>
      </c>
      <c r="P3804" s="11">
        <f>(((I3804/60)/60)/24)+DATE(1970,1,1)+(-5/24)</f>
        <v>42298.917893518512</v>
      </c>
      <c r="Q3804" s="11">
        <f>(((J3804/60)/60)/24)+DATE(1970,1,1)+(-5/24)</f>
        <v>42268.917893518512</v>
      </c>
      <c r="R3804" t="s">
        <v>8305</v>
      </c>
      <c r="S3804" s="13" t="str">
        <f>LEFT(R3804,SEARCH("/",R3804)-1)</f>
        <v>theater</v>
      </c>
      <c r="T3804" t="str">
        <f>RIGHT(R3804,LEN(R3804)-SEARCH("/",R3804))</f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>
        <f>E3805/D3805</f>
        <v>0.19650000000000001</v>
      </c>
      <c r="O3805" s="6">
        <f>IF(L3805&gt;0,E3805/L3805,0)</f>
        <v>58.95</v>
      </c>
      <c r="P3805" s="11">
        <f>(((I3805/60)/60)/24)+DATE(1970,1,1)+(-5/24)</f>
        <v>42433.763518518514</v>
      </c>
      <c r="Q3805" s="11">
        <f>(((J3805/60)/60)/24)+DATE(1970,1,1)+(-5/24)</f>
        <v>42403.763518518514</v>
      </c>
      <c r="R3805" t="s">
        <v>8305</v>
      </c>
      <c r="S3805" s="13" t="str">
        <f>LEFT(R3805,SEARCH("/",R3805)-1)</f>
        <v>theater</v>
      </c>
      <c r="T3805" t="str">
        <f>RIGHT(R3805,LEN(R3805)-SEARCH("/",R3805))</f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>
        <f>E3806/D3806</f>
        <v>0</v>
      </c>
      <c r="O3806" s="6">
        <f>IF(L3806&gt;0,E3806/L3806,0)</f>
        <v>0</v>
      </c>
      <c r="P3806" s="11">
        <f>(((I3806/60)/60)/24)+DATE(1970,1,1)+(-5/24)</f>
        <v>42582.083333333336</v>
      </c>
      <c r="Q3806" s="11">
        <f>(((J3806/60)/60)/24)+DATE(1970,1,1)+(-5/24)</f>
        <v>42526.801203703704</v>
      </c>
      <c r="R3806" t="s">
        <v>8305</v>
      </c>
      <c r="S3806" s="13" t="str">
        <f>LEFT(R3806,SEARCH("/",R3806)-1)</f>
        <v>theater</v>
      </c>
      <c r="T3806" t="str">
        <f>RIGHT(R3806,LEN(R3806)-SEARCH("/",R3806))</f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>
        <f>E3807/D3807</f>
        <v>2.0000000000000002E-5</v>
      </c>
      <c r="O3807" s="6">
        <f>IF(L3807&gt;0,E3807/L3807,0)</f>
        <v>1.5</v>
      </c>
      <c r="P3807" s="11">
        <f>(((I3807/60)/60)/24)+DATE(1970,1,1)+(-5/24)</f>
        <v>41909.678703703699</v>
      </c>
      <c r="Q3807" s="11">
        <f>(((J3807/60)/60)/24)+DATE(1970,1,1)+(-5/24)</f>
        <v>41849.678703703699</v>
      </c>
      <c r="R3807" t="s">
        <v>8305</v>
      </c>
      <c r="S3807" s="13" t="str">
        <f>LEFT(R3807,SEARCH("/",R3807)-1)</f>
        <v>theater</v>
      </c>
      <c r="T3807" t="str">
        <f>RIGHT(R3807,LEN(R3807)-SEARCH("/",R3807))</f>
        <v>musical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>
        <f>E3808/D3808</f>
        <v>6.6666666666666664E-4</v>
      </c>
      <c r="O3808" s="6">
        <f>IF(L3808&gt;0,E3808/L3808,0)</f>
        <v>5</v>
      </c>
      <c r="P3808" s="11">
        <f>(((I3808/60)/60)/24)+DATE(1970,1,1)+(-5/24)</f>
        <v>41819.050706018512</v>
      </c>
      <c r="Q3808" s="11">
        <f>(((J3808/60)/60)/24)+DATE(1970,1,1)+(-5/24)</f>
        <v>41799.050706018512</v>
      </c>
      <c r="R3808" t="s">
        <v>8305</v>
      </c>
      <c r="S3808" s="13" t="str">
        <f>LEFT(R3808,SEARCH("/",R3808)-1)</f>
        <v>theater</v>
      </c>
      <c r="T3808" t="str">
        <f>RIGHT(R3808,LEN(R3808)-SEARCH("/",R3808))</f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>
        <f>E3809/D3809</f>
        <v>0.30333333333333334</v>
      </c>
      <c r="O3809" s="6">
        <f>IF(L3809&gt;0,E3809/L3809,0)</f>
        <v>50.555555555555557</v>
      </c>
      <c r="P3809" s="11">
        <f>(((I3809/60)/60)/24)+DATE(1970,1,1)+(-5/24)</f>
        <v>42097.700682870367</v>
      </c>
      <c r="Q3809" s="11">
        <f>(((J3809/60)/60)/24)+DATE(1970,1,1)+(-5/24)</f>
        <v>42090.700682870367</v>
      </c>
      <c r="R3809" t="s">
        <v>8305</v>
      </c>
      <c r="S3809" s="13" t="str">
        <f>LEFT(R3809,SEARCH("/",R3809)-1)</f>
        <v>theater</v>
      </c>
      <c r="T3809" t="str">
        <f>RIGHT(R3809,LEN(R3809)-SEARCH("/",R3809))</f>
        <v>musical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>
        <f>E3810/D3810</f>
        <v>1</v>
      </c>
      <c r="O3810" s="6">
        <f>IF(L3810&gt;0,E3810/L3810,0)</f>
        <v>41.666666666666664</v>
      </c>
      <c r="P3810" s="11">
        <f>(((I3810/60)/60)/24)+DATE(1970,1,1)+(-5/24)</f>
        <v>42119.203923611109</v>
      </c>
      <c r="Q3810" s="11">
        <f>(((J3810/60)/60)/24)+DATE(1970,1,1)+(-5/24)</f>
        <v>42059.24559027778</v>
      </c>
      <c r="R3810" t="s">
        <v>8271</v>
      </c>
      <c r="S3810" s="13" t="str">
        <f>LEFT(R3810,SEARCH("/",R3810)-1)</f>
        <v>theater</v>
      </c>
      <c r="T3810" t="str">
        <f>RIGHT(R3810,LEN(R3810)-SEARCH("/",R3810))</f>
        <v>plays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>
        <f>E3811/D3811</f>
        <v>1.0125</v>
      </c>
      <c r="O3811" s="6">
        <f>IF(L3811&gt;0,E3811/L3811,0)</f>
        <v>53.289473684210527</v>
      </c>
      <c r="P3811" s="11">
        <f>(((I3811/60)/60)/24)+DATE(1970,1,1)+(-5/24)</f>
        <v>41850.75</v>
      </c>
      <c r="Q3811" s="11">
        <f>(((J3811/60)/60)/24)+DATE(1970,1,1)+(-5/24)</f>
        <v>41800.318368055552</v>
      </c>
      <c r="R3811" t="s">
        <v>8271</v>
      </c>
      <c r="S3811" s="13" t="str">
        <f>LEFT(R3811,SEARCH("/",R3811)-1)</f>
        <v>theater</v>
      </c>
      <c r="T3811" t="str">
        <f>RIGHT(R3811,LEN(R3811)-SEARCH("/",R3811))</f>
        <v>plays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>
        <f>E3812/D3812</f>
        <v>1.2173333333333334</v>
      </c>
      <c r="O3812" s="6">
        <f>IF(L3812&gt;0,E3812/L3812,0)</f>
        <v>70.230769230769226</v>
      </c>
      <c r="P3812" s="11">
        <f>(((I3812/60)/60)/24)+DATE(1970,1,1)+(-5/24)</f>
        <v>42084.599050925921</v>
      </c>
      <c r="Q3812" s="11">
        <f>(((J3812/60)/60)/24)+DATE(1970,1,1)+(-5/24)</f>
        <v>42054.640717592592</v>
      </c>
      <c r="R3812" t="s">
        <v>8271</v>
      </c>
      <c r="S3812" s="13" t="str">
        <f>LEFT(R3812,SEARCH("/",R3812)-1)</f>
        <v>theater</v>
      </c>
      <c r="T3812" t="str">
        <f>RIGHT(R3812,LEN(R3812)-SEARCH("/",R3812))</f>
        <v>plays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>
        <f>E3813/D3813</f>
        <v>3.3</v>
      </c>
      <c r="O3813" s="6">
        <f>IF(L3813&gt;0,E3813/L3813,0)</f>
        <v>43.421052631578945</v>
      </c>
      <c r="P3813" s="11">
        <f>(((I3813/60)/60)/24)+DATE(1970,1,1)+(-5/24)</f>
        <v>42521.249999999993</v>
      </c>
      <c r="Q3813" s="11">
        <f>(((J3813/60)/60)/24)+DATE(1970,1,1)+(-5/24)</f>
        <v>42487.418668981474</v>
      </c>
      <c r="R3813" t="s">
        <v>8271</v>
      </c>
      <c r="S3813" s="13" t="str">
        <f>LEFT(R3813,SEARCH("/",R3813)-1)</f>
        <v>theater</v>
      </c>
      <c r="T3813" t="str">
        <f>RIGHT(R3813,LEN(R3813)-SEARCH("/",R3813))</f>
        <v>plays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>
        <f>E3814/D3814</f>
        <v>1.0954999999999999</v>
      </c>
      <c r="O3814" s="6">
        <f>IF(L3814&gt;0,E3814/L3814,0)</f>
        <v>199.18181818181819</v>
      </c>
      <c r="P3814" s="11">
        <f>(((I3814/60)/60)/24)+DATE(1970,1,1)+(-5/24)</f>
        <v>42155.957638888889</v>
      </c>
      <c r="Q3814" s="11">
        <f>(((J3814/60)/60)/24)+DATE(1970,1,1)+(-5/24)</f>
        <v>42109.542916666665</v>
      </c>
      <c r="R3814" t="s">
        <v>8271</v>
      </c>
      <c r="S3814" s="13" t="str">
        <f>LEFT(R3814,SEARCH("/",R3814)-1)</f>
        <v>theater</v>
      </c>
      <c r="T3814" t="str">
        <f>RIGHT(R3814,LEN(R3814)-SEARCH("/",R3814))</f>
        <v>plays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>
        <f>E3815/D3815</f>
        <v>1.0095190476190474</v>
      </c>
      <c r="O3815" s="6">
        <f>IF(L3815&gt;0,E3815/L3815,0)</f>
        <v>78.518148148148143</v>
      </c>
      <c r="P3815" s="11">
        <f>(((I3815/60)/60)/24)+DATE(1970,1,1)+(-5/24)</f>
        <v>42535.696527777771</v>
      </c>
      <c r="Q3815" s="11">
        <f>(((J3815/60)/60)/24)+DATE(1970,1,1)+(-5/24)</f>
        <v>42497.067372685182</v>
      </c>
      <c r="R3815" t="s">
        <v>8271</v>
      </c>
      <c r="S3815" s="13" t="str">
        <f>LEFT(R3815,SEARCH("/",R3815)-1)</f>
        <v>theater</v>
      </c>
      <c r="T3815" t="str">
        <f>RIGHT(R3815,LEN(R3815)-SEARCH("/",R3815))</f>
        <v>plays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>
        <f>E3816/D3816</f>
        <v>1.4013333333333333</v>
      </c>
      <c r="O3816" s="6">
        <f>IF(L3816&gt;0,E3816/L3816,0)</f>
        <v>61.823529411764703</v>
      </c>
      <c r="P3816" s="11">
        <f>(((I3816/60)/60)/24)+DATE(1970,1,1)+(-5/24)</f>
        <v>42094.957638888889</v>
      </c>
      <c r="Q3816" s="11">
        <f>(((J3816/60)/60)/24)+DATE(1970,1,1)+(-5/24)</f>
        <v>42058.695740740739</v>
      </c>
      <c r="R3816" t="s">
        <v>8271</v>
      </c>
      <c r="S3816" s="13" t="str">
        <f>LEFT(R3816,SEARCH("/",R3816)-1)</f>
        <v>theater</v>
      </c>
      <c r="T3816" t="str">
        <f>RIGHT(R3816,LEN(R3816)-SEARCH("/",R3816))</f>
        <v>plays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>
        <f>E3817/D3817</f>
        <v>1.0000100000000001</v>
      </c>
      <c r="O3817" s="6">
        <f>IF(L3817&gt;0,E3817/L3817,0)</f>
        <v>50.000500000000002</v>
      </c>
      <c r="P3817" s="11">
        <f>(((I3817/60)/60)/24)+DATE(1970,1,1)+(-5/24)</f>
        <v>42236.749999999993</v>
      </c>
      <c r="Q3817" s="11">
        <f>(((J3817/60)/60)/24)+DATE(1970,1,1)+(-5/24)</f>
        <v>42207.051585648143</v>
      </c>
      <c r="R3817" t="s">
        <v>8271</v>
      </c>
      <c r="S3817" s="13" t="str">
        <f>LEFT(R3817,SEARCH("/",R3817)-1)</f>
        <v>theater</v>
      </c>
      <c r="T3817" t="str">
        <f>RIGHT(R3817,LEN(R3817)-SEARCH("/",R3817))</f>
        <v>plays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>
        <f>E3818/D3818</f>
        <v>1.19238</v>
      </c>
      <c r="O3818" s="6">
        <f>IF(L3818&gt;0,E3818/L3818,0)</f>
        <v>48.339729729729726</v>
      </c>
      <c r="P3818" s="11">
        <f>(((I3818/60)/60)/24)+DATE(1970,1,1)+(-5/24)</f>
        <v>41837.481747685182</v>
      </c>
      <c r="Q3818" s="11">
        <f>(((J3818/60)/60)/24)+DATE(1970,1,1)+(-5/24)</f>
        <v>41807.481747685182</v>
      </c>
      <c r="R3818" t="s">
        <v>8271</v>
      </c>
      <c r="S3818" s="13" t="str">
        <f>LEFT(R3818,SEARCH("/",R3818)-1)</f>
        <v>theater</v>
      </c>
      <c r="T3818" t="str">
        <f>RIGHT(R3818,LEN(R3818)-SEARCH("/",R3818))</f>
        <v>plays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>
        <f>E3819/D3819</f>
        <v>1.0725</v>
      </c>
      <c r="O3819" s="6">
        <f>IF(L3819&gt;0,E3819/L3819,0)</f>
        <v>107.25</v>
      </c>
      <c r="P3819" s="11">
        <f>(((I3819/60)/60)/24)+DATE(1970,1,1)+(-5/24)</f>
        <v>42300.957638888889</v>
      </c>
      <c r="Q3819" s="11">
        <f>(((J3819/60)/60)/24)+DATE(1970,1,1)+(-5/24)</f>
        <v>42284.488611111105</v>
      </c>
      <c r="R3819" t="s">
        <v>8271</v>
      </c>
      <c r="S3819" s="13" t="str">
        <f>LEFT(R3819,SEARCH("/",R3819)-1)</f>
        <v>theater</v>
      </c>
      <c r="T3819" t="str">
        <f>RIGHT(R3819,LEN(R3819)-SEARCH("/",R3819))</f>
        <v>plays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>
        <f>E3820/D3820</f>
        <v>2.2799999999999998</v>
      </c>
      <c r="O3820" s="6">
        <f>IF(L3820&gt;0,E3820/L3820,0)</f>
        <v>57</v>
      </c>
      <c r="P3820" s="11">
        <f>(((I3820/60)/60)/24)+DATE(1970,1,1)+(-5/24)</f>
        <v>42075.592384259253</v>
      </c>
      <c r="Q3820" s="11">
        <f>(((J3820/60)/60)/24)+DATE(1970,1,1)+(-5/24)</f>
        <v>42045.634050925924</v>
      </c>
      <c r="R3820" t="s">
        <v>8271</v>
      </c>
      <c r="S3820" s="13" t="str">
        <f>LEFT(R3820,SEARCH("/",R3820)-1)</f>
        <v>theater</v>
      </c>
      <c r="T3820" t="str">
        <f>RIGHT(R3820,LEN(R3820)-SEARCH("/",R3820))</f>
        <v>plays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>
        <f>E3821/D3821</f>
        <v>1.0640000000000001</v>
      </c>
      <c r="O3821" s="6">
        <f>IF(L3821&gt;0,E3821/L3821,0)</f>
        <v>40.92307692307692</v>
      </c>
      <c r="P3821" s="11">
        <f>(((I3821/60)/60)/24)+DATE(1970,1,1)+(-5/24)</f>
        <v>42202.668055555558</v>
      </c>
      <c r="Q3821" s="11">
        <f>(((J3821/60)/60)/24)+DATE(1970,1,1)+(-5/24)</f>
        <v>42184.001203703701</v>
      </c>
      <c r="R3821" t="s">
        <v>8271</v>
      </c>
      <c r="S3821" s="13" t="str">
        <f>LEFT(R3821,SEARCH("/",R3821)-1)</f>
        <v>theater</v>
      </c>
      <c r="T3821" t="str">
        <f>RIGHT(R3821,LEN(R3821)-SEARCH("/",R3821))</f>
        <v>plays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>
        <f>E3822/D3822</f>
        <v>1.4333333333333333</v>
      </c>
      <c r="O3822" s="6">
        <f>IF(L3822&gt;0,E3822/L3822,0)</f>
        <v>21.5</v>
      </c>
      <c r="P3822" s="11">
        <f>(((I3822/60)/60)/24)+DATE(1970,1,1)+(-5/24)</f>
        <v>42190.443483796298</v>
      </c>
      <c r="Q3822" s="11">
        <f>(((J3822/60)/60)/24)+DATE(1970,1,1)+(-5/24)</f>
        <v>42160.443483796298</v>
      </c>
      <c r="R3822" t="s">
        <v>8271</v>
      </c>
      <c r="S3822" s="13" t="str">
        <f>LEFT(R3822,SEARCH("/",R3822)-1)</f>
        <v>theater</v>
      </c>
      <c r="T3822" t="str">
        <f>RIGHT(R3822,LEN(R3822)-SEARCH("/",R3822))</f>
        <v>plays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>
        <f>E3823/D3823</f>
        <v>1.0454285714285714</v>
      </c>
      <c r="O3823" s="6">
        <f>IF(L3823&gt;0,E3823/L3823,0)</f>
        <v>79.543478260869563</v>
      </c>
      <c r="P3823" s="11">
        <f>(((I3823/60)/60)/24)+DATE(1970,1,1)+(-5/24)</f>
        <v>42372.972303240742</v>
      </c>
      <c r="Q3823" s="11">
        <f>(((J3823/60)/60)/24)+DATE(1970,1,1)+(-5/24)</f>
        <v>42340.972303240742</v>
      </c>
      <c r="R3823" t="s">
        <v>8271</v>
      </c>
      <c r="S3823" s="13" t="str">
        <f>LEFT(R3823,SEARCH("/",R3823)-1)</f>
        <v>theater</v>
      </c>
      <c r="T3823" t="str">
        <f>RIGHT(R3823,LEN(R3823)-SEARCH("/",R3823))</f>
        <v>plays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>
        <f>E3824/D3824</f>
        <v>1.1002000000000001</v>
      </c>
      <c r="O3824" s="6">
        <f>IF(L3824&gt;0,E3824/L3824,0)</f>
        <v>72.381578947368425</v>
      </c>
      <c r="P3824" s="11">
        <f>(((I3824/60)/60)/24)+DATE(1970,1,1)+(-5/24)</f>
        <v>42388.749305555553</v>
      </c>
      <c r="Q3824" s="11">
        <f>(((J3824/60)/60)/24)+DATE(1970,1,1)+(-5/24)</f>
        <v>42329.629826388882</v>
      </c>
      <c r="R3824" t="s">
        <v>8271</v>
      </c>
      <c r="S3824" s="13" t="str">
        <f>LEFT(R3824,SEARCH("/",R3824)-1)</f>
        <v>theater</v>
      </c>
      <c r="T3824" t="str">
        <f>RIGHT(R3824,LEN(R3824)-SEARCH("/",R3824))</f>
        <v>plays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>
        <f>E3825/D3825</f>
        <v>1.06</v>
      </c>
      <c r="O3825" s="6">
        <f>IF(L3825&gt;0,E3825/L3825,0)</f>
        <v>64.634146341463421</v>
      </c>
      <c r="P3825" s="11">
        <f>(((I3825/60)/60)/24)+DATE(1970,1,1)+(-5/24)</f>
        <v>42204.957638888889</v>
      </c>
      <c r="Q3825" s="11">
        <f>(((J3825/60)/60)/24)+DATE(1970,1,1)+(-5/24)</f>
        <v>42170.701898148145</v>
      </c>
      <c r="R3825" t="s">
        <v>8271</v>
      </c>
      <c r="S3825" s="13" t="str">
        <f>LEFT(R3825,SEARCH("/",R3825)-1)</f>
        <v>theater</v>
      </c>
      <c r="T3825" t="str">
        <f>RIGHT(R3825,LEN(R3825)-SEARCH("/",R3825))</f>
        <v>plays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>
        <f>E3826/D3826</f>
        <v>1.08</v>
      </c>
      <c r="O3826" s="6">
        <f>IF(L3826&gt;0,E3826/L3826,0)</f>
        <v>38.571428571428569</v>
      </c>
      <c r="P3826" s="11">
        <f>(((I3826/60)/60)/24)+DATE(1970,1,1)+(-5/24)</f>
        <v>42583.361805555549</v>
      </c>
      <c r="Q3826" s="11">
        <f>(((J3826/60)/60)/24)+DATE(1970,1,1)+(-5/24)</f>
        <v>42571.417858796289</v>
      </c>
      <c r="R3826" t="s">
        <v>8271</v>
      </c>
      <c r="S3826" s="13" t="str">
        <f>LEFT(R3826,SEARCH("/",R3826)-1)</f>
        <v>theater</v>
      </c>
      <c r="T3826" t="str">
        <f>RIGHT(R3826,LEN(R3826)-SEARCH("/",R3826))</f>
        <v>plays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>
        <f>E3827/D3827</f>
        <v>1.0542</v>
      </c>
      <c r="O3827" s="6">
        <f>IF(L3827&gt;0,E3827/L3827,0)</f>
        <v>107.57142857142857</v>
      </c>
      <c r="P3827" s="11">
        <f>(((I3827/60)/60)/24)+DATE(1970,1,1)+(-5/24)</f>
        <v>42171.861273148148</v>
      </c>
      <c r="Q3827" s="11">
        <f>(((J3827/60)/60)/24)+DATE(1970,1,1)+(-5/24)</f>
        <v>42150.861273148148</v>
      </c>
      <c r="R3827" t="s">
        <v>8271</v>
      </c>
      <c r="S3827" s="13" t="str">
        <f>LEFT(R3827,SEARCH("/",R3827)-1)</f>
        <v>theater</v>
      </c>
      <c r="T3827" t="str">
        <f>RIGHT(R3827,LEN(R3827)-SEARCH("/",R3827))</f>
        <v>plays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>
        <f>E3828/D3828</f>
        <v>1.1916666666666667</v>
      </c>
      <c r="O3828" s="6">
        <f>IF(L3828&gt;0,E3828/L3828,0)</f>
        <v>27.5</v>
      </c>
      <c r="P3828" s="11">
        <f>(((I3828/60)/60)/24)+DATE(1970,1,1)+(-5/24)</f>
        <v>42131.215208333328</v>
      </c>
      <c r="Q3828" s="11">
        <f>(((J3828/60)/60)/24)+DATE(1970,1,1)+(-5/24)</f>
        <v>42101.215208333328</v>
      </c>
      <c r="R3828" t="s">
        <v>8271</v>
      </c>
      <c r="S3828" s="13" t="str">
        <f>LEFT(R3828,SEARCH("/",R3828)-1)</f>
        <v>theater</v>
      </c>
      <c r="T3828" t="str">
        <f>RIGHT(R3828,LEN(R3828)-SEARCH("/",R3828))</f>
        <v>plays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>
        <f>E3829/D3829</f>
        <v>1.5266666666666666</v>
      </c>
      <c r="O3829" s="6">
        <f>IF(L3829&gt;0,E3829/L3829,0)</f>
        <v>70.461538461538467</v>
      </c>
      <c r="P3829" s="11">
        <f>(((I3829/60)/60)/24)+DATE(1970,1,1)+(-5/24)</f>
        <v>42089.791666666664</v>
      </c>
      <c r="Q3829" s="11">
        <f>(((J3829/60)/60)/24)+DATE(1970,1,1)+(-5/24)</f>
        <v>42034.719918981478</v>
      </c>
      <c r="R3829" t="s">
        <v>8271</v>
      </c>
      <c r="S3829" s="13" t="str">
        <f>LEFT(R3829,SEARCH("/",R3829)-1)</f>
        <v>theater</v>
      </c>
      <c r="T3829" t="str">
        <f>RIGHT(R3829,LEN(R3829)-SEARCH("/",R3829))</f>
        <v>plays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>
        <f>E3830/D3830</f>
        <v>1</v>
      </c>
      <c r="O3830" s="6">
        <f>IF(L3830&gt;0,E3830/L3830,0)</f>
        <v>178.57142857142858</v>
      </c>
      <c r="P3830" s="11">
        <f>(((I3830/60)/60)/24)+DATE(1970,1,1)+(-5/24)</f>
        <v>42004.360960648148</v>
      </c>
      <c r="Q3830" s="11">
        <f>(((J3830/60)/60)/24)+DATE(1970,1,1)+(-5/24)</f>
        <v>41944.319293981483</v>
      </c>
      <c r="R3830" t="s">
        <v>8271</v>
      </c>
      <c r="S3830" s="13" t="str">
        <f>LEFT(R3830,SEARCH("/",R3830)-1)</f>
        <v>theater</v>
      </c>
      <c r="T3830" t="str">
        <f>RIGHT(R3830,LEN(R3830)-SEARCH("/",R3830))</f>
        <v>plays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>
        <f>E3831/D3831</f>
        <v>1.002</v>
      </c>
      <c r="O3831" s="6">
        <f>IF(L3831&gt;0,E3831/L3831,0)</f>
        <v>62.625</v>
      </c>
      <c r="P3831" s="11">
        <f>(((I3831/60)/60)/24)+DATE(1970,1,1)+(-5/24)</f>
        <v>42613.657071759262</v>
      </c>
      <c r="Q3831" s="11">
        <f>(((J3831/60)/60)/24)+DATE(1970,1,1)+(-5/24)</f>
        <v>42593.657071759262</v>
      </c>
      <c r="R3831" t="s">
        <v>8271</v>
      </c>
      <c r="S3831" s="13" t="str">
        <f>LEFT(R3831,SEARCH("/",R3831)-1)</f>
        <v>theater</v>
      </c>
      <c r="T3831" t="str">
        <f>RIGHT(R3831,LEN(R3831)-SEARCH("/",R3831))</f>
        <v>plays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>
        <f>E3832/D3832</f>
        <v>2.25</v>
      </c>
      <c r="O3832" s="6">
        <f>IF(L3832&gt;0,E3832/L3832,0)</f>
        <v>75</v>
      </c>
      <c r="P3832" s="11">
        <f>(((I3832/60)/60)/24)+DATE(1970,1,1)+(-5/24)</f>
        <v>42517.532534722217</v>
      </c>
      <c r="Q3832" s="11">
        <f>(((J3832/60)/60)/24)+DATE(1970,1,1)+(-5/24)</f>
        <v>42503.532534722217</v>
      </c>
      <c r="R3832" t="s">
        <v>8271</v>
      </c>
      <c r="S3832" s="13" t="str">
        <f>LEFT(R3832,SEARCH("/",R3832)-1)</f>
        <v>theater</v>
      </c>
      <c r="T3832" t="str">
        <f>RIGHT(R3832,LEN(R3832)-SEARCH("/",R3832))</f>
        <v>plays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>
        <f>E3833/D3833</f>
        <v>1.0602199999999999</v>
      </c>
      <c r="O3833" s="6">
        <f>IF(L3833&gt;0,E3833/L3833,0)</f>
        <v>58.901111111111113</v>
      </c>
      <c r="P3833" s="11">
        <f>(((I3833/60)/60)/24)+DATE(1970,1,1)+(-5/24)</f>
        <v>41948.682233796295</v>
      </c>
      <c r="Q3833" s="11">
        <f>(((J3833/60)/60)/24)+DATE(1970,1,1)+(-5/24)</f>
        <v>41927.640567129631</v>
      </c>
      <c r="R3833" t="s">
        <v>8271</v>
      </c>
      <c r="S3833" s="13" t="str">
        <f>LEFT(R3833,SEARCH("/",R3833)-1)</f>
        <v>theater</v>
      </c>
      <c r="T3833" t="str">
        <f>RIGHT(R3833,LEN(R3833)-SEARCH("/",R3833))</f>
        <v>plays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>
        <f>E3834/D3834</f>
        <v>1.0466666666666666</v>
      </c>
      <c r="O3834" s="6">
        <f>IF(L3834&gt;0,E3834/L3834,0)</f>
        <v>139.55555555555554</v>
      </c>
      <c r="P3834" s="11">
        <f>(((I3834/60)/60)/24)+DATE(1970,1,1)+(-5/24)</f>
        <v>42419.906655092585</v>
      </c>
      <c r="Q3834" s="11">
        <f>(((J3834/60)/60)/24)+DATE(1970,1,1)+(-5/24)</f>
        <v>42374.906655092585</v>
      </c>
      <c r="R3834" t="s">
        <v>8271</v>
      </c>
      <c r="S3834" s="13" t="str">
        <f>LEFT(R3834,SEARCH("/",R3834)-1)</f>
        <v>theater</v>
      </c>
      <c r="T3834" t="str">
        <f>RIGHT(R3834,LEN(R3834)-SEARCH("/",R3834))</f>
        <v>plays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>
        <f>E3835/D3835</f>
        <v>1.1666666666666667</v>
      </c>
      <c r="O3835" s="6">
        <f>IF(L3835&gt;0,E3835/L3835,0)</f>
        <v>70</v>
      </c>
      <c r="P3835" s="11">
        <f>(((I3835/60)/60)/24)+DATE(1970,1,1)+(-5/24)</f>
        <v>41974.589583333327</v>
      </c>
      <c r="Q3835" s="11">
        <f>(((J3835/60)/60)/24)+DATE(1970,1,1)+(-5/24)</f>
        <v>41963.66402777777</v>
      </c>
      <c r="R3835" t="s">
        <v>8271</v>
      </c>
      <c r="S3835" s="13" t="str">
        <f>LEFT(R3835,SEARCH("/",R3835)-1)</f>
        <v>theater</v>
      </c>
      <c r="T3835" t="str">
        <f>RIGHT(R3835,LEN(R3835)-SEARCH("/",R3835))</f>
        <v>plays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>
        <f>E3836/D3836</f>
        <v>1.0903333333333334</v>
      </c>
      <c r="O3836" s="6">
        <f>IF(L3836&gt;0,E3836/L3836,0)</f>
        <v>57.385964912280699</v>
      </c>
      <c r="P3836" s="11">
        <f>(((I3836/60)/60)/24)+DATE(1970,1,1)+(-5/24)</f>
        <v>42173.236886574072</v>
      </c>
      <c r="Q3836" s="11">
        <f>(((J3836/60)/60)/24)+DATE(1970,1,1)+(-5/24)</f>
        <v>42143.236886574072</v>
      </c>
      <c r="R3836" t="s">
        <v>8271</v>
      </c>
      <c r="S3836" s="13" t="str">
        <f>LEFT(R3836,SEARCH("/",R3836)-1)</f>
        <v>theater</v>
      </c>
      <c r="T3836" t="str">
        <f>RIGHT(R3836,LEN(R3836)-SEARCH("/",R3836))</f>
        <v>plays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>
        <f>E3837/D3837</f>
        <v>1.6</v>
      </c>
      <c r="O3837" s="6">
        <f>IF(L3837&gt;0,E3837/L3837,0)</f>
        <v>40</v>
      </c>
      <c r="P3837" s="11">
        <f>(((I3837/60)/60)/24)+DATE(1970,1,1)+(-5/24)</f>
        <v>42481.733888888884</v>
      </c>
      <c r="Q3837" s="11">
        <f>(((J3837/60)/60)/24)+DATE(1970,1,1)+(-5/24)</f>
        <v>42460.733888888884</v>
      </c>
      <c r="R3837" t="s">
        <v>8271</v>
      </c>
      <c r="S3837" s="13" t="str">
        <f>LEFT(R3837,SEARCH("/",R3837)-1)</f>
        <v>theater</v>
      </c>
      <c r="T3837" t="str">
        <f>RIGHT(R3837,LEN(R3837)-SEARCH("/",R3837))</f>
        <v>plays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>
        <f>E3838/D3838</f>
        <v>1.125</v>
      </c>
      <c r="O3838" s="6">
        <f>IF(L3838&gt;0,E3838/L3838,0)</f>
        <v>64.285714285714292</v>
      </c>
      <c r="P3838" s="11">
        <f>(((I3838/60)/60)/24)+DATE(1970,1,1)+(-5/24)</f>
        <v>42584.964583333327</v>
      </c>
      <c r="Q3838" s="11">
        <f>(((J3838/60)/60)/24)+DATE(1970,1,1)+(-5/24)</f>
        <v>42553.718194444438</v>
      </c>
      <c r="R3838" t="s">
        <v>8271</v>
      </c>
      <c r="S3838" s="13" t="str">
        <f>LEFT(R3838,SEARCH("/",R3838)-1)</f>
        <v>theater</v>
      </c>
      <c r="T3838" t="str">
        <f>RIGHT(R3838,LEN(R3838)-SEARCH("/",R3838))</f>
        <v>plays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>
        <f>E3839/D3839</f>
        <v>1.0209999999999999</v>
      </c>
      <c r="O3839" s="6">
        <f>IF(L3839&gt;0,E3839/L3839,0)</f>
        <v>120.11764705882354</v>
      </c>
      <c r="P3839" s="11">
        <f>(((I3839/60)/60)/24)+DATE(1970,1,1)+(-5/24)</f>
        <v>42188.557384259257</v>
      </c>
      <c r="Q3839" s="11">
        <f>(((J3839/60)/60)/24)+DATE(1970,1,1)+(-5/24)</f>
        <v>42152.557384259257</v>
      </c>
      <c r="R3839" t="s">
        <v>8271</v>
      </c>
      <c r="S3839" s="13" t="str">
        <f>LEFT(R3839,SEARCH("/",R3839)-1)</f>
        <v>theater</v>
      </c>
      <c r="T3839" t="str">
        <f>RIGHT(R3839,LEN(R3839)-SEARCH("/",R3839))</f>
        <v>plays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>
        <f>E3840/D3840</f>
        <v>1.00824</v>
      </c>
      <c r="O3840" s="6">
        <f>IF(L3840&gt;0,E3840/L3840,0)</f>
        <v>1008.24</v>
      </c>
      <c r="P3840" s="11">
        <f>(((I3840/60)/60)/24)+DATE(1970,1,1)+(-5/24)</f>
        <v>42146.502418981479</v>
      </c>
      <c r="Q3840" s="11">
        <f>(((J3840/60)/60)/24)+DATE(1970,1,1)+(-5/24)</f>
        <v>42116.502418981479</v>
      </c>
      <c r="R3840" t="s">
        <v>8271</v>
      </c>
      <c r="S3840" s="13" t="str">
        <f>LEFT(R3840,SEARCH("/",R3840)-1)</f>
        <v>theater</v>
      </c>
      <c r="T3840" t="str">
        <f>RIGHT(R3840,LEN(R3840)-SEARCH("/",R3840))</f>
        <v>plays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>
        <f>E3841/D3841</f>
        <v>1.0125</v>
      </c>
      <c r="O3841" s="6">
        <f>IF(L3841&gt;0,E3841/L3841,0)</f>
        <v>63.28125</v>
      </c>
      <c r="P3841" s="11">
        <f>(((I3841/60)/60)/24)+DATE(1970,1,1)+(-5/24)</f>
        <v>42214.934305555551</v>
      </c>
      <c r="Q3841" s="11">
        <f>(((J3841/60)/60)/24)+DATE(1970,1,1)+(-5/24)</f>
        <v>42154.934305555551</v>
      </c>
      <c r="R3841" t="s">
        <v>8271</v>
      </c>
      <c r="S3841" s="13" t="str">
        <f>LEFT(R3841,SEARCH("/",R3841)-1)</f>
        <v>theater</v>
      </c>
      <c r="T3841" t="str">
        <f>RIGHT(R3841,LEN(R3841)-SEARCH("/",R3841))</f>
        <v>plays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>
        <f>E3842/D3842</f>
        <v>65</v>
      </c>
      <c r="O3842" s="6">
        <f>IF(L3842&gt;0,E3842/L3842,0)</f>
        <v>21.666666666666668</v>
      </c>
      <c r="P3842" s="11">
        <f>(((I3842/60)/60)/24)+DATE(1970,1,1)+(-5/24)</f>
        <v>42457.45172453703</v>
      </c>
      <c r="Q3842" s="11">
        <f>(((J3842/60)/60)/24)+DATE(1970,1,1)+(-5/24)</f>
        <v>42432.493391203701</v>
      </c>
      <c r="R3842" t="s">
        <v>8271</v>
      </c>
      <c r="S3842" s="13" t="str">
        <f>LEFT(R3842,SEARCH("/",R3842)-1)</f>
        <v>theater</v>
      </c>
      <c r="T3842" t="str">
        <f>RIGHT(R3842,LEN(R3842)-SEARCH("/",R3842))</f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>
        <f>E3843/D3843</f>
        <v>8.72E-2</v>
      </c>
      <c r="O3843" s="6">
        <f>IF(L3843&gt;0,E3843/L3843,0)</f>
        <v>25.647058823529413</v>
      </c>
      <c r="P3843" s="11">
        <f>(((I3843/60)/60)/24)+DATE(1970,1,1)+(-5/24)</f>
        <v>41840.57739583333</v>
      </c>
      <c r="Q3843" s="11">
        <f>(((J3843/60)/60)/24)+DATE(1970,1,1)+(-5/24)</f>
        <v>41780.57739583333</v>
      </c>
      <c r="R3843" t="s">
        <v>8271</v>
      </c>
      <c r="S3843" s="13" t="str">
        <f>LEFT(R3843,SEARCH("/",R3843)-1)</f>
        <v>theater</v>
      </c>
      <c r="T3843" t="str">
        <f>RIGHT(R3843,LEN(R3843)-SEARCH("/",R3843))</f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>
        <f>E3844/D3844</f>
        <v>0.21940000000000001</v>
      </c>
      <c r="O3844" s="6">
        <f>IF(L3844&gt;0,E3844/L3844,0)</f>
        <v>47.695652173913047</v>
      </c>
      <c r="P3844" s="11">
        <f>(((I3844/60)/60)/24)+DATE(1970,1,1)+(-5/24)</f>
        <v>41770.285324074073</v>
      </c>
      <c r="Q3844" s="11">
        <f>(((J3844/60)/60)/24)+DATE(1970,1,1)+(-5/24)</f>
        <v>41740.285324074073</v>
      </c>
      <c r="R3844" t="s">
        <v>8271</v>
      </c>
      <c r="S3844" s="13" t="str">
        <f>LEFT(R3844,SEARCH("/",R3844)-1)</f>
        <v>theater</v>
      </c>
      <c r="T3844" t="str">
        <f>RIGHT(R3844,LEN(R3844)-SEARCH("/",R3844))</f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>
        <f>E3845/D3845</f>
        <v>0.21299999999999999</v>
      </c>
      <c r="O3845" s="6">
        <f>IF(L3845&gt;0,E3845/L3845,0)</f>
        <v>56.05263157894737</v>
      </c>
      <c r="P3845" s="11">
        <f>(((I3845/60)/60)/24)+DATE(1970,1,1)+(-5/24)</f>
        <v>41790.864166666666</v>
      </c>
      <c r="Q3845" s="11">
        <f>(((J3845/60)/60)/24)+DATE(1970,1,1)+(-5/24)</f>
        <v>41765.864166666666</v>
      </c>
      <c r="R3845" t="s">
        <v>8271</v>
      </c>
      <c r="S3845" s="13" t="str">
        <f>LEFT(R3845,SEARCH("/",R3845)-1)</f>
        <v>theater</v>
      </c>
      <c r="T3845" t="str">
        <f>RIGHT(R3845,LEN(R3845)-SEARCH("/",R3845))</f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>
        <f>E3846/D3846</f>
        <v>0.41489795918367345</v>
      </c>
      <c r="O3846" s="6">
        <f>IF(L3846&gt;0,E3846/L3846,0)</f>
        <v>81.319999999999993</v>
      </c>
      <c r="P3846" s="11">
        <f>(((I3846/60)/60)/24)+DATE(1970,1,1)+(-5/24)</f>
        <v>41793.082638888889</v>
      </c>
      <c r="Q3846" s="11">
        <f>(((J3846/60)/60)/24)+DATE(1970,1,1)+(-5/24)</f>
        <v>41766.408958333333</v>
      </c>
      <c r="R3846" t="s">
        <v>8271</v>
      </c>
      <c r="S3846" s="13" t="str">
        <f>LEFT(R3846,SEARCH("/",R3846)-1)</f>
        <v>theater</v>
      </c>
      <c r="T3846" t="str">
        <f>RIGHT(R3846,LEN(R3846)-SEARCH("/",R3846))</f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>
        <f>E3847/D3847</f>
        <v>2.1049999999999999E-2</v>
      </c>
      <c r="O3847" s="6">
        <f>IF(L3847&gt;0,E3847/L3847,0)</f>
        <v>70.166666666666671</v>
      </c>
      <c r="P3847" s="11">
        <f>(((I3847/60)/60)/24)+DATE(1970,1,1)+(-5/24)</f>
        <v>42278.418680555551</v>
      </c>
      <c r="Q3847" s="11">
        <f>(((J3847/60)/60)/24)+DATE(1970,1,1)+(-5/24)</f>
        <v>42248.418680555551</v>
      </c>
      <c r="R3847" t="s">
        <v>8271</v>
      </c>
      <c r="S3847" s="13" t="str">
        <f>LEFT(R3847,SEARCH("/",R3847)-1)</f>
        <v>theater</v>
      </c>
      <c r="T3847" t="str">
        <f>RIGHT(R3847,LEN(R3847)-SEARCH("/",R3847))</f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>
        <f>E3848/D3848</f>
        <v>2.7E-2</v>
      </c>
      <c r="O3848" s="6">
        <f>IF(L3848&gt;0,E3848/L3848,0)</f>
        <v>23.625</v>
      </c>
      <c r="P3848" s="11">
        <f>(((I3848/60)/60)/24)+DATE(1970,1,1)+(-5/24)</f>
        <v>41916.082638888889</v>
      </c>
      <c r="Q3848" s="11">
        <f>(((J3848/60)/60)/24)+DATE(1970,1,1)+(-5/24)</f>
        <v>41885.01321759259</v>
      </c>
      <c r="R3848" t="s">
        <v>8271</v>
      </c>
      <c r="S3848" s="13" t="str">
        <f>LEFT(R3848,SEARCH("/",R3848)-1)</f>
        <v>theater</v>
      </c>
      <c r="T3848" t="str">
        <f>RIGHT(R3848,LEN(R3848)-SEARCH("/",R3848))</f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>
        <f>E3849/D3849</f>
        <v>0.16161904761904761</v>
      </c>
      <c r="O3849" s="6">
        <f>IF(L3849&gt;0,E3849/L3849,0)</f>
        <v>188.55555555555554</v>
      </c>
      <c r="P3849" s="11">
        <f>(((I3849/60)/60)/24)+DATE(1970,1,1)+(-5/24)</f>
        <v>42204.016099537032</v>
      </c>
      <c r="Q3849" s="11">
        <f>(((J3849/60)/60)/24)+DATE(1970,1,1)+(-5/24)</f>
        <v>42159.016099537032</v>
      </c>
      <c r="R3849" t="s">
        <v>8271</v>
      </c>
      <c r="S3849" s="13" t="str">
        <f>LEFT(R3849,SEARCH("/",R3849)-1)</f>
        <v>theater</v>
      </c>
      <c r="T3849" t="str">
        <f>RIGHT(R3849,LEN(R3849)-SEARCH("/",R3849))</f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>
        <f>E3850/D3850</f>
        <v>0.16376923076923078</v>
      </c>
      <c r="O3850" s="6">
        <f>IF(L3850&gt;0,E3850/L3850,0)</f>
        <v>49.511627906976742</v>
      </c>
      <c r="P3850" s="11">
        <f>(((I3850/60)/60)/24)+DATE(1970,1,1)+(-5/24)</f>
        <v>42295.608668981477</v>
      </c>
      <c r="Q3850" s="11">
        <f>(((J3850/60)/60)/24)+DATE(1970,1,1)+(-5/24)</f>
        <v>42265.608668981477</v>
      </c>
      <c r="R3850" t="s">
        <v>8271</v>
      </c>
      <c r="S3850" s="13" t="str">
        <f>LEFT(R3850,SEARCH("/",R3850)-1)</f>
        <v>theater</v>
      </c>
      <c r="T3850" t="str">
        <f>RIGHT(R3850,LEN(R3850)-SEARCH("/",R3850))</f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>
        <f>E3851/D3851</f>
        <v>7.0433333333333334E-2</v>
      </c>
      <c r="O3851" s="6">
        <f>IF(L3851&gt;0,E3851/L3851,0)</f>
        <v>75.464285714285708</v>
      </c>
      <c r="P3851" s="11">
        <f>(((I3851/60)/60)/24)+DATE(1970,1,1)+(-5/24)</f>
        <v>42166.558842592589</v>
      </c>
      <c r="Q3851" s="11">
        <f>(((J3851/60)/60)/24)+DATE(1970,1,1)+(-5/24)</f>
        <v>42136.558842592589</v>
      </c>
      <c r="R3851" t="s">
        <v>8271</v>
      </c>
      <c r="S3851" s="13" t="str">
        <f>LEFT(R3851,SEARCH("/",R3851)-1)</f>
        <v>theater</v>
      </c>
      <c r="T3851" t="str">
        <f>RIGHT(R3851,LEN(R3851)-SEARCH("/",R3851))</f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>
        <f>E3852/D3852</f>
        <v>3.7999999999999999E-2</v>
      </c>
      <c r="O3852" s="6">
        <f>IF(L3852&gt;0,E3852/L3852,0)</f>
        <v>9.5</v>
      </c>
      <c r="P3852" s="11">
        <f>(((I3852/60)/60)/24)+DATE(1970,1,1)+(-5/24)</f>
        <v>42004.916006944441</v>
      </c>
      <c r="Q3852" s="11">
        <f>(((J3852/60)/60)/24)+DATE(1970,1,1)+(-5/24)</f>
        <v>41974.916006944441</v>
      </c>
      <c r="R3852" t="s">
        <v>8271</v>
      </c>
      <c r="S3852" s="13" t="str">
        <f>LEFT(R3852,SEARCH("/",R3852)-1)</f>
        <v>theater</v>
      </c>
      <c r="T3852" t="str">
        <f>RIGHT(R3852,LEN(R3852)-SEARCH("/",R3852))</f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>
        <f>E3853/D3853</f>
        <v>0.34079999999999999</v>
      </c>
      <c r="O3853" s="6">
        <f>IF(L3853&gt;0,E3853/L3853,0)</f>
        <v>35.5</v>
      </c>
      <c r="P3853" s="11">
        <f>(((I3853/60)/60)/24)+DATE(1970,1,1)+(-5/24)</f>
        <v>42202.23123842592</v>
      </c>
      <c r="Q3853" s="11">
        <f>(((J3853/60)/60)/24)+DATE(1970,1,1)+(-5/24)</f>
        <v>42172.23123842592</v>
      </c>
      <c r="R3853" t="s">
        <v>8271</v>
      </c>
      <c r="S3853" s="13" t="str">
        <f>LEFT(R3853,SEARCH("/",R3853)-1)</f>
        <v>theater</v>
      </c>
      <c r="T3853" t="str">
        <f>RIGHT(R3853,LEN(R3853)-SEARCH("/",R3853))</f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>
        <f>E3854/D3854</f>
        <v>2E-3</v>
      </c>
      <c r="O3854" s="6">
        <f>IF(L3854&gt;0,E3854/L3854,0)</f>
        <v>10</v>
      </c>
      <c r="P3854" s="11">
        <f>(((I3854/60)/60)/24)+DATE(1970,1,1)+(-5/24)</f>
        <v>42089.940694444442</v>
      </c>
      <c r="Q3854" s="11">
        <f>(((J3854/60)/60)/24)+DATE(1970,1,1)+(-5/24)</f>
        <v>42064.982361111113</v>
      </c>
      <c r="R3854" t="s">
        <v>8271</v>
      </c>
      <c r="S3854" s="13" t="str">
        <f>LEFT(R3854,SEARCH("/",R3854)-1)</f>
        <v>theater</v>
      </c>
      <c r="T3854" t="str">
        <f>RIGHT(R3854,LEN(R3854)-SEARCH("/",R3854))</f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>
        <f>E3855/D3855</f>
        <v>2.5999999999999998E-4</v>
      </c>
      <c r="O3855" s="6">
        <f>IF(L3855&gt;0,E3855/L3855,0)</f>
        <v>13</v>
      </c>
      <c r="P3855" s="11">
        <f>(((I3855/60)/60)/24)+DATE(1970,1,1)+(-5/24)</f>
        <v>41883.631689814814</v>
      </c>
      <c r="Q3855" s="11">
        <f>(((J3855/60)/60)/24)+DATE(1970,1,1)+(-5/24)</f>
        <v>41848.631689814814</v>
      </c>
      <c r="R3855" t="s">
        <v>8271</v>
      </c>
      <c r="S3855" s="13" t="str">
        <f>LEFT(R3855,SEARCH("/",R3855)-1)</f>
        <v>theater</v>
      </c>
      <c r="T3855" t="str">
        <f>RIGHT(R3855,LEN(R3855)-SEARCH("/",R3855))</f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>
        <f>E3856/D3856</f>
        <v>0.16254545454545455</v>
      </c>
      <c r="O3856" s="6">
        <f>IF(L3856&gt;0,E3856/L3856,0)</f>
        <v>89.4</v>
      </c>
      <c r="P3856" s="11">
        <f>(((I3856/60)/60)/24)+DATE(1970,1,1)+(-5/24)</f>
        <v>42133.67659722222</v>
      </c>
      <c r="Q3856" s="11">
        <f>(((J3856/60)/60)/24)+DATE(1970,1,1)+(-5/24)</f>
        <v>42103.67659722222</v>
      </c>
      <c r="R3856" t="s">
        <v>8271</v>
      </c>
      <c r="S3856" s="13" t="str">
        <f>LEFT(R3856,SEARCH("/",R3856)-1)</f>
        <v>theater</v>
      </c>
      <c r="T3856" t="str">
        <f>RIGHT(R3856,LEN(R3856)-SEARCH("/",R3856))</f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>
        <f>E3857/D3857</f>
        <v>2.5000000000000001E-2</v>
      </c>
      <c r="O3857" s="6">
        <f>IF(L3857&gt;0,E3857/L3857,0)</f>
        <v>25</v>
      </c>
      <c r="P3857" s="11">
        <f>(((I3857/60)/60)/24)+DATE(1970,1,1)+(-5/24)</f>
        <v>42089.720729166664</v>
      </c>
      <c r="Q3857" s="11">
        <f>(((J3857/60)/60)/24)+DATE(1970,1,1)+(-5/24)</f>
        <v>42059.762395833335</v>
      </c>
      <c r="R3857" t="s">
        <v>8271</v>
      </c>
      <c r="S3857" s="13" t="str">
        <f>LEFT(R3857,SEARCH("/",R3857)-1)</f>
        <v>theater</v>
      </c>
      <c r="T3857" t="str">
        <f>RIGHT(R3857,LEN(R3857)-SEARCH("/",R3857))</f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>
        <f>E3858/D3858</f>
        <v>2.0000000000000001E-4</v>
      </c>
      <c r="O3858" s="6">
        <f>IF(L3858&gt;0,E3858/L3858,0)</f>
        <v>1</v>
      </c>
      <c r="P3858" s="11">
        <f>(((I3858/60)/60)/24)+DATE(1970,1,1)+(-5/24)</f>
        <v>42071.493090277778</v>
      </c>
      <c r="Q3858" s="11">
        <f>(((J3858/60)/60)/24)+DATE(1970,1,1)+(-5/24)</f>
        <v>42041.534756944442</v>
      </c>
      <c r="R3858" t="s">
        <v>8271</v>
      </c>
      <c r="S3858" s="13" t="str">
        <f>LEFT(R3858,SEARCH("/",R3858)-1)</f>
        <v>theater</v>
      </c>
      <c r="T3858" t="str">
        <f>RIGHT(R3858,LEN(R3858)-SEARCH("/",R3858))</f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>
        <f>E3859/D3859</f>
        <v>5.1999999999999998E-2</v>
      </c>
      <c r="O3859" s="6">
        <f>IF(L3859&gt;0,E3859/L3859,0)</f>
        <v>65</v>
      </c>
      <c r="P3859" s="11">
        <f>(((I3859/60)/60)/24)+DATE(1970,1,1)+(-5/24)</f>
        <v>41852.508333333331</v>
      </c>
      <c r="Q3859" s="11">
        <f>(((J3859/60)/60)/24)+DATE(1970,1,1)+(-5/24)</f>
        <v>41829.528819444444</v>
      </c>
      <c r="R3859" t="s">
        <v>8271</v>
      </c>
      <c r="S3859" s="13" t="str">
        <f>LEFT(R3859,SEARCH("/",R3859)-1)</f>
        <v>theater</v>
      </c>
      <c r="T3859" t="str">
        <f>RIGHT(R3859,LEN(R3859)-SEARCH("/",R3859))</f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>
        <f>E3860/D3860</f>
        <v>0.02</v>
      </c>
      <c r="O3860" s="6">
        <f>IF(L3860&gt;0,E3860/L3860,0)</f>
        <v>10</v>
      </c>
      <c r="P3860" s="11">
        <f>(((I3860/60)/60)/24)+DATE(1970,1,1)+(-5/24)</f>
        <v>42146.666666666664</v>
      </c>
      <c r="Q3860" s="11">
        <f>(((J3860/60)/60)/24)+DATE(1970,1,1)+(-5/24)</f>
        <v>42128.222731481481</v>
      </c>
      <c r="R3860" t="s">
        <v>8271</v>
      </c>
      <c r="S3860" s="13" t="str">
        <f>LEFT(R3860,SEARCH("/",R3860)-1)</f>
        <v>theater</v>
      </c>
      <c r="T3860" t="str">
        <f>RIGHT(R3860,LEN(R3860)-SEARCH("/",R3860))</f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>
        <f>E3861/D3861</f>
        <v>4.0000000000000002E-4</v>
      </c>
      <c r="O3861" s="6">
        <f>IF(L3861&gt;0,E3861/L3861,0)</f>
        <v>1</v>
      </c>
      <c r="P3861" s="11">
        <f>(((I3861/60)/60)/24)+DATE(1970,1,1)+(-5/24)</f>
        <v>41815.666666666664</v>
      </c>
      <c r="Q3861" s="11">
        <f>(((J3861/60)/60)/24)+DATE(1970,1,1)+(-5/24)</f>
        <v>41789.685266203705</v>
      </c>
      <c r="R3861" t="s">
        <v>8271</v>
      </c>
      <c r="S3861" s="13" t="str">
        <f>LEFT(R3861,SEARCH("/",R3861)-1)</f>
        <v>theater</v>
      </c>
      <c r="T3861" t="str">
        <f>RIGHT(R3861,LEN(R3861)-SEARCH("/",R3861))</f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>
        <f>E3862/D3862</f>
        <v>0.17666666666666667</v>
      </c>
      <c r="O3862" s="6">
        <f>IF(L3862&gt;0,E3862/L3862,0)</f>
        <v>81.538461538461533</v>
      </c>
      <c r="P3862" s="11">
        <f>(((I3862/60)/60)/24)+DATE(1970,1,1)+(-5/24)</f>
        <v>41863.452662037031</v>
      </c>
      <c r="Q3862" s="11">
        <f>(((J3862/60)/60)/24)+DATE(1970,1,1)+(-5/24)</f>
        <v>41833.452662037031</v>
      </c>
      <c r="R3862" t="s">
        <v>8271</v>
      </c>
      <c r="S3862" s="13" t="str">
        <f>LEFT(R3862,SEARCH("/",R3862)-1)</f>
        <v>theater</v>
      </c>
      <c r="T3862" t="str">
        <f>RIGHT(R3862,LEN(R3862)-SEARCH("/",R3862))</f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>
        <f>E3863/D3863</f>
        <v>0.05</v>
      </c>
      <c r="O3863" s="6">
        <f>IF(L3863&gt;0,E3863/L3863,0)</f>
        <v>100</v>
      </c>
      <c r="P3863" s="11">
        <f>(((I3863/60)/60)/24)+DATE(1970,1,1)+(-5/24)</f>
        <v>41955.699305555558</v>
      </c>
      <c r="Q3863" s="11">
        <f>(((J3863/60)/60)/24)+DATE(1970,1,1)+(-5/24)</f>
        <v>41914.381678240738</v>
      </c>
      <c r="R3863" t="s">
        <v>8271</v>
      </c>
      <c r="S3863" s="13" t="str">
        <f>LEFT(R3863,SEARCH("/",R3863)-1)</f>
        <v>theater</v>
      </c>
      <c r="T3863" t="str">
        <f>RIGHT(R3863,LEN(R3863)-SEARCH("/",R3863))</f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>
        <f>E3864/D3864</f>
        <v>1.3333333333333334E-4</v>
      </c>
      <c r="O3864" s="6">
        <f>IF(L3864&gt;0,E3864/L3864,0)</f>
        <v>1</v>
      </c>
      <c r="P3864" s="11">
        <f>(((I3864/60)/60)/24)+DATE(1970,1,1)+(-5/24)</f>
        <v>42625.499305555553</v>
      </c>
      <c r="Q3864" s="11">
        <f>(((J3864/60)/60)/24)+DATE(1970,1,1)+(-5/24)</f>
        <v>42611.052731481475</v>
      </c>
      <c r="R3864" t="s">
        <v>8271</v>
      </c>
      <c r="S3864" s="13" t="str">
        <f>LEFT(R3864,SEARCH("/",R3864)-1)</f>
        <v>theater</v>
      </c>
      <c r="T3864" t="str">
        <f>RIGHT(R3864,LEN(R3864)-SEARCH("/",R3864))</f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>
        <f>E3865/D3865</f>
        <v>0</v>
      </c>
      <c r="O3865" s="6">
        <f>IF(L3865&gt;0,E3865/L3865,0)</f>
        <v>0</v>
      </c>
      <c r="P3865" s="11">
        <f>(((I3865/60)/60)/24)+DATE(1970,1,1)+(-5/24)</f>
        <v>42313.466493055552</v>
      </c>
      <c r="Q3865" s="11">
        <f>(((J3865/60)/60)/24)+DATE(1970,1,1)+(-5/24)</f>
        <v>42253.424826388888</v>
      </c>
      <c r="R3865" t="s">
        <v>8271</v>
      </c>
      <c r="S3865" s="13" t="str">
        <f>LEFT(R3865,SEARCH("/",R3865)-1)</f>
        <v>theater</v>
      </c>
      <c r="T3865" t="str">
        <f>RIGHT(R3865,LEN(R3865)-SEARCH("/",R3865))</f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>
        <f>E3866/D3866</f>
        <v>1.2E-2</v>
      </c>
      <c r="O3866" s="6">
        <f>IF(L3866&gt;0,E3866/L3866,0)</f>
        <v>20</v>
      </c>
      <c r="P3866" s="11">
        <f>(((I3866/60)/60)/24)+DATE(1970,1,1)+(-5/24)</f>
        <v>42325.72516203703</v>
      </c>
      <c r="Q3866" s="11">
        <f>(((J3866/60)/60)/24)+DATE(1970,1,1)+(-5/24)</f>
        <v>42295.683495370373</v>
      </c>
      <c r="R3866" t="s">
        <v>8271</v>
      </c>
      <c r="S3866" s="13" t="str">
        <f>LEFT(R3866,SEARCH("/",R3866)-1)</f>
        <v>theater</v>
      </c>
      <c r="T3866" t="str">
        <f>RIGHT(R3866,LEN(R3866)-SEARCH("/",R3866))</f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>
        <f>E3867/D3867</f>
        <v>0.26937422295897223</v>
      </c>
      <c r="O3867" s="6">
        <f>IF(L3867&gt;0,E3867/L3867,0)</f>
        <v>46.428571428571431</v>
      </c>
      <c r="P3867" s="11">
        <f>(((I3867/60)/60)/24)+DATE(1970,1,1)+(-5/24)</f>
        <v>41881.020833333328</v>
      </c>
      <c r="Q3867" s="11">
        <f>(((J3867/60)/60)/24)+DATE(1970,1,1)+(-5/24)</f>
        <v>41841.44326388889</v>
      </c>
      <c r="R3867" t="s">
        <v>8271</v>
      </c>
      <c r="S3867" s="13" t="str">
        <f>LEFT(R3867,SEARCH("/",R3867)-1)</f>
        <v>theater</v>
      </c>
      <c r="T3867" t="str">
        <f>RIGHT(R3867,LEN(R3867)-SEARCH("/",R3867))</f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>
        <f>E3868/D3868</f>
        <v>5.4999999999999997E-3</v>
      </c>
      <c r="O3868" s="6">
        <f>IF(L3868&gt;0,E3868/L3868,0)</f>
        <v>5.5</v>
      </c>
      <c r="P3868" s="11">
        <f>(((I3868/60)/60)/24)+DATE(1970,1,1)+(-5/24)</f>
        <v>42451.936805555553</v>
      </c>
      <c r="Q3868" s="11">
        <f>(((J3868/60)/60)/24)+DATE(1970,1,1)+(-5/24)</f>
        <v>42402.738668981481</v>
      </c>
      <c r="R3868" t="s">
        <v>8271</v>
      </c>
      <c r="S3868" s="13" t="str">
        <f>LEFT(R3868,SEARCH("/",R3868)-1)</f>
        <v>theater</v>
      </c>
      <c r="T3868" t="str">
        <f>RIGHT(R3868,LEN(R3868)-SEARCH("/",R3868))</f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>
        <f>E3869/D3869</f>
        <v>0.1255</v>
      </c>
      <c r="O3869" s="6">
        <f>IF(L3869&gt;0,E3869/L3869,0)</f>
        <v>50.2</v>
      </c>
      <c r="P3869" s="11">
        <f>(((I3869/60)/60)/24)+DATE(1970,1,1)+(-5/24)</f>
        <v>42539.605775462966</v>
      </c>
      <c r="Q3869" s="11">
        <f>(((J3869/60)/60)/24)+DATE(1970,1,1)+(-5/24)</f>
        <v>42509.605775462966</v>
      </c>
      <c r="R3869" t="s">
        <v>8271</v>
      </c>
      <c r="S3869" s="13" t="str">
        <f>LEFT(R3869,SEARCH("/",R3869)-1)</f>
        <v>theater</v>
      </c>
      <c r="T3869" t="str">
        <f>RIGHT(R3869,LEN(R3869)-SEARCH("/",R3869))</f>
        <v>plays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>
        <f>E3870/D3870</f>
        <v>2E-3</v>
      </c>
      <c r="O3870" s="6">
        <f>IF(L3870&gt;0,E3870/L3870,0)</f>
        <v>10</v>
      </c>
      <c r="P3870" s="11">
        <f>(((I3870/60)/60)/24)+DATE(1970,1,1)+(-5/24)</f>
        <v>41890.451446759253</v>
      </c>
      <c r="Q3870" s="11">
        <f>(((J3870/60)/60)/24)+DATE(1970,1,1)+(-5/24)</f>
        <v>41865.451446759253</v>
      </c>
      <c r="R3870" t="s">
        <v>8305</v>
      </c>
      <c r="S3870" s="13" t="str">
        <f>LEFT(R3870,SEARCH("/",R3870)-1)</f>
        <v>theater</v>
      </c>
      <c r="T3870" t="str">
        <f>RIGHT(R3870,LEN(R3870)-SEARCH("/",R3870))</f>
        <v>musical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>
        <f>E3871/D3871</f>
        <v>3.44748684310884E-2</v>
      </c>
      <c r="O3871" s="6">
        <f>IF(L3871&gt;0,E3871/L3871,0)</f>
        <v>30.133333333333333</v>
      </c>
      <c r="P3871" s="11">
        <f>(((I3871/60)/60)/24)+DATE(1970,1,1)+(-5/24)</f>
        <v>42076.924305555549</v>
      </c>
      <c r="Q3871" s="11">
        <f>(((J3871/60)/60)/24)+DATE(1970,1,1)+(-5/24)</f>
        <v>42047.516111111108</v>
      </c>
      <c r="R3871" t="s">
        <v>8305</v>
      </c>
      <c r="S3871" s="13" t="str">
        <f>LEFT(R3871,SEARCH("/",R3871)-1)</f>
        <v>theater</v>
      </c>
      <c r="T3871" t="str">
        <f>RIGHT(R3871,LEN(R3871)-SEARCH("/",R3871))</f>
        <v>musical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>
        <f>E3872/D3872</f>
        <v>0.15</v>
      </c>
      <c r="O3872" s="6">
        <f>IF(L3872&gt;0,E3872/L3872,0)</f>
        <v>150</v>
      </c>
      <c r="P3872" s="11">
        <f>(((I3872/60)/60)/24)+DATE(1970,1,1)+(-5/24)</f>
        <v>41822.963865740734</v>
      </c>
      <c r="Q3872" s="11">
        <f>(((J3872/60)/60)/24)+DATE(1970,1,1)+(-5/24)</f>
        <v>41792.963865740734</v>
      </c>
      <c r="R3872" t="s">
        <v>8305</v>
      </c>
      <c r="S3872" s="13" t="str">
        <f>LEFT(R3872,SEARCH("/",R3872)-1)</f>
        <v>theater</v>
      </c>
      <c r="T3872" t="str">
        <f>RIGHT(R3872,LEN(R3872)-SEARCH("/",R3872))</f>
        <v>musical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>
        <f>E3873/D3873</f>
        <v>2.6666666666666668E-2</v>
      </c>
      <c r="O3873" s="6">
        <f>IF(L3873&gt;0,E3873/L3873,0)</f>
        <v>13.333333333333334</v>
      </c>
      <c r="P3873" s="11">
        <f>(((I3873/60)/60)/24)+DATE(1970,1,1)+(-5/24)</f>
        <v>42823.530671296299</v>
      </c>
      <c r="Q3873" s="11">
        <f>(((J3873/60)/60)/24)+DATE(1970,1,1)+(-5/24)</f>
        <v>42763.572337962956</v>
      </c>
      <c r="R3873" t="s">
        <v>8305</v>
      </c>
      <c r="S3873" s="13" t="str">
        <f>LEFT(R3873,SEARCH("/",R3873)-1)</f>
        <v>theater</v>
      </c>
      <c r="T3873" t="str">
        <f>RIGHT(R3873,LEN(R3873)-SEARCH("/",R3873))</f>
        <v>musical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>
        <f>E3874/D3874</f>
        <v>0</v>
      </c>
      <c r="O3874" s="6">
        <f>IF(L3874&gt;0,E3874/L3874,0)</f>
        <v>0</v>
      </c>
      <c r="P3874" s="11">
        <f>(((I3874/60)/60)/24)+DATE(1970,1,1)+(-5/24)</f>
        <v>42229.9374537037</v>
      </c>
      <c r="Q3874" s="11">
        <f>(((J3874/60)/60)/24)+DATE(1970,1,1)+(-5/24)</f>
        <v>42179.9374537037</v>
      </c>
      <c r="R3874" t="s">
        <v>8305</v>
      </c>
      <c r="S3874" s="13" t="str">
        <f>LEFT(R3874,SEARCH("/",R3874)-1)</f>
        <v>theater</v>
      </c>
      <c r="T3874" t="str">
        <f>RIGHT(R3874,LEN(R3874)-SEARCH("/",R3874))</f>
        <v>musical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>
        <f>E3875/D3875</f>
        <v>0</v>
      </c>
      <c r="O3875" s="6">
        <f>IF(L3875&gt;0,E3875/L3875,0)</f>
        <v>0</v>
      </c>
      <c r="P3875" s="11">
        <f>(((I3875/60)/60)/24)+DATE(1970,1,1)+(-5/24)</f>
        <v>42285.487673611111</v>
      </c>
      <c r="Q3875" s="11">
        <f>(((J3875/60)/60)/24)+DATE(1970,1,1)+(-5/24)</f>
        <v>42255.487673611111</v>
      </c>
      <c r="R3875" t="s">
        <v>8305</v>
      </c>
      <c r="S3875" s="13" t="str">
        <f>LEFT(R3875,SEARCH("/",R3875)-1)</f>
        <v>theater</v>
      </c>
      <c r="T3875" t="str">
        <f>RIGHT(R3875,LEN(R3875)-SEARCH("/",R3875))</f>
        <v>musical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>
        <f>E3876/D3876</f>
        <v>0</v>
      </c>
      <c r="O3876" s="6">
        <f>IF(L3876&gt;0,E3876/L3876,0)</f>
        <v>0</v>
      </c>
      <c r="P3876" s="11">
        <f>(((I3876/60)/60)/24)+DATE(1970,1,1)+(-5/24)</f>
        <v>42027.833333333336</v>
      </c>
      <c r="Q3876" s="11">
        <f>(((J3876/60)/60)/24)+DATE(1970,1,1)+(-5/24)</f>
        <v>42006.808124999996</v>
      </c>
      <c r="R3876" t="s">
        <v>8305</v>
      </c>
      <c r="S3876" s="13" t="str">
        <f>LEFT(R3876,SEARCH("/",R3876)-1)</f>
        <v>theater</v>
      </c>
      <c r="T3876" t="str">
        <f>RIGHT(R3876,LEN(R3876)-SEARCH("/",R3876))</f>
        <v>musical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>
        <f>E3877/D3877</f>
        <v>0</v>
      </c>
      <c r="O3877" s="6">
        <f>IF(L3877&gt;0,E3877/L3877,0)</f>
        <v>0</v>
      </c>
      <c r="P3877" s="11">
        <f>(((I3877/60)/60)/24)+DATE(1970,1,1)+(-5/24)</f>
        <v>42616.208333333336</v>
      </c>
      <c r="Q3877" s="11">
        <f>(((J3877/60)/60)/24)+DATE(1970,1,1)+(-5/24)</f>
        <v>42615.138483796291</v>
      </c>
      <c r="R3877" t="s">
        <v>8305</v>
      </c>
      <c r="S3877" s="13" t="str">
        <f>LEFT(R3877,SEARCH("/",R3877)-1)</f>
        <v>theater</v>
      </c>
      <c r="T3877" t="str">
        <f>RIGHT(R3877,LEN(R3877)-SEARCH("/",R3877))</f>
        <v>musical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>
        <f>E3878/D3878</f>
        <v>0.52794871794871789</v>
      </c>
      <c r="O3878" s="6">
        <f>IF(L3878&gt;0,E3878/L3878,0)</f>
        <v>44.760869565217391</v>
      </c>
      <c r="P3878" s="11">
        <f>(((I3878/60)/60)/24)+DATE(1970,1,1)+(-5/24)</f>
        <v>42402.415833333333</v>
      </c>
      <c r="Q3878" s="11">
        <f>(((J3878/60)/60)/24)+DATE(1970,1,1)+(-5/24)</f>
        <v>42372.415833333333</v>
      </c>
      <c r="R3878" t="s">
        <v>8305</v>
      </c>
      <c r="S3878" s="13" t="str">
        <f>LEFT(R3878,SEARCH("/",R3878)-1)</f>
        <v>theater</v>
      </c>
      <c r="T3878" t="str">
        <f>RIGHT(R3878,LEN(R3878)-SEARCH("/",R3878))</f>
        <v>musical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>
        <f>E3879/D3879</f>
        <v>4.9639999999999997E-2</v>
      </c>
      <c r="O3879" s="6">
        <f>IF(L3879&gt;0,E3879/L3879,0)</f>
        <v>88.642857142857139</v>
      </c>
      <c r="P3879" s="11">
        <f>(((I3879/60)/60)/24)+DATE(1970,1,1)+(-5/24)</f>
        <v>42712.469351851854</v>
      </c>
      <c r="Q3879" s="11">
        <f>(((J3879/60)/60)/24)+DATE(1970,1,1)+(-5/24)</f>
        <v>42682.469351851854</v>
      </c>
      <c r="R3879" t="s">
        <v>8305</v>
      </c>
      <c r="S3879" s="13" t="str">
        <f>LEFT(R3879,SEARCH("/",R3879)-1)</f>
        <v>theater</v>
      </c>
      <c r="T3879" t="str">
        <f>RIGHT(R3879,LEN(R3879)-SEARCH("/",R3879))</f>
        <v>musical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>
        <f>E3880/D3880</f>
        <v>5.5555555555555556E-4</v>
      </c>
      <c r="O3880" s="6">
        <f>IF(L3880&gt;0,E3880/L3880,0)</f>
        <v>10</v>
      </c>
      <c r="P3880" s="11">
        <f>(((I3880/60)/60)/24)+DATE(1970,1,1)+(-5/24)</f>
        <v>42184.957638888889</v>
      </c>
      <c r="Q3880" s="11">
        <f>(((J3880/60)/60)/24)+DATE(1970,1,1)+(-5/24)</f>
        <v>42154.610486111109</v>
      </c>
      <c r="R3880" t="s">
        <v>8305</v>
      </c>
      <c r="S3880" s="13" t="str">
        <f>LEFT(R3880,SEARCH("/",R3880)-1)</f>
        <v>theater</v>
      </c>
      <c r="T3880" t="str">
        <f>RIGHT(R3880,LEN(R3880)-SEARCH("/",R3880))</f>
        <v>musical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>
        <f>E3881/D3881</f>
        <v>0</v>
      </c>
      <c r="O3881" s="6">
        <f>IF(L3881&gt;0,E3881/L3881,0)</f>
        <v>0</v>
      </c>
      <c r="P3881" s="11">
        <f>(((I3881/60)/60)/24)+DATE(1970,1,1)+(-5/24)</f>
        <v>42029.652731481481</v>
      </c>
      <c r="Q3881" s="11">
        <f>(((J3881/60)/60)/24)+DATE(1970,1,1)+(-5/24)</f>
        <v>41999.652731481481</v>
      </c>
      <c r="R3881" t="s">
        <v>8305</v>
      </c>
      <c r="S3881" s="13" t="str">
        <f>LEFT(R3881,SEARCH("/",R3881)-1)</f>
        <v>theater</v>
      </c>
      <c r="T3881" t="str">
        <f>RIGHT(R3881,LEN(R3881)-SEARCH("/",R3881))</f>
        <v>musical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>
        <f>E3882/D3882</f>
        <v>0.13066666666666665</v>
      </c>
      <c r="O3882" s="6">
        <f>IF(L3882&gt;0,E3882/L3882,0)</f>
        <v>57.647058823529413</v>
      </c>
      <c r="P3882" s="11">
        <f>(((I3882/60)/60)/24)+DATE(1970,1,1)+(-5/24)</f>
        <v>41850.75</v>
      </c>
      <c r="Q3882" s="11">
        <f>(((J3882/60)/60)/24)+DATE(1970,1,1)+(-5/24)</f>
        <v>41815.606712962959</v>
      </c>
      <c r="R3882" t="s">
        <v>8305</v>
      </c>
      <c r="S3882" s="13" t="str">
        <f>LEFT(R3882,SEARCH("/",R3882)-1)</f>
        <v>theater</v>
      </c>
      <c r="T3882" t="str">
        <f>RIGHT(R3882,LEN(R3882)-SEARCH("/",R3882))</f>
        <v>musical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>
        <f>E3883/D3883</f>
        <v>0.05</v>
      </c>
      <c r="O3883" s="6">
        <f>IF(L3883&gt;0,E3883/L3883,0)</f>
        <v>25</v>
      </c>
      <c r="P3883" s="11">
        <f>(((I3883/60)/60)/24)+DATE(1970,1,1)+(-5/24)</f>
        <v>42785.810173611106</v>
      </c>
      <c r="Q3883" s="11">
        <f>(((J3883/60)/60)/24)+DATE(1970,1,1)+(-5/24)</f>
        <v>42755.810173611106</v>
      </c>
      <c r="R3883" t="s">
        <v>8305</v>
      </c>
      <c r="S3883" s="13" t="str">
        <f>LEFT(R3883,SEARCH("/",R3883)-1)</f>
        <v>theater</v>
      </c>
      <c r="T3883" t="str">
        <f>RIGHT(R3883,LEN(R3883)-SEARCH("/",R3883))</f>
        <v>musical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>
        <f>E3884/D3884</f>
        <v>0</v>
      </c>
      <c r="O3884" s="6">
        <f>IF(L3884&gt;0,E3884/L3884,0)</f>
        <v>0</v>
      </c>
      <c r="P3884" s="11">
        <f>(((I3884/60)/60)/24)+DATE(1970,1,1)+(-5/24)</f>
        <v>42400.752083333333</v>
      </c>
      <c r="Q3884" s="11">
        <f>(((J3884/60)/60)/24)+DATE(1970,1,1)+(-5/24)</f>
        <v>42373.77511574074</v>
      </c>
      <c r="R3884" t="s">
        <v>8305</v>
      </c>
      <c r="S3884" s="13" t="str">
        <f>LEFT(R3884,SEARCH("/",R3884)-1)</f>
        <v>theater</v>
      </c>
      <c r="T3884" t="str">
        <f>RIGHT(R3884,LEN(R3884)-SEARCH("/",R3884))</f>
        <v>musical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>
        <f>E3885/D3885</f>
        <v>0</v>
      </c>
      <c r="O3885" s="6">
        <f>IF(L3885&gt;0,E3885/L3885,0)</f>
        <v>0</v>
      </c>
      <c r="P3885" s="11">
        <f>(((I3885/60)/60)/24)+DATE(1970,1,1)+(-5/24)</f>
        <v>41884.394317129627</v>
      </c>
      <c r="Q3885" s="11">
        <f>(((J3885/60)/60)/24)+DATE(1970,1,1)+(-5/24)</f>
        <v>41854.394317129627</v>
      </c>
      <c r="R3885" t="s">
        <v>8305</v>
      </c>
      <c r="S3885" s="13" t="str">
        <f>LEFT(R3885,SEARCH("/",R3885)-1)</f>
        <v>theater</v>
      </c>
      <c r="T3885" t="str">
        <f>RIGHT(R3885,LEN(R3885)-SEARCH("/",R3885))</f>
        <v>musical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>
        <f>E3886/D3886</f>
        <v>0</v>
      </c>
      <c r="O3886" s="6">
        <f>IF(L3886&gt;0,E3886/L3886,0)</f>
        <v>0</v>
      </c>
      <c r="P3886" s="11">
        <f>(((I3886/60)/60)/24)+DATE(1970,1,1)+(-5/24)</f>
        <v>42090.541574074072</v>
      </c>
      <c r="Q3886" s="11">
        <f>(((J3886/60)/60)/24)+DATE(1970,1,1)+(-5/24)</f>
        <v>42065.583240740736</v>
      </c>
      <c r="R3886" t="s">
        <v>8305</v>
      </c>
      <c r="S3886" s="13" t="str">
        <f>LEFT(R3886,SEARCH("/",R3886)-1)</f>
        <v>theater</v>
      </c>
      <c r="T3886" t="str">
        <f>RIGHT(R3886,LEN(R3886)-SEARCH("/",R3886))</f>
        <v>musical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>
        <f>E3887/D3887</f>
        <v>0</v>
      </c>
      <c r="O3887" s="6">
        <f>IF(L3887&gt;0,E3887/L3887,0)</f>
        <v>0</v>
      </c>
      <c r="P3887" s="11">
        <f>(((I3887/60)/60)/24)+DATE(1970,1,1)+(-5/24)</f>
        <v>42499.742951388886</v>
      </c>
      <c r="Q3887" s="11">
        <f>(((J3887/60)/60)/24)+DATE(1970,1,1)+(-5/24)</f>
        <v>42469.742951388886</v>
      </c>
      <c r="R3887" t="s">
        <v>8305</v>
      </c>
      <c r="S3887" s="13" t="str">
        <f>LEFT(R3887,SEARCH("/",R3887)-1)</f>
        <v>theater</v>
      </c>
      <c r="T3887" t="str">
        <f>RIGHT(R3887,LEN(R3887)-SEARCH("/",R3887))</f>
        <v>musical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>
        <f>E3888/D3888</f>
        <v>0</v>
      </c>
      <c r="O3888" s="6">
        <f>IF(L3888&gt;0,E3888/L3888,0)</f>
        <v>0</v>
      </c>
      <c r="P3888" s="11">
        <f>(((I3888/60)/60)/24)+DATE(1970,1,1)+(-5/24)</f>
        <v>41984.019699074073</v>
      </c>
      <c r="Q3888" s="11">
        <f>(((J3888/60)/60)/24)+DATE(1970,1,1)+(-5/24)</f>
        <v>41954.019699074073</v>
      </c>
      <c r="R3888" t="s">
        <v>8305</v>
      </c>
      <c r="S3888" s="13" t="str">
        <f>LEFT(R3888,SEARCH("/",R3888)-1)</f>
        <v>theater</v>
      </c>
      <c r="T3888" t="str">
        <f>RIGHT(R3888,LEN(R3888)-SEARCH("/",R3888))</f>
        <v>musical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>
        <f>E3889/D3889</f>
        <v>1.7500000000000002E-2</v>
      </c>
      <c r="O3889" s="6">
        <f>IF(L3889&gt;0,E3889/L3889,0)</f>
        <v>17.5</v>
      </c>
      <c r="P3889" s="11">
        <f>(((I3889/60)/60)/24)+DATE(1970,1,1)+(-5/24)</f>
        <v>42125.708333333336</v>
      </c>
      <c r="Q3889" s="11">
        <f>(((J3889/60)/60)/24)+DATE(1970,1,1)+(-5/24)</f>
        <v>42079.649641203701</v>
      </c>
      <c r="R3889" t="s">
        <v>8305</v>
      </c>
      <c r="S3889" s="13" t="str">
        <f>LEFT(R3889,SEARCH("/",R3889)-1)</f>
        <v>theater</v>
      </c>
      <c r="T3889" t="str">
        <f>RIGHT(R3889,LEN(R3889)-SEARCH("/",R3889))</f>
        <v>musical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>
        <f>E3890/D3890</f>
        <v>0.27100000000000002</v>
      </c>
      <c r="O3890" s="6">
        <f>IF(L3890&gt;0,E3890/L3890,0)</f>
        <v>38.714285714285715</v>
      </c>
      <c r="P3890" s="11">
        <f>(((I3890/60)/60)/24)+DATE(1970,1,1)+(-5/24)</f>
        <v>42792.337476851848</v>
      </c>
      <c r="Q3890" s="11">
        <f>(((J3890/60)/60)/24)+DATE(1970,1,1)+(-5/24)</f>
        <v>42762.337476851848</v>
      </c>
      <c r="R3890" t="s">
        <v>8271</v>
      </c>
      <c r="S3890" s="13" t="str">
        <f>LEFT(R3890,SEARCH("/",R3890)-1)</f>
        <v>theater</v>
      </c>
      <c r="T3890" t="str">
        <f>RIGHT(R3890,LEN(R3890)-SEARCH("/",R3890))</f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>
        <f>E3891/D3891</f>
        <v>1.4749999999999999E-2</v>
      </c>
      <c r="O3891" s="6">
        <f>IF(L3891&gt;0,E3891/L3891,0)</f>
        <v>13.111111111111111</v>
      </c>
      <c r="P3891" s="11">
        <f>(((I3891/60)/60)/24)+DATE(1970,1,1)+(-5/24)</f>
        <v>42008.768055555549</v>
      </c>
      <c r="Q3891" s="11">
        <f>(((J3891/60)/60)/24)+DATE(1970,1,1)+(-5/24)</f>
        <v>41976.796643518515</v>
      </c>
      <c r="R3891" t="s">
        <v>8271</v>
      </c>
      <c r="S3891" s="13" t="str">
        <f>LEFT(R3891,SEARCH("/",R3891)-1)</f>
        <v>theater</v>
      </c>
      <c r="T3891" t="str">
        <f>RIGHT(R3891,LEN(R3891)-SEARCH("/",R3891))</f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>
        <f>E3892/D3892</f>
        <v>0.16826666666666668</v>
      </c>
      <c r="O3892" s="6">
        <f>IF(L3892&gt;0,E3892/L3892,0)</f>
        <v>315.5</v>
      </c>
      <c r="P3892" s="11">
        <f>(((I3892/60)/60)/24)+DATE(1970,1,1)+(-5/24)</f>
        <v>42231.55027777778</v>
      </c>
      <c r="Q3892" s="11">
        <f>(((J3892/60)/60)/24)+DATE(1970,1,1)+(-5/24)</f>
        <v>42171.55027777778</v>
      </c>
      <c r="R3892" t="s">
        <v>8271</v>
      </c>
      <c r="S3892" s="13" t="str">
        <f>LEFT(R3892,SEARCH("/",R3892)-1)</f>
        <v>theater</v>
      </c>
      <c r="T3892" t="str">
        <f>RIGHT(R3892,LEN(R3892)-SEARCH("/",R3892))</f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>
        <f>E3893/D3893</f>
        <v>0.32500000000000001</v>
      </c>
      <c r="O3893" s="6">
        <f>IF(L3893&gt;0,E3893/L3893,0)</f>
        <v>37.142857142857146</v>
      </c>
      <c r="P3893" s="11">
        <f>(((I3893/60)/60)/24)+DATE(1970,1,1)+(-5/24)</f>
        <v>42085.999305555553</v>
      </c>
      <c r="Q3893" s="11">
        <f>(((J3893/60)/60)/24)+DATE(1970,1,1)+(-5/24)</f>
        <v>42055.924120370364</v>
      </c>
      <c r="R3893" t="s">
        <v>8271</v>
      </c>
      <c r="S3893" s="13" t="str">
        <f>LEFT(R3893,SEARCH("/",R3893)-1)</f>
        <v>theater</v>
      </c>
      <c r="T3893" t="str">
        <f>RIGHT(R3893,LEN(R3893)-SEARCH("/",R3893))</f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>
        <f>E3894/D3894</f>
        <v>0</v>
      </c>
      <c r="O3894" s="6">
        <f>IF(L3894&gt;0,E3894/L3894,0)</f>
        <v>0</v>
      </c>
      <c r="P3894" s="11">
        <f>(((I3894/60)/60)/24)+DATE(1970,1,1)+(-5/24)</f>
        <v>41875.083333333328</v>
      </c>
      <c r="Q3894" s="11">
        <f>(((J3894/60)/60)/24)+DATE(1970,1,1)+(-5/24)</f>
        <v>41867.44394675926</v>
      </c>
      <c r="R3894" t="s">
        <v>8271</v>
      </c>
      <c r="S3894" s="13" t="str">
        <f>LEFT(R3894,SEARCH("/",R3894)-1)</f>
        <v>theater</v>
      </c>
      <c r="T3894" t="str">
        <f>RIGHT(R3894,LEN(R3894)-SEARCH("/",R3894))</f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>
        <f>E3895/D3895</f>
        <v>0.2155</v>
      </c>
      <c r="O3895" s="6">
        <f>IF(L3895&gt;0,E3895/L3895,0)</f>
        <v>128.27380952380952</v>
      </c>
      <c r="P3895" s="11">
        <f>(((I3895/60)/60)/24)+DATE(1970,1,1)+(-5/24)</f>
        <v>41821.041666666664</v>
      </c>
      <c r="Q3895" s="11">
        <f>(((J3895/60)/60)/24)+DATE(1970,1,1)+(-5/24)</f>
        <v>41779.449537037035</v>
      </c>
      <c r="R3895" t="s">
        <v>8271</v>
      </c>
      <c r="S3895" s="13" t="str">
        <f>LEFT(R3895,SEARCH("/",R3895)-1)</f>
        <v>theater</v>
      </c>
      <c r="T3895" t="str">
        <f>RIGHT(R3895,LEN(R3895)-SEARCH("/",R3895))</f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>
        <f>E3896/D3896</f>
        <v>3.4666666666666665E-2</v>
      </c>
      <c r="O3896" s="6">
        <f>IF(L3896&gt;0,E3896/L3896,0)</f>
        <v>47.272727272727273</v>
      </c>
      <c r="P3896" s="11">
        <f>(((I3896/60)/60)/24)+DATE(1970,1,1)+(-5/24)</f>
        <v>42709.999305555553</v>
      </c>
      <c r="Q3896" s="11">
        <f>(((J3896/60)/60)/24)+DATE(1970,1,1)+(-5/24)</f>
        <v>42679.750138888885</v>
      </c>
      <c r="R3896" t="s">
        <v>8271</v>
      </c>
      <c r="S3896" s="13" t="str">
        <f>LEFT(R3896,SEARCH("/",R3896)-1)</f>
        <v>theater</v>
      </c>
      <c r="T3896" t="str">
        <f>RIGHT(R3896,LEN(R3896)-SEARCH("/",R3896))</f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>
        <f>E3897/D3897</f>
        <v>0.05</v>
      </c>
      <c r="O3897" s="6">
        <f>IF(L3897&gt;0,E3897/L3897,0)</f>
        <v>50</v>
      </c>
      <c r="P3897" s="11">
        <f>(((I3897/60)/60)/24)+DATE(1970,1,1)+(-5/24)</f>
        <v>42063.041875000003</v>
      </c>
      <c r="Q3897" s="11">
        <f>(((J3897/60)/60)/24)+DATE(1970,1,1)+(-5/24)</f>
        <v>42032.041875000003</v>
      </c>
      <c r="R3897" t="s">
        <v>8271</v>
      </c>
      <c r="S3897" s="13" t="str">
        <f>LEFT(R3897,SEARCH("/",R3897)-1)</f>
        <v>theater</v>
      </c>
      <c r="T3897" t="str">
        <f>RIGHT(R3897,LEN(R3897)-SEARCH("/",R3897))</f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>
        <f>E3898/D3898</f>
        <v>0.10625</v>
      </c>
      <c r="O3898" s="6">
        <f>IF(L3898&gt;0,E3898/L3898,0)</f>
        <v>42.5</v>
      </c>
      <c r="P3898" s="11">
        <f>(((I3898/60)/60)/24)+DATE(1970,1,1)+(-5/24)</f>
        <v>41806.983541666668</v>
      </c>
      <c r="Q3898" s="11">
        <f>(((J3898/60)/60)/24)+DATE(1970,1,1)+(-5/24)</f>
        <v>41792.983541666668</v>
      </c>
      <c r="R3898" t="s">
        <v>8271</v>
      </c>
      <c r="S3898" s="13" t="str">
        <f>LEFT(R3898,SEARCH("/",R3898)-1)</f>
        <v>theater</v>
      </c>
      <c r="T3898" t="str">
        <f>RIGHT(R3898,LEN(R3898)-SEARCH("/",R3898))</f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>
        <f>E3899/D3899</f>
        <v>0.17599999999999999</v>
      </c>
      <c r="O3899" s="6">
        <f>IF(L3899&gt;0,E3899/L3899,0)</f>
        <v>44</v>
      </c>
      <c r="P3899" s="11">
        <f>(((I3899/60)/60)/24)+DATE(1970,1,1)+(-5/24)</f>
        <v>42012.665312499994</v>
      </c>
      <c r="Q3899" s="11">
        <f>(((J3899/60)/60)/24)+DATE(1970,1,1)+(-5/24)</f>
        <v>41982.665312499994</v>
      </c>
      <c r="R3899" t="s">
        <v>8271</v>
      </c>
      <c r="S3899" s="13" t="str">
        <f>LEFT(R3899,SEARCH("/",R3899)-1)</f>
        <v>theater</v>
      </c>
      <c r="T3899" t="str">
        <f>RIGHT(R3899,LEN(R3899)-SEARCH("/",R3899))</f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>
        <f>E3900/D3900</f>
        <v>0.3256</v>
      </c>
      <c r="O3900" s="6">
        <f>IF(L3900&gt;0,E3900/L3900,0)</f>
        <v>50.875</v>
      </c>
      <c r="P3900" s="11">
        <f>(((I3900/60)/60)/24)+DATE(1970,1,1)+(-5/24)</f>
        <v>42233.458333333336</v>
      </c>
      <c r="Q3900" s="11">
        <f>(((J3900/60)/60)/24)+DATE(1970,1,1)+(-5/24)</f>
        <v>42193.273958333331</v>
      </c>
      <c r="R3900" t="s">
        <v>8271</v>
      </c>
      <c r="S3900" s="13" t="str">
        <f>LEFT(R3900,SEARCH("/",R3900)-1)</f>
        <v>theater</v>
      </c>
      <c r="T3900" t="str">
        <f>RIGHT(R3900,LEN(R3900)-SEARCH("/",R3900))</f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>
        <f>E3901/D3901</f>
        <v>1.2500000000000001E-2</v>
      </c>
      <c r="O3901" s="6">
        <f>IF(L3901&gt;0,E3901/L3901,0)</f>
        <v>62.5</v>
      </c>
      <c r="P3901" s="11">
        <f>(((I3901/60)/60)/24)+DATE(1970,1,1)+(-5/24)</f>
        <v>41863.566678240735</v>
      </c>
      <c r="Q3901" s="11">
        <f>(((J3901/60)/60)/24)+DATE(1970,1,1)+(-5/24)</f>
        <v>41843.566678240735</v>
      </c>
      <c r="R3901" t="s">
        <v>8271</v>
      </c>
      <c r="S3901" s="13" t="str">
        <f>LEFT(R3901,SEARCH("/",R3901)-1)</f>
        <v>theater</v>
      </c>
      <c r="T3901" t="str">
        <f>RIGHT(R3901,LEN(R3901)-SEARCH("/",R3901))</f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>
        <f>E3902/D3902</f>
        <v>5.3999999999999999E-2</v>
      </c>
      <c r="O3902" s="6">
        <f>IF(L3902&gt;0,E3902/L3902,0)</f>
        <v>27</v>
      </c>
      <c r="P3902" s="11">
        <f>(((I3902/60)/60)/24)+DATE(1970,1,1)+(-5/24)</f>
        <v>42165.884155092594</v>
      </c>
      <c r="Q3902" s="11">
        <f>(((J3902/60)/60)/24)+DATE(1970,1,1)+(-5/24)</f>
        <v>42135.884155092594</v>
      </c>
      <c r="R3902" t="s">
        <v>8271</v>
      </c>
      <c r="S3902" s="13" t="str">
        <f>LEFT(R3902,SEARCH("/",R3902)-1)</f>
        <v>theater</v>
      </c>
      <c r="T3902" t="str">
        <f>RIGHT(R3902,LEN(R3902)-SEARCH("/",R3902))</f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>
        <f>E3903/D3903</f>
        <v>8.3333333333333332E-3</v>
      </c>
      <c r="O3903" s="6">
        <f>IF(L3903&gt;0,E3903/L3903,0)</f>
        <v>25</v>
      </c>
      <c r="P3903" s="11">
        <f>(((I3903/60)/60)/24)+DATE(1970,1,1)+(-5/24)</f>
        <v>42357.618043981485</v>
      </c>
      <c r="Q3903" s="11">
        <f>(((J3903/60)/60)/24)+DATE(1970,1,1)+(-5/24)</f>
        <v>42317.618043981485</v>
      </c>
      <c r="R3903" t="s">
        <v>8271</v>
      </c>
      <c r="S3903" s="13" t="str">
        <f>LEFT(R3903,SEARCH("/",R3903)-1)</f>
        <v>theater</v>
      </c>
      <c r="T3903" t="str">
        <f>RIGHT(R3903,LEN(R3903)-SEARCH("/",R3903))</f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>
        <f>E3904/D3904</f>
        <v>0.48833333333333334</v>
      </c>
      <c r="O3904" s="6">
        <f>IF(L3904&gt;0,E3904/L3904,0)</f>
        <v>47.258064516129032</v>
      </c>
      <c r="P3904" s="11">
        <f>(((I3904/60)/60)/24)+DATE(1970,1,1)+(-5/24)</f>
        <v>42688.301412037035</v>
      </c>
      <c r="Q3904" s="11">
        <f>(((J3904/60)/60)/24)+DATE(1970,1,1)+(-5/24)</f>
        <v>42663.259745370371</v>
      </c>
      <c r="R3904" t="s">
        <v>8271</v>
      </c>
      <c r="S3904" s="13" t="str">
        <f>LEFT(R3904,SEARCH("/",R3904)-1)</f>
        <v>theater</v>
      </c>
      <c r="T3904" t="str">
        <f>RIGHT(R3904,LEN(R3904)-SEARCH("/",R3904))</f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>
        <f>E3905/D3905</f>
        <v>0</v>
      </c>
      <c r="O3905" s="6">
        <f>IF(L3905&gt;0,E3905/L3905,0)</f>
        <v>0</v>
      </c>
      <c r="P3905" s="11">
        <f>(((I3905/60)/60)/24)+DATE(1970,1,1)+(-5/24)</f>
        <v>42230.609722222223</v>
      </c>
      <c r="Q3905" s="11">
        <f>(((J3905/60)/60)/24)+DATE(1970,1,1)+(-5/24)</f>
        <v>42185.802835648145</v>
      </c>
      <c r="R3905" t="s">
        <v>8271</v>
      </c>
      <c r="S3905" s="13" t="str">
        <f>LEFT(R3905,SEARCH("/",R3905)-1)</f>
        <v>theater</v>
      </c>
      <c r="T3905" t="str">
        <f>RIGHT(R3905,LEN(R3905)-SEARCH("/",R3905))</f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>
        <f>E3906/D3906</f>
        <v>2.9999999999999997E-4</v>
      </c>
      <c r="O3906" s="6">
        <f>IF(L3906&gt;0,E3906/L3906,0)</f>
        <v>1.5</v>
      </c>
      <c r="P3906" s="11">
        <f>(((I3906/60)/60)/24)+DATE(1970,1,1)+(-5/24)</f>
        <v>42109.00277777778</v>
      </c>
      <c r="Q3906" s="11">
        <f>(((J3906/60)/60)/24)+DATE(1970,1,1)+(-5/24)</f>
        <v>42095.020833333336</v>
      </c>
      <c r="R3906" t="s">
        <v>8271</v>
      </c>
      <c r="S3906" s="13" t="str">
        <f>LEFT(R3906,SEARCH("/",R3906)-1)</f>
        <v>theater</v>
      </c>
      <c r="T3906" t="str">
        <f>RIGHT(R3906,LEN(R3906)-SEARCH("/",R3906))</f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>
        <f>E3907/D3907</f>
        <v>0.11533333333333333</v>
      </c>
      <c r="O3907" s="6">
        <f>IF(L3907&gt;0,E3907/L3907,0)</f>
        <v>24.714285714285715</v>
      </c>
      <c r="P3907" s="11">
        <f>(((I3907/60)/60)/24)+DATE(1970,1,1)+(-5/24)</f>
        <v>42166.749999999993</v>
      </c>
      <c r="Q3907" s="11">
        <f>(((J3907/60)/60)/24)+DATE(1970,1,1)+(-5/24)</f>
        <v>42124.415543981479</v>
      </c>
      <c r="R3907" t="s">
        <v>8271</v>
      </c>
      <c r="S3907" s="13" t="str">
        <f>LEFT(R3907,SEARCH("/",R3907)-1)</f>
        <v>theater</v>
      </c>
      <c r="T3907" t="str">
        <f>RIGHT(R3907,LEN(R3907)-SEARCH("/",R3907))</f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>
        <f>E3908/D3908</f>
        <v>0.67333333333333334</v>
      </c>
      <c r="O3908" s="6">
        <f>IF(L3908&gt;0,E3908/L3908,0)</f>
        <v>63.125</v>
      </c>
      <c r="P3908" s="11">
        <f>(((I3908/60)/60)/24)+DATE(1970,1,1)+(-5/24)</f>
        <v>42181.350694444445</v>
      </c>
      <c r="Q3908" s="11">
        <f>(((J3908/60)/60)/24)+DATE(1970,1,1)+(-5/24)</f>
        <v>42143.709409722222</v>
      </c>
      <c r="R3908" t="s">
        <v>8271</v>
      </c>
      <c r="S3908" s="13" t="str">
        <f>LEFT(R3908,SEARCH("/",R3908)-1)</f>
        <v>theater</v>
      </c>
      <c r="T3908" t="str">
        <f>RIGHT(R3908,LEN(R3908)-SEARCH("/",R3908))</f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>
        <f>E3909/D3909</f>
        <v>0.153</v>
      </c>
      <c r="O3909" s="6">
        <f>IF(L3909&gt;0,E3909/L3909,0)</f>
        <v>38.25</v>
      </c>
      <c r="P3909" s="11">
        <f>(((I3909/60)/60)/24)+DATE(1970,1,1)+(-5/24)</f>
        <v>41938.630555555552</v>
      </c>
      <c r="Q3909" s="11">
        <f>(((J3909/60)/60)/24)+DATE(1970,1,1)+(-5/24)</f>
        <v>41906.611180555556</v>
      </c>
      <c r="R3909" t="s">
        <v>8271</v>
      </c>
      <c r="S3909" s="13" t="str">
        <f>LEFT(R3909,SEARCH("/",R3909)-1)</f>
        <v>theater</v>
      </c>
      <c r="T3909" t="str">
        <f>RIGHT(R3909,LEN(R3909)-SEARCH("/",R3909))</f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>
        <f>E3910/D3910</f>
        <v>8.666666666666667E-2</v>
      </c>
      <c r="O3910" s="6">
        <f>IF(L3910&gt;0,E3910/L3910,0)</f>
        <v>16.25</v>
      </c>
      <c r="P3910" s="11">
        <f>(((I3910/60)/60)/24)+DATE(1970,1,1)+(-5/24)</f>
        <v>41848.927037037036</v>
      </c>
      <c r="Q3910" s="11">
        <f>(((J3910/60)/60)/24)+DATE(1970,1,1)+(-5/24)</f>
        <v>41833.927037037036</v>
      </c>
      <c r="R3910" t="s">
        <v>8271</v>
      </c>
      <c r="S3910" s="13" t="str">
        <f>LEFT(R3910,SEARCH("/",R3910)-1)</f>
        <v>theater</v>
      </c>
      <c r="T3910" t="str">
        <f>RIGHT(R3910,LEN(R3910)-SEARCH("/",R3910))</f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>
        <f>E3911/D3911</f>
        <v>2.2499999999999998E-3</v>
      </c>
      <c r="O3911" s="6">
        <f>IF(L3911&gt;0,E3911/L3911,0)</f>
        <v>33.75</v>
      </c>
      <c r="P3911" s="11">
        <f>(((I3911/60)/60)/24)+DATE(1970,1,1)+(-5/24)</f>
        <v>41893.150949074072</v>
      </c>
      <c r="Q3911" s="11">
        <f>(((J3911/60)/60)/24)+DATE(1970,1,1)+(-5/24)</f>
        <v>41863.150949074072</v>
      </c>
      <c r="R3911" t="s">
        <v>8271</v>
      </c>
      <c r="S3911" s="13" t="str">
        <f>LEFT(R3911,SEARCH("/",R3911)-1)</f>
        <v>theater</v>
      </c>
      <c r="T3911" t="str">
        <f>RIGHT(R3911,LEN(R3911)-SEARCH("/",R3911))</f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>
        <f>E3912/D3912</f>
        <v>3.0833333333333334E-2</v>
      </c>
      <c r="O3912" s="6">
        <f>IF(L3912&gt;0,E3912/L3912,0)</f>
        <v>61.666666666666664</v>
      </c>
      <c r="P3912" s="11">
        <f>(((I3912/60)/60)/24)+DATE(1970,1,1)+(-5/24)</f>
        <v>42254.548576388886</v>
      </c>
      <c r="Q3912" s="11">
        <f>(((J3912/60)/60)/24)+DATE(1970,1,1)+(-5/24)</f>
        <v>42224.548576388886</v>
      </c>
      <c r="R3912" t="s">
        <v>8271</v>
      </c>
      <c r="S3912" s="13" t="str">
        <f>LEFT(R3912,SEARCH("/",R3912)-1)</f>
        <v>theater</v>
      </c>
      <c r="T3912" t="str">
        <f>RIGHT(R3912,LEN(R3912)-SEARCH("/",R3912))</f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>
        <f>E3913/D3913</f>
        <v>0.37412499999999999</v>
      </c>
      <c r="O3913" s="6">
        <f>IF(L3913&gt;0,E3913/L3913,0)</f>
        <v>83.138888888888886</v>
      </c>
      <c r="P3913" s="11">
        <f>(((I3913/60)/60)/24)+DATE(1970,1,1)+(-5/24)</f>
        <v>41969.645567129628</v>
      </c>
      <c r="Q3913" s="11">
        <f>(((J3913/60)/60)/24)+DATE(1970,1,1)+(-5/24)</f>
        <v>41939.603900462964</v>
      </c>
      <c r="R3913" t="s">
        <v>8271</v>
      </c>
      <c r="S3913" s="13" t="str">
        <f>LEFT(R3913,SEARCH("/",R3913)-1)</f>
        <v>theater</v>
      </c>
      <c r="T3913" t="str">
        <f>RIGHT(R3913,LEN(R3913)-SEARCH("/",R3913))</f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>
        <f>E3914/D3914</f>
        <v>6.666666666666667E-5</v>
      </c>
      <c r="O3914" s="6">
        <f>IF(L3914&gt;0,E3914/L3914,0)</f>
        <v>1</v>
      </c>
      <c r="P3914" s="11">
        <f>(((I3914/60)/60)/24)+DATE(1970,1,1)+(-5/24)</f>
        <v>42118.982638888883</v>
      </c>
      <c r="Q3914" s="11">
        <f>(((J3914/60)/60)/24)+DATE(1970,1,1)+(-5/24)</f>
        <v>42059.061689814807</v>
      </c>
      <c r="R3914" t="s">
        <v>8271</v>
      </c>
      <c r="S3914" s="13" t="str">
        <f>LEFT(R3914,SEARCH("/",R3914)-1)</f>
        <v>theater</v>
      </c>
      <c r="T3914" t="str">
        <f>RIGHT(R3914,LEN(R3914)-SEARCH("/",R3914))</f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>
        <f>E3915/D3915</f>
        <v>0.1</v>
      </c>
      <c r="O3915" s="6">
        <f>IF(L3915&gt;0,E3915/L3915,0)</f>
        <v>142.85714285714286</v>
      </c>
      <c r="P3915" s="11">
        <f>(((I3915/60)/60)/24)+DATE(1970,1,1)+(-5/24)</f>
        <v>42338.044548611106</v>
      </c>
      <c r="Q3915" s="11">
        <f>(((J3915/60)/60)/24)+DATE(1970,1,1)+(-5/24)</f>
        <v>42308.002881944441</v>
      </c>
      <c r="R3915" t="s">
        <v>8271</v>
      </c>
      <c r="S3915" s="13" t="str">
        <f>LEFT(R3915,SEARCH("/",R3915)-1)</f>
        <v>theater</v>
      </c>
      <c r="T3915" t="str">
        <f>RIGHT(R3915,LEN(R3915)-SEARCH("/",R3915))</f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>
        <f>E3916/D3916</f>
        <v>0.36359999999999998</v>
      </c>
      <c r="O3916" s="6">
        <f>IF(L3916&gt;0,E3916/L3916,0)</f>
        <v>33.666666666666664</v>
      </c>
      <c r="P3916" s="11">
        <f>(((I3916/60)/60)/24)+DATE(1970,1,1)+(-5/24)</f>
        <v>42134.749305555553</v>
      </c>
      <c r="Q3916" s="11">
        <f>(((J3916/60)/60)/24)+DATE(1970,1,1)+(-5/24)</f>
        <v>42114.610601851848</v>
      </c>
      <c r="R3916" t="s">
        <v>8271</v>
      </c>
      <c r="S3916" s="13" t="str">
        <f>LEFT(R3916,SEARCH("/",R3916)-1)</f>
        <v>theater</v>
      </c>
      <c r="T3916" t="str">
        <f>RIGHT(R3916,LEN(R3916)-SEARCH("/",R3916))</f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>
        <f>E3917/D3917</f>
        <v>3.3333333333333335E-3</v>
      </c>
      <c r="O3917" s="6">
        <f>IF(L3917&gt;0,E3917/L3917,0)</f>
        <v>5</v>
      </c>
      <c r="P3917" s="11">
        <f>(((I3917/60)/60)/24)+DATE(1970,1,1)+(-5/24)</f>
        <v>42522.776724537034</v>
      </c>
      <c r="Q3917" s="11">
        <f>(((J3917/60)/60)/24)+DATE(1970,1,1)+(-5/24)</f>
        <v>42492.776724537034</v>
      </c>
      <c r="R3917" t="s">
        <v>8271</v>
      </c>
      <c r="S3917" s="13" t="str">
        <f>LEFT(R3917,SEARCH("/",R3917)-1)</f>
        <v>theater</v>
      </c>
      <c r="T3917" t="str">
        <f>RIGHT(R3917,LEN(R3917)-SEARCH("/",R3917))</f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>
        <f>E3918/D3918</f>
        <v>0</v>
      </c>
      <c r="O3918" s="6">
        <f>IF(L3918&gt;0,E3918/L3918,0)</f>
        <v>0</v>
      </c>
      <c r="P3918" s="11">
        <f>(((I3918/60)/60)/24)+DATE(1970,1,1)+(-5/24)</f>
        <v>42524.263333333329</v>
      </c>
      <c r="Q3918" s="11">
        <f>(((J3918/60)/60)/24)+DATE(1970,1,1)+(-5/24)</f>
        <v>42494.263333333329</v>
      </c>
      <c r="R3918" t="s">
        <v>8271</v>
      </c>
      <c r="S3918" s="13" t="str">
        <f>LEFT(R3918,SEARCH("/",R3918)-1)</f>
        <v>theater</v>
      </c>
      <c r="T3918" t="str">
        <f>RIGHT(R3918,LEN(R3918)-SEARCH("/",R3918))</f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>
        <f>E3919/D3919</f>
        <v>2.8571428571428571E-3</v>
      </c>
      <c r="O3919" s="6">
        <f>IF(L3919&gt;0,E3919/L3919,0)</f>
        <v>10</v>
      </c>
      <c r="P3919" s="11">
        <f>(((I3919/60)/60)/24)+DATE(1970,1,1)+(-5/24)</f>
        <v>41893.318993055553</v>
      </c>
      <c r="Q3919" s="11">
        <f>(((J3919/60)/60)/24)+DATE(1970,1,1)+(-5/24)</f>
        <v>41863.318993055553</v>
      </c>
      <c r="R3919" t="s">
        <v>8271</v>
      </c>
      <c r="S3919" s="13" t="str">
        <f>LEFT(R3919,SEARCH("/",R3919)-1)</f>
        <v>theater</v>
      </c>
      <c r="T3919" t="str">
        <f>RIGHT(R3919,LEN(R3919)-SEARCH("/",R3919))</f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>
        <f>E3920/D3920</f>
        <v>2E-3</v>
      </c>
      <c r="O3920" s="6">
        <f>IF(L3920&gt;0,E3920/L3920,0)</f>
        <v>40</v>
      </c>
      <c r="P3920" s="11">
        <f>(((I3920/60)/60)/24)+DATE(1970,1,1)+(-5/24)</f>
        <v>41855.458333333328</v>
      </c>
      <c r="Q3920" s="11">
        <f>(((J3920/60)/60)/24)+DATE(1970,1,1)+(-5/24)</f>
        <v>41843.456284722219</v>
      </c>
      <c r="R3920" t="s">
        <v>8271</v>
      </c>
      <c r="S3920" s="13" t="str">
        <f>LEFT(R3920,SEARCH("/",R3920)-1)</f>
        <v>theater</v>
      </c>
      <c r="T3920" t="str">
        <f>RIGHT(R3920,LEN(R3920)-SEARCH("/",R3920))</f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>
        <f>E3921/D3921</f>
        <v>1.7999999999999999E-2</v>
      </c>
      <c r="O3921" s="6">
        <f>IF(L3921&gt;0,E3921/L3921,0)</f>
        <v>30</v>
      </c>
      <c r="P3921" s="11">
        <f>(((I3921/60)/60)/24)+DATE(1970,1,1)+(-5/24)</f>
        <v>42386.791666666664</v>
      </c>
      <c r="Q3921" s="11">
        <f>(((J3921/60)/60)/24)+DATE(1970,1,1)+(-5/24)</f>
        <v>42358.476539351854</v>
      </c>
      <c r="R3921" t="s">
        <v>8271</v>
      </c>
      <c r="S3921" s="13" t="str">
        <f>LEFT(R3921,SEARCH("/",R3921)-1)</f>
        <v>theater</v>
      </c>
      <c r="T3921" t="str">
        <f>RIGHT(R3921,LEN(R3921)-SEARCH("/",R3921))</f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>
        <f>E3922/D3922</f>
        <v>5.3999999999999999E-2</v>
      </c>
      <c r="O3922" s="6">
        <f>IF(L3922&gt;0,E3922/L3922,0)</f>
        <v>45</v>
      </c>
      <c r="P3922" s="11">
        <f>(((I3922/60)/60)/24)+DATE(1970,1,1)+(-5/24)</f>
        <v>42687.220601851855</v>
      </c>
      <c r="Q3922" s="11">
        <f>(((J3922/60)/60)/24)+DATE(1970,1,1)+(-5/24)</f>
        <v>42657.178935185184</v>
      </c>
      <c r="R3922" t="s">
        <v>8271</v>
      </c>
      <c r="S3922" s="13" t="str">
        <f>LEFT(R3922,SEARCH("/",R3922)-1)</f>
        <v>theater</v>
      </c>
      <c r="T3922" t="str">
        <f>RIGHT(R3922,LEN(R3922)-SEARCH("/",R3922))</f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>
        <f>E3923/D3923</f>
        <v>0</v>
      </c>
      <c r="O3923" s="6">
        <f>IF(L3923&gt;0,E3923/L3923,0)</f>
        <v>0</v>
      </c>
      <c r="P3923" s="11">
        <f>(((I3923/60)/60)/24)+DATE(1970,1,1)+(-5/24)</f>
        <v>41938.541666666664</v>
      </c>
      <c r="Q3923" s="11">
        <f>(((J3923/60)/60)/24)+DATE(1970,1,1)+(-5/24)</f>
        <v>41926.333969907406</v>
      </c>
      <c r="R3923" t="s">
        <v>8271</v>
      </c>
      <c r="S3923" s="13" t="str">
        <f>LEFT(R3923,SEARCH("/",R3923)-1)</f>
        <v>theater</v>
      </c>
      <c r="T3923" t="str">
        <f>RIGHT(R3923,LEN(R3923)-SEARCH("/",R3923))</f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>
        <f>E3924/D3924</f>
        <v>8.1333333333333327E-2</v>
      </c>
      <c r="O3924" s="6">
        <f>IF(L3924&gt;0,E3924/L3924,0)</f>
        <v>10.166666666666666</v>
      </c>
      <c r="P3924" s="11">
        <f>(((I3924/60)/60)/24)+DATE(1970,1,1)+(-5/24)</f>
        <v>42065.749999999993</v>
      </c>
      <c r="Q3924" s="11">
        <f>(((J3924/60)/60)/24)+DATE(1970,1,1)+(-5/24)</f>
        <v>42020.560300925928</v>
      </c>
      <c r="R3924" t="s">
        <v>8271</v>
      </c>
      <c r="S3924" s="13" t="str">
        <f>LEFT(R3924,SEARCH("/",R3924)-1)</f>
        <v>theater</v>
      </c>
      <c r="T3924" t="str">
        <f>RIGHT(R3924,LEN(R3924)-SEARCH("/",R3924))</f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>
        <f>E3925/D3925</f>
        <v>0.12034782608695652</v>
      </c>
      <c r="O3925" s="6">
        <f>IF(L3925&gt;0,E3925/L3925,0)</f>
        <v>81.411764705882348</v>
      </c>
      <c r="P3925" s="11">
        <f>(((I3925/60)/60)/24)+DATE(1970,1,1)+(-5/24)</f>
        <v>42103.771655092591</v>
      </c>
      <c r="Q3925" s="11">
        <f>(((J3925/60)/60)/24)+DATE(1970,1,1)+(-5/24)</f>
        <v>42075.771655092591</v>
      </c>
      <c r="R3925" t="s">
        <v>8271</v>
      </c>
      <c r="S3925" s="13" t="str">
        <f>LEFT(R3925,SEARCH("/",R3925)-1)</f>
        <v>theater</v>
      </c>
      <c r="T3925" t="str">
        <f>RIGHT(R3925,LEN(R3925)-SEARCH("/",R3925))</f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>
        <f>E3926/D3926</f>
        <v>0.15266666666666667</v>
      </c>
      <c r="O3926" s="6">
        <f>IF(L3926&gt;0,E3926/L3926,0)</f>
        <v>57.25</v>
      </c>
      <c r="P3926" s="11">
        <f>(((I3926/60)/60)/24)+DATE(1970,1,1)+(-5/24)</f>
        <v>41816.751412037032</v>
      </c>
      <c r="Q3926" s="11">
        <f>(((J3926/60)/60)/24)+DATE(1970,1,1)+(-5/24)</f>
        <v>41786.751412037032</v>
      </c>
      <c r="R3926" t="s">
        <v>8271</v>
      </c>
      <c r="S3926" s="13" t="str">
        <f>LEFT(R3926,SEARCH("/",R3926)-1)</f>
        <v>theater</v>
      </c>
      <c r="T3926" t="str">
        <f>RIGHT(R3926,LEN(R3926)-SEARCH("/",R3926))</f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>
        <f>E3927/D3927</f>
        <v>0.1</v>
      </c>
      <c r="O3927" s="6">
        <f>IF(L3927&gt;0,E3927/L3927,0)</f>
        <v>5</v>
      </c>
      <c r="P3927" s="11">
        <f>(((I3927/60)/60)/24)+DATE(1970,1,1)+(-5/24)</f>
        <v>41850.662488425922</v>
      </c>
      <c r="Q3927" s="11">
        <f>(((J3927/60)/60)/24)+DATE(1970,1,1)+(-5/24)</f>
        <v>41820.662488425922</v>
      </c>
      <c r="R3927" t="s">
        <v>8271</v>
      </c>
      <c r="S3927" s="13" t="str">
        <f>LEFT(R3927,SEARCH("/",R3927)-1)</f>
        <v>theater</v>
      </c>
      <c r="T3927" t="str">
        <f>RIGHT(R3927,LEN(R3927)-SEARCH("/",R3927))</f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>
        <f>E3928/D3928</f>
        <v>3.0000000000000001E-3</v>
      </c>
      <c r="O3928" s="6">
        <f>IF(L3928&gt;0,E3928/L3928,0)</f>
        <v>15</v>
      </c>
      <c r="P3928" s="11">
        <f>(((I3928/60)/60)/24)+DATE(1970,1,1)+(-5/24)</f>
        <v>41999.876712962963</v>
      </c>
      <c r="Q3928" s="11">
        <f>(((J3928/60)/60)/24)+DATE(1970,1,1)+(-5/24)</f>
        <v>41969.876712962963</v>
      </c>
      <c r="R3928" t="s">
        <v>8271</v>
      </c>
      <c r="S3928" s="13" t="str">
        <f>LEFT(R3928,SEARCH("/",R3928)-1)</f>
        <v>theater</v>
      </c>
      <c r="T3928" t="str">
        <f>RIGHT(R3928,LEN(R3928)-SEARCH("/",R3928))</f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>
        <f>E3929/D3929</f>
        <v>0.01</v>
      </c>
      <c r="O3929" s="6">
        <f>IF(L3929&gt;0,E3929/L3929,0)</f>
        <v>12.5</v>
      </c>
      <c r="P3929" s="11">
        <f>(((I3929/60)/60)/24)+DATE(1970,1,1)+(-5/24)</f>
        <v>41860.059074074074</v>
      </c>
      <c r="Q3929" s="11">
        <f>(((J3929/60)/60)/24)+DATE(1970,1,1)+(-5/24)</f>
        <v>41830.059074074074</v>
      </c>
      <c r="R3929" t="s">
        <v>8271</v>
      </c>
      <c r="S3929" s="13" t="str">
        <f>LEFT(R3929,SEARCH("/",R3929)-1)</f>
        <v>theater</v>
      </c>
      <c r="T3929" t="str">
        <f>RIGHT(R3929,LEN(R3929)-SEARCH("/",R3929))</f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>
        <f>E3930/D3930</f>
        <v>0.13020000000000001</v>
      </c>
      <c r="O3930" s="6">
        <f>IF(L3930&gt;0,E3930/L3930,0)</f>
        <v>93</v>
      </c>
      <c r="P3930" s="11">
        <f>(((I3930/60)/60)/24)+DATE(1970,1,1)+(-5/24)</f>
        <v>42292.999305555553</v>
      </c>
      <c r="Q3930" s="11">
        <f>(((J3930/60)/60)/24)+DATE(1970,1,1)+(-5/24)</f>
        <v>42265.474849537037</v>
      </c>
      <c r="R3930" t="s">
        <v>8271</v>
      </c>
      <c r="S3930" s="13" t="str">
        <f>LEFT(R3930,SEARCH("/",R3930)-1)</f>
        <v>theater</v>
      </c>
      <c r="T3930" t="str">
        <f>RIGHT(R3930,LEN(R3930)-SEARCH("/",R3930))</f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>
        <f>E3931/D3931</f>
        <v>2.265E-2</v>
      </c>
      <c r="O3931" s="6">
        <f>IF(L3931&gt;0,E3931/L3931,0)</f>
        <v>32.357142857142854</v>
      </c>
      <c r="P3931" s="11">
        <f>(((I3931/60)/60)/24)+DATE(1970,1,1)+(-5/24)</f>
        <v>42631.618807870364</v>
      </c>
      <c r="Q3931" s="11">
        <f>(((J3931/60)/60)/24)+DATE(1970,1,1)+(-5/24)</f>
        <v>42601.618807870364</v>
      </c>
      <c r="R3931" t="s">
        <v>8271</v>
      </c>
      <c r="S3931" s="13" t="str">
        <f>LEFT(R3931,SEARCH("/",R3931)-1)</f>
        <v>theater</v>
      </c>
      <c r="T3931" t="str">
        <f>RIGHT(R3931,LEN(R3931)-SEARCH("/",R3931))</f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>
        <f>E3932/D3932</f>
        <v>0</v>
      </c>
      <c r="O3932" s="6">
        <f>IF(L3932&gt;0,E3932/L3932,0)</f>
        <v>0</v>
      </c>
      <c r="P3932" s="11">
        <f>(((I3932/60)/60)/24)+DATE(1970,1,1)+(-5/24)</f>
        <v>42461.041666666664</v>
      </c>
      <c r="Q3932" s="11">
        <f>(((J3932/60)/60)/24)+DATE(1970,1,1)+(-5/24)</f>
        <v>42433.13041666666</v>
      </c>
      <c r="R3932" t="s">
        <v>8271</v>
      </c>
      <c r="S3932" s="13" t="str">
        <f>LEFT(R3932,SEARCH("/",R3932)-1)</f>
        <v>theater</v>
      </c>
      <c r="T3932" t="str">
        <f>RIGHT(R3932,LEN(R3932)-SEARCH("/",R3932))</f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>
        <f>E3933/D3933</f>
        <v>0</v>
      </c>
      <c r="O3933" s="6">
        <f>IF(L3933&gt;0,E3933/L3933,0)</f>
        <v>0</v>
      </c>
      <c r="P3933" s="11">
        <f>(((I3933/60)/60)/24)+DATE(1970,1,1)+(-5/24)</f>
        <v>42252.943368055552</v>
      </c>
      <c r="Q3933" s="11">
        <f>(((J3933/60)/60)/24)+DATE(1970,1,1)+(-5/24)</f>
        <v>42227.943368055552</v>
      </c>
      <c r="R3933" t="s">
        <v>8271</v>
      </c>
      <c r="S3933" s="13" t="str">
        <f>LEFT(R3933,SEARCH("/",R3933)-1)</f>
        <v>theater</v>
      </c>
      <c r="T3933" t="str">
        <f>RIGHT(R3933,LEN(R3933)-SEARCH("/",R3933))</f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>
        <f>E3934/D3934</f>
        <v>8.3333333333333331E-5</v>
      </c>
      <c r="O3934" s="6">
        <f>IF(L3934&gt;0,E3934/L3934,0)</f>
        <v>1</v>
      </c>
      <c r="P3934" s="11">
        <f>(((I3934/60)/60)/24)+DATE(1970,1,1)+(-5/24)</f>
        <v>42444.918564814812</v>
      </c>
      <c r="Q3934" s="11">
        <f>(((J3934/60)/60)/24)+DATE(1970,1,1)+(-5/24)</f>
        <v>42414.960231481477</v>
      </c>
      <c r="R3934" t="s">
        <v>8271</v>
      </c>
      <c r="S3934" s="13" t="str">
        <f>LEFT(R3934,SEARCH("/",R3934)-1)</f>
        <v>theater</v>
      </c>
      <c r="T3934" t="str">
        <f>RIGHT(R3934,LEN(R3934)-SEARCH("/",R3934))</f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>
        <f>E3935/D3935</f>
        <v>0.15742857142857142</v>
      </c>
      <c r="O3935" s="6">
        <f>IF(L3935&gt;0,E3935/L3935,0)</f>
        <v>91.833333333333329</v>
      </c>
      <c r="P3935" s="11">
        <f>(((I3935/60)/60)/24)+DATE(1970,1,1)+(-5/24)</f>
        <v>42567.821527777771</v>
      </c>
      <c r="Q3935" s="11">
        <f>(((J3935/60)/60)/24)+DATE(1970,1,1)+(-5/24)</f>
        <v>42538.759976851848</v>
      </c>
      <c r="R3935" t="s">
        <v>8271</v>
      </c>
      <c r="S3935" s="13" t="str">
        <f>LEFT(R3935,SEARCH("/",R3935)-1)</f>
        <v>theater</v>
      </c>
      <c r="T3935" t="str">
        <f>RIGHT(R3935,LEN(R3935)-SEARCH("/",R3935))</f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>
        <f>E3936/D3936</f>
        <v>0.11</v>
      </c>
      <c r="O3936" s="6">
        <f>IF(L3936&gt;0,E3936/L3936,0)</f>
        <v>45.833333333333336</v>
      </c>
      <c r="P3936" s="11">
        <f>(((I3936/60)/60)/24)+DATE(1970,1,1)+(-5/24)</f>
        <v>42278.333333333336</v>
      </c>
      <c r="Q3936" s="11">
        <f>(((J3936/60)/60)/24)+DATE(1970,1,1)+(-5/24)</f>
        <v>42233.463414351849</v>
      </c>
      <c r="R3936" t="s">
        <v>8271</v>
      </c>
      <c r="S3936" s="13" t="str">
        <f>LEFT(R3936,SEARCH("/",R3936)-1)</f>
        <v>theater</v>
      </c>
      <c r="T3936" t="str">
        <f>RIGHT(R3936,LEN(R3936)-SEARCH("/",R3936))</f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>
        <f>E3937/D3937</f>
        <v>0.43833333333333335</v>
      </c>
      <c r="O3937" s="6">
        <f>IF(L3937&gt;0,E3937/L3937,0)</f>
        <v>57.173913043478258</v>
      </c>
      <c r="P3937" s="11">
        <f>(((I3937/60)/60)/24)+DATE(1970,1,1)+(-5/24)</f>
        <v>42281.448449074065</v>
      </c>
      <c r="Q3937" s="11">
        <f>(((J3937/60)/60)/24)+DATE(1970,1,1)+(-5/24)</f>
        <v>42221.448449074065</v>
      </c>
      <c r="R3937" t="s">
        <v>8271</v>
      </c>
      <c r="S3937" s="13" t="str">
        <f>LEFT(R3937,SEARCH("/",R3937)-1)</f>
        <v>theater</v>
      </c>
      <c r="T3937" t="str">
        <f>RIGHT(R3937,LEN(R3937)-SEARCH("/",R3937))</f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>
        <f>E3938/D3938</f>
        <v>0</v>
      </c>
      <c r="O3938" s="6">
        <f>IF(L3938&gt;0,E3938/L3938,0)</f>
        <v>0</v>
      </c>
      <c r="P3938" s="11">
        <f>(((I3938/60)/60)/24)+DATE(1970,1,1)+(-5/24)</f>
        <v>42705.096296296295</v>
      </c>
      <c r="Q3938" s="11">
        <f>(((J3938/60)/60)/24)+DATE(1970,1,1)+(-5/24)</f>
        <v>42675.054629629631</v>
      </c>
      <c r="R3938" t="s">
        <v>8271</v>
      </c>
      <c r="S3938" s="13" t="str">
        <f>LEFT(R3938,SEARCH("/",R3938)-1)</f>
        <v>theater</v>
      </c>
      <c r="T3938" t="str">
        <f>RIGHT(R3938,LEN(R3938)-SEARCH("/",R3938))</f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>
        <f>E3939/D3939</f>
        <v>0.86135181975736563</v>
      </c>
      <c r="O3939" s="6">
        <f>IF(L3939&gt;0,E3939/L3939,0)</f>
        <v>248.5</v>
      </c>
      <c r="P3939" s="11">
        <f>(((I3939/60)/60)/24)+DATE(1970,1,1)+(-5/24)</f>
        <v>42562.423148148147</v>
      </c>
      <c r="Q3939" s="11">
        <f>(((J3939/60)/60)/24)+DATE(1970,1,1)+(-5/24)</f>
        <v>42534.423148148147</v>
      </c>
      <c r="R3939" t="s">
        <v>8271</v>
      </c>
      <c r="S3939" s="13" t="str">
        <f>LEFT(R3939,SEARCH("/",R3939)-1)</f>
        <v>theater</v>
      </c>
      <c r="T3939" t="str">
        <f>RIGHT(R3939,LEN(R3939)-SEARCH("/",R3939))</f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>
        <f>E3940/D3940</f>
        <v>0.12196620583717357</v>
      </c>
      <c r="O3940" s="6">
        <f>IF(L3940&gt;0,E3940/L3940,0)</f>
        <v>79.400000000000006</v>
      </c>
      <c r="P3940" s="11">
        <f>(((I3940/60)/60)/24)+DATE(1970,1,1)+(-5/24)</f>
        <v>42182.697384259263</v>
      </c>
      <c r="Q3940" s="11">
        <f>(((J3940/60)/60)/24)+DATE(1970,1,1)+(-5/24)</f>
        <v>42151.697384259263</v>
      </c>
      <c r="R3940" t="s">
        <v>8271</v>
      </c>
      <c r="S3940" s="13" t="str">
        <f>LEFT(R3940,SEARCH("/",R3940)-1)</f>
        <v>theater</v>
      </c>
      <c r="T3940" t="str">
        <f>RIGHT(R3940,LEN(R3940)-SEARCH("/",R3940))</f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>
        <f>E3941/D3941</f>
        <v>1E-3</v>
      </c>
      <c r="O3941" s="6">
        <f>IF(L3941&gt;0,E3941/L3941,0)</f>
        <v>5</v>
      </c>
      <c r="P3941" s="11">
        <f>(((I3941/60)/60)/24)+DATE(1970,1,1)+(-5/24)</f>
        <v>41918.979166666664</v>
      </c>
      <c r="Q3941" s="11">
        <f>(((J3941/60)/60)/24)+DATE(1970,1,1)+(-5/24)</f>
        <v>41915.191886574074</v>
      </c>
      <c r="R3941" t="s">
        <v>8271</v>
      </c>
      <c r="S3941" s="13" t="str">
        <f>LEFT(R3941,SEARCH("/",R3941)-1)</f>
        <v>theater</v>
      </c>
      <c r="T3941" t="str">
        <f>RIGHT(R3941,LEN(R3941)-SEARCH("/",R3941))</f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>
        <f>E3942/D3942</f>
        <v>2.2000000000000001E-3</v>
      </c>
      <c r="O3942" s="6">
        <f>IF(L3942&gt;0,E3942/L3942,0)</f>
        <v>5.5</v>
      </c>
      <c r="P3942" s="11">
        <f>(((I3942/60)/60)/24)+DATE(1970,1,1)+(-5/24)</f>
        <v>42006.284155092588</v>
      </c>
      <c r="Q3942" s="11">
        <f>(((J3942/60)/60)/24)+DATE(1970,1,1)+(-5/24)</f>
        <v>41961.284155092588</v>
      </c>
      <c r="R3942" t="s">
        <v>8271</v>
      </c>
      <c r="S3942" s="13" t="str">
        <f>LEFT(R3942,SEARCH("/",R3942)-1)</f>
        <v>theater</v>
      </c>
      <c r="T3942" t="str">
        <f>RIGHT(R3942,LEN(R3942)-SEARCH("/",R3942))</f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>
        <f>E3943/D3943</f>
        <v>9.0909090909090905E-3</v>
      </c>
      <c r="O3943" s="6">
        <f>IF(L3943&gt;0,E3943/L3943,0)</f>
        <v>25</v>
      </c>
      <c r="P3943" s="11">
        <f>(((I3943/60)/60)/24)+DATE(1970,1,1)+(-5/24)</f>
        <v>41967.833333333336</v>
      </c>
      <c r="Q3943" s="11">
        <f>(((J3943/60)/60)/24)+DATE(1970,1,1)+(-5/24)</f>
        <v>41940.378900462958</v>
      </c>
      <c r="R3943" t="s">
        <v>8271</v>
      </c>
      <c r="S3943" s="13" t="str">
        <f>LEFT(R3943,SEARCH("/",R3943)-1)</f>
        <v>theater</v>
      </c>
      <c r="T3943" t="str">
        <f>RIGHT(R3943,LEN(R3943)-SEARCH("/",R3943))</f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>
        <f>E3944/D3944</f>
        <v>0</v>
      </c>
      <c r="O3944" s="6">
        <f>IF(L3944&gt;0,E3944/L3944,0)</f>
        <v>0</v>
      </c>
      <c r="P3944" s="11">
        <f>(((I3944/60)/60)/24)+DATE(1970,1,1)+(-5/24)</f>
        <v>42171.695763888885</v>
      </c>
      <c r="Q3944" s="11">
        <f>(((J3944/60)/60)/24)+DATE(1970,1,1)+(-5/24)</f>
        <v>42111.695763888885</v>
      </c>
      <c r="R3944" t="s">
        <v>8271</v>
      </c>
      <c r="S3944" s="13" t="str">
        <f>LEFT(R3944,SEARCH("/",R3944)-1)</f>
        <v>theater</v>
      </c>
      <c r="T3944" t="str">
        <f>RIGHT(R3944,LEN(R3944)-SEARCH("/",R3944))</f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>
        <f>E3945/D3945</f>
        <v>0.35639999999999999</v>
      </c>
      <c r="O3945" s="6">
        <f>IF(L3945&gt;0,E3945/L3945,0)</f>
        <v>137.07692307692307</v>
      </c>
      <c r="P3945" s="11">
        <f>(((I3945/60)/60)/24)+DATE(1970,1,1)+(-5/24)</f>
        <v>42310.493055555555</v>
      </c>
      <c r="Q3945" s="11">
        <f>(((J3945/60)/60)/24)+DATE(1970,1,1)+(-5/24)</f>
        <v>42279.570231481477</v>
      </c>
      <c r="R3945" t="s">
        <v>8271</v>
      </c>
      <c r="S3945" s="13" t="str">
        <f>LEFT(R3945,SEARCH("/",R3945)-1)</f>
        <v>theater</v>
      </c>
      <c r="T3945" t="str">
        <f>RIGHT(R3945,LEN(R3945)-SEARCH("/",R3945))</f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>
        <f>E3946/D3946</f>
        <v>0</v>
      </c>
      <c r="O3946" s="6">
        <f>IF(L3946&gt;0,E3946/L3946,0)</f>
        <v>0</v>
      </c>
      <c r="P3946" s="11">
        <f>(((I3946/60)/60)/24)+DATE(1970,1,1)+(-5/24)</f>
        <v>42243.454571759255</v>
      </c>
      <c r="Q3946" s="11">
        <f>(((J3946/60)/60)/24)+DATE(1970,1,1)+(-5/24)</f>
        <v>42213.454571759255</v>
      </c>
      <c r="R3946" t="s">
        <v>8271</v>
      </c>
      <c r="S3946" s="13" t="str">
        <f>LEFT(R3946,SEARCH("/",R3946)-1)</f>
        <v>theater</v>
      </c>
      <c r="T3946" t="str">
        <f>RIGHT(R3946,LEN(R3946)-SEARCH("/",R3946))</f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>
        <f>E3947/D3947</f>
        <v>2.5000000000000001E-3</v>
      </c>
      <c r="O3947" s="6">
        <f>IF(L3947&gt;0,E3947/L3947,0)</f>
        <v>5</v>
      </c>
      <c r="P3947" s="11">
        <f>(((I3947/60)/60)/24)+DATE(1970,1,1)+(-5/24)</f>
        <v>42139.593379629623</v>
      </c>
      <c r="Q3947" s="11">
        <f>(((J3947/60)/60)/24)+DATE(1970,1,1)+(-5/24)</f>
        <v>42109.593379629623</v>
      </c>
      <c r="R3947" t="s">
        <v>8271</v>
      </c>
      <c r="S3947" s="13" t="str">
        <f>LEFT(R3947,SEARCH("/",R3947)-1)</f>
        <v>theater</v>
      </c>
      <c r="T3947" t="str">
        <f>RIGHT(R3947,LEN(R3947)-SEARCH("/",R3947))</f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>
        <f>E3948/D3948</f>
        <v>3.2500000000000001E-2</v>
      </c>
      <c r="O3948" s="6">
        <f>IF(L3948&gt;0,E3948/L3948,0)</f>
        <v>39</v>
      </c>
      <c r="P3948" s="11">
        <f>(((I3948/60)/60)/24)+DATE(1970,1,1)+(-5/24)</f>
        <v>42063.124999999993</v>
      </c>
      <c r="Q3948" s="11">
        <f>(((J3948/60)/60)/24)+DATE(1970,1,1)+(-5/24)</f>
        <v>42031.625254629624</v>
      </c>
      <c r="R3948" t="s">
        <v>8271</v>
      </c>
      <c r="S3948" s="13" t="str">
        <f>LEFT(R3948,SEARCH("/",R3948)-1)</f>
        <v>theater</v>
      </c>
      <c r="T3948" t="str">
        <f>RIGHT(R3948,LEN(R3948)-SEARCH("/",R3948))</f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>
        <f>E3949/D3949</f>
        <v>3.3666666666666664E-2</v>
      </c>
      <c r="O3949" s="6">
        <f>IF(L3949&gt;0,E3949/L3949,0)</f>
        <v>50.5</v>
      </c>
      <c r="P3949" s="11">
        <f>(((I3949/60)/60)/24)+DATE(1970,1,1)+(-5/24)</f>
        <v>42644.934537037036</v>
      </c>
      <c r="Q3949" s="11">
        <f>(((J3949/60)/60)/24)+DATE(1970,1,1)+(-5/24)</f>
        <v>42614.934537037036</v>
      </c>
      <c r="R3949" t="s">
        <v>8271</v>
      </c>
      <c r="S3949" s="13" t="str">
        <f>LEFT(R3949,SEARCH("/",R3949)-1)</f>
        <v>theater</v>
      </c>
      <c r="T3949" t="str">
        <f>RIGHT(R3949,LEN(R3949)-SEARCH("/",R3949))</f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>
        <f>E3950/D3950</f>
        <v>0</v>
      </c>
      <c r="O3950" s="6">
        <f>IF(L3950&gt;0,E3950/L3950,0)</f>
        <v>0</v>
      </c>
      <c r="P3950" s="11">
        <f>(((I3950/60)/60)/24)+DATE(1970,1,1)+(-5/24)</f>
        <v>41889.117164351846</v>
      </c>
      <c r="Q3950" s="11">
        <f>(((J3950/60)/60)/24)+DATE(1970,1,1)+(-5/24)</f>
        <v>41829.117164351846</v>
      </c>
      <c r="R3950" t="s">
        <v>8271</v>
      </c>
      <c r="S3950" s="13" t="str">
        <f>LEFT(R3950,SEARCH("/",R3950)-1)</f>
        <v>theater</v>
      </c>
      <c r="T3950" t="str">
        <f>RIGHT(R3950,LEN(R3950)-SEARCH("/",R3950))</f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>
        <f>E3951/D3951</f>
        <v>0.15770000000000001</v>
      </c>
      <c r="O3951" s="6">
        <f>IF(L3951&gt;0,E3951/L3951,0)</f>
        <v>49.28125</v>
      </c>
      <c r="P3951" s="11">
        <f>(((I3951/60)/60)/24)+DATE(1970,1,1)+(-5/24)</f>
        <v>42045.912280092591</v>
      </c>
      <c r="Q3951" s="11">
        <f>(((J3951/60)/60)/24)+DATE(1970,1,1)+(-5/24)</f>
        <v>42015.912280092591</v>
      </c>
      <c r="R3951" t="s">
        <v>8271</v>
      </c>
      <c r="S3951" s="13" t="str">
        <f>LEFT(R3951,SEARCH("/",R3951)-1)</f>
        <v>theater</v>
      </c>
      <c r="T3951" t="str">
        <f>RIGHT(R3951,LEN(R3951)-SEARCH("/",R3951))</f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>
        <f>E3952/D3952</f>
        <v>6.2500000000000003E-3</v>
      </c>
      <c r="O3952" s="6">
        <f>IF(L3952&gt;0,E3952/L3952,0)</f>
        <v>25</v>
      </c>
      <c r="P3952" s="11">
        <f>(((I3952/60)/60)/24)+DATE(1970,1,1)+(-5/24)</f>
        <v>42468.565972222219</v>
      </c>
      <c r="Q3952" s="11">
        <f>(((J3952/60)/60)/24)+DATE(1970,1,1)+(-5/24)</f>
        <v>42439.493981481479</v>
      </c>
      <c r="R3952" t="s">
        <v>8271</v>
      </c>
      <c r="S3952" s="13" t="str">
        <f>LEFT(R3952,SEARCH("/",R3952)-1)</f>
        <v>theater</v>
      </c>
      <c r="T3952" t="str">
        <f>RIGHT(R3952,LEN(R3952)-SEARCH("/",R3952))</f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>
        <f>E3953/D3953</f>
        <v>5.0000000000000004E-6</v>
      </c>
      <c r="O3953" s="6">
        <f>IF(L3953&gt;0,E3953/L3953,0)</f>
        <v>1</v>
      </c>
      <c r="P3953" s="11">
        <f>(((I3953/60)/60)/24)+DATE(1970,1,1)+(-5/24)</f>
        <v>42493.57571759259</v>
      </c>
      <c r="Q3953" s="11">
        <f>(((J3953/60)/60)/24)+DATE(1970,1,1)+(-5/24)</f>
        <v>42433.617384259262</v>
      </c>
      <c r="R3953" t="s">
        <v>8271</v>
      </c>
      <c r="S3953" s="13" t="str">
        <f>LEFT(R3953,SEARCH("/",R3953)-1)</f>
        <v>theater</v>
      </c>
      <c r="T3953" t="str">
        <f>RIGHT(R3953,LEN(R3953)-SEARCH("/",R3953))</f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>
        <f>E3954/D3954</f>
        <v>9.6153846153846159E-4</v>
      </c>
      <c r="O3954" s="6">
        <f>IF(L3954&gt;0,E3954/L3954,0)</f>
        <v>25</v>
      </c>
      <c r="P3954" s="11">
        <f>(((I3954/60)/60)/24)+DATE(1970,1,1)+(-5/24)</f>
        <v>42303.582060185181</v>
      </c>
      <c r="Q3954" s="11">
        <f>(((J3954/60)/60)/24)+DATE(1970,1,1)+(-5/24)</f>
        <v>42243.582060185181</v>
      </c>
      <c r="R3954" t="s">
        <v>8271</v>
      </c>
      <c r="S3954" s="13" t="str">
        <f>LEFT(R3954,SEARCH("/",R3954)-1)</f>
        <v>theater</v>
      </c>
      <c r="T3954" t="str">
        <f>RIGHT(R3954,LEN(R3954)-SEARCH("/",R3954))</f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>
        <f>E3955/D3955</f>
        <v>0</v>
      </c>
      <c r="O3955" s="6">
        <f>IF(L3955&gt;0,E3955/L3955,0)</f>
        <v>0</v>
      </c>
      <c r="P3955" s="11">
        <f>(((I3955/60)/60)/24)+DATE(1970,1,1)+(-5/24)</f>
        <v>42580.770138888889</v>
      </c>
      <c r="Q3955" s="11">
        <f>(((J3955/60)/60)/24)+DATE(1970,1,1)+(-5/24)</f>
        <v>42549.840115740742</v>
      </c>
      <c r="R3955" t="s">
        <v>8271</v>
      </c>
      <c r="S3955" s="13" t="str">
        <f>LEFT(R3955,SEARCH("/",R3955)-1)</f>
        <v>theater</v>
      </c>
      <c r="T3955" t="str">
        <f>RIGHT(R3955,LEN(R3955)-SEARCH("/",R3955))</f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>
        <f>E3956/D3956</f>
        <v>0</v>
      </c>
      <c r="O3956" s="6">
        <f>IF(L3956&gt;0,E3956/L3956,0)</f>
        <v>0</v>
      </c>
      <c r="P3956" s="11">
        <f>(((I3956/60)/60)/24)+DATE(1970,1,1)+(-5/24)</f>
        <v>41834.442870370367</v>
      </c>
      <c r="Q3956" s="11">
        <f>(((J3956/60)/60)/24)+DATE(1970,1,1)+(-5/24)</f>
        <v>41774.442870370367</v>
      </c>
      <c r="R3956" t="s">
        <v>8271</v>
      </c>
      <c r="S3956" s="13" t="str">
        <f>LEFT(R3956,SEARCH("/",R3956)-1)</f>
        <v>theater</v>
      </c>
      <c r="T3956" t="str">
        <f>RIGHT(R3956,LEN(R3956)-SEARCH("/",R3956))</f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>
        <f>E3957/D3957</f>
        <v>0.24285714285714285</v>
      </c>
      <c r="O3957" s="6">
        <f>IF(L3957&gt;0,E3957/L3957,0)</f>
        <v>53.125</v>
      </c>
      <c r="P3957" s="11">
        <f>(((I3957/60)/60)/24)+DATE(1970,1,1)+(-5/24)</f>
        <v>42336.682187499995</v>
      </c>
      <c r="Q3957" s="11">
        <f>(((J3957/60)/60)/24)+DATE(1970,1,1)+(-5/24)</f>
        <v>42306.640520833331</v>
      </c>
      <c r="R3957" t="s">
        <v>8271</v>
      </c>
      <c r="S3957" s="13" t="str">
        <f>LEFT(R3957,SEARCH("/",R3957)-1)</f>
        <v>theater</v>
      </c>
      <c r="T3957" t="str">
        <f>RIGHT(R3957,LEN(R3957)-SEARCH("/",R3957))</f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>
        <f>E3958/D3958</f>
        <v>0</v>
      </c>
      <c r="O3958" s="6">
        <f>IF(L3958&gt;0,E3958/L3958,0)</f>
        <v>0</v>
      </c>
      <c r="P3958" s="11">
        <f>(((I3958/60)/60)/24)+DATE(1970,1,1)+(-5/24)</f>
        <v>42484.805555555555</v>
      </c>
      <c r="Q3958" s="11">
        <f>(((J3958/60)/60)/24)+DATE(1970,1,1)+(-5/24)</f>
        <v>42457.723692129628</v>
      </c>
      <c r="R3958" t="s">
        <v>8271</v>
      </c>
      <c r="S3958" s="13" t="str">
        <f>LEFT(R3958,SEARCH("/",R3958)-1)</f>
        <v>theater</v>
      </c>
      <c r="T3958" t="str">
        <f>RIGHT(R3958,LEN(R3958)-SEARCH("/",R3958))</f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>
        <f>E3959/D3959</f>
        <v>2.5000000000000001E-4</v>
      </c>
      <c r="O3959" s="6">
        <f>IF(L3959&gt;0,E3959/L3959,0)</f>
        <v>7</v>
      </c>
      <c r="P3959" s="11">
        <f>(((I3959/60)/60)/24)+DATE(1970,1,1)+(-5/24)</f>
        <v>42559.767986111103</v>
      </c>
      <c r="Q3959" s="11">
        <f>(((J3959/60)/60)/24)+DATE(1970,1,1)+(-5/24)</f>
        <v>42513.767986111103</v>
      </c>
      <c r="R3959" t="s">
        <v>8271</v>
      </c>
      <c r="S3959" s="13" t="str">
        <f>LEFT(R3959,SEARCH("/",R3959)-1)</f>
        <v>theater</v>
      </c>
      <c r="T3959" t="str">
        <f>RIGHT(R3959,LEN(R3959)-SEARCH("/",R3959))</f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>
        <f>E3960/D3960</f>
        <v>0.32050000000000001</v>
      </c>
      <c r="O3960" s="6">
        <f>IF(L3960&gt;0,E3960/L3960,0)</f>
        <v>40.0625</v>
      </c>
      <c r="P3960" s="11">
        <f>(((I3960/60)/60)/24)+DATE(1970,1,1)+(-5/24)</f>
        <v>41853.375</v>
      </c>
      <c r="Q3960" s="11">
        <f>(((J3960/60)/60)/24)+DATE(1970,1,1)+(-5/24)</f>
        <v>41816.742037037038</v>
      </c>
      <c r="R3960" t="s">
        <v>8271</v>
      </c>
      <c r="S3960" s="13" t="str">
        <f>LEFT(R3960,SEARCH("/",R3960)-1)</f>
        <v>theater</v>
      </c>
      <c r="T3960" t="str">
        <f>RIGHT(R3960,LEN(R3960)-SEARCH("/",R3960))</f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>
        <f>E3961/D3961</f>
        <v>0.24333333333333335</v>
      </c>
      <c r="O3961" s="6">
        <f>IF(L3961&gt;0,E3961/L3961,0)</f>
        <v>24.333333333333332</v>
      </c>
      <c r="P3961" s="11">
        <f>(((I3961/60)/60)/24)+DATE(1970,1,1)+(-5/24)</f>
        <v>41910.580509259256</v>
      </c>
      <c r="Q3961" s="11">
        <f>(((J3961/60)/60)/24)+DATE(1970,1,1)+(-5/24)</f>
        <v>41880.580509259256</v>
      </c>
      <c r="R3961" t="s">
        <v>8271</v>
      </c>
      <c r="S3961" s="13" t="str">
        <f>LEFT(R3961,SEARCH("/",R3961)-1)</f>
        <v>theater</v>
      </c>
      <c r="T3961" t="str">
        <f>RIGHT(R3961,LEN(R3961)-SEARCH("/",R3961))</f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>
        <f>E3962/D3962</f>
        <v>1.4999999999999999E-2</v>
      </c>
      <c r="O3962" s="6">
        <f>IF(L3962&gt;0,E3962/L3962,0)</f>
        <v>11.25</v>
      </c>
      <c r="P3962" s="11">
        <f>(((I3962/60)/60)/24)+DATE(1970,1,1)+(-5/24)</f>
        <v>42372.63722222222</v>
      </c>
      <c r="Q3962" s="11">
        <f>(((J3962/60)/60)/24)+DATE(1970,1,1)+(-5/24)</f>
        <v>42342.63722222222</v>
      </c>
      <c r="R3962" t="s">
        <v>8271</v>
      </c>
      <c r="S3962" s="13" t="str">
        <f>LEFT(R3962,SEARCH("/",R3962)-1)</f>
        <v>theater</v>
      </c>
      <c r="T3962" t="str">
        <f>RIGHT(R3962,LEN(R3962)-SEARCH("/",R3962))</f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>
        <f>E3963/D3963</f>
        <v>4.1999999999999997E-3</v>
      </c>
      <c r="O3963" s="6">
        <f>IF(L3963&gt;0,E3963/L3963,0)</f>
        <v>10.5</v>
      </c>
      <c r="P3963" s="11">
        <f>(((I3963/60)/60)/24)+DATE(1970,1,1)+(-5/24)</f>
        <v>41767.682986111111</v>
      </c>
      <c r="Q3963" s="11">
        <f>(((J3963/60)/60)/24)+DATE(1970,1,1)+(-5/24)</f>
        <v>41745.682986111111</v>
      </c>
      <c r="R3963" t="s">
        <v>8271</v>
      </c>
      <c r="S3963" s="13" t="str">
        <f>LEFT(R3963,SEARCH("/",R3963)-1)</f>
        <v>theater</v>
      </c>
      <c r="T3963" t="str">
        <f>RIGHT(R3963,LEN(R3963)-SEARCH("/",R3963))</f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>
        <f>E3964/D3964</f>
        <v>3.214285714285714E-2</v>
      </c>
      <c r="O3964" s="6">
        <f>IF(L3964&gt;0,E3964/L3964,0)</f>
        <v>15</v>
      </c>
      <c r="P3964" s="11">
        <f>(((I3964/60)/60)/24)+DATE(1970,1,1)+(-5/24)</f>
        <v>42336.413124999999</v>
      </c>
      <c r="Q3964" s="11">
        <f>(((J3964/60)/60)/24)+DATE(1970,1,1)+(-5/24)</f>
        <v>42311.413124999999</v>
      </c>
      <c r="R3964" t="s">
        <v>8271</v>
      </c>
      <c r="S3964" s="13" t="str">
        <f>LEFT(R3964,SEARCH("/",R3964)-1)</f>
        <v>theater</v>
      </c>
      <c r="T3964" t="str">
        <f>RIGHT(R3964,LEN(R3964)-SEARCH("/",R3964))</f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>
        <f>E3965/D3965</f>
        <v>0</v>
      </c>
      <c r="O3965" s="6">
        <f>IF(L3965&gt;0,E3965/L3965,0)</f>
        <v>0</v>
      </c>
      <c r="P3965" s="11">
        <f>(((I3965/60)/60)/24)+DATE(1970,1,1)+(-5/24)</f>
        <v>42325.987465277773</v>
      </c>
      <c r="Q3965" s="11">
        <f>(((J3965/60)/60)/24)+DATE(1970,1,1)+(-5/24)</f>
        <v>42295.945798611108</v>
      </c>
      <c r="R3965" t="s">
        <v>8271</v>
      </c>
      <c r="S3965" s="13" t="str">
        <f>LEFT(R3965,SEARCH("/",R3965)-1)</f>
        <v>theater</v>
      </c>
      <c r="T3965" t="str">
        <f>RIGHT(R3965,LEN(R3965)-SEARCH("/",R3965))</f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>
        <f>E3966/D3966</f>
        <v>6.3E-2</v>
      </c>
      <c r="O3966" s="6">
        <f>IF(L3966&gt;0,E3966/L3966,0)</f>
        <v>42</v>
      </c>
      <c r="P3966" s="11">
        <f>(((I3966/60)/60)/24)+DATE(1970,1,1)+(-5/24)</f>
        <v>42113.47206018518</v>
      </c>
      <c r="Q3966" s="11">
        <f>(((J3966/60)/60)/24)+DATE(1970,1,1)+(-5/24)</f>
        <v>42053.513726851852</v>
      </c>
      <c r="R3966" t="s">
        <v>8271</v>
      </c>
      <c r="S3966" s="13" t="str">
        <f>LEFT(R3966,SEARCH("/",R3966)-1)</f>
        <v>theater</v>
      </c>
      <c r="T3966" t="str">
        <f>RIGHT(R3966,LEN(R3966)-SEARCH("/",R3966))</f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>
        <f>E3967/D3967</f>
        <v>0.14249999999999999</v>
      </c>
      <c r="O3967" s="6">
        <f>IF(L3967&gt;0,E3967/L3967,0)</f>
        <v>71.25</v>
      </c>
      <c r="P3967" s="11">
        <f>(((I3967/60)/60)/24)+DATE(1970,1,1)+(-5/24)</f>
        <v>42473.985879629625</v>
      </c>
      <c r="Q3967" s="11">
        <f>(((J3967/60)/60)/24)+DATE(1970,1,1)+(-5/24)</f>
        <v>42414.027546296296</v>
      </c>
      <c r="R3967" t="s">
        <v>8271</v>
      </c>
      <c r="S3967" s="13" t="str">
        <f>LEFT(R3967,SEARCH("/",R3967)-1)</f>
        <v>theater</v>
      </c>
      <c r="T3967" t="str">
        <f>RIGHT(R3967,LEN(R3967)-SEARCH("/",R3967))</f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>
        <f>E3968/D3968</f>
        <v>6.0000000000000001E-3</v>
      </c>
      <c r="O3968" s="6">
        <f>IF(L3968&gt;0,E3968/L3968,0)</f>
        <v>22.5</v>
      </c>
      <c r="P3968" s="11">
        <f>(((I3968/60)/60)/24)+DATE(1970,1,1)+(-5/24)</f>
        <v>41843.915972222218</v>
      </c>
      <c r="Q3968" s="11">
        <f>(((J3968/60)/60)/24)+DATE(1970,1,1)+(-5/24)</f>
        <v>41801.503217592588</v>
      </c>
      <c r="R3968" t="s">
        <v>8271</v>
      </c>
      <c r="S3968" s="13" t="str">
        <f>LEFT(R3968,SEARCH("/",R3968)-1)</f>
        <v>theater</v>
      </c>
      <c r="T3968" t="str">
        <f>RIGHT(R3968,LEN(R3968)-SEARCH("/",R3968))</f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>
        <f>E3969/D3969</f>
        <v>0.2411764705882353</v>
      </c>
      <c r="O3969" s="6">
        <f>IF(L3969&gt;0,E3969/L3969,0)</f>
        <v>41</v>
      </c>
      <c r="P3969" s="11">
        <f>(((I3969/60)/60)/24)+DATE(1970,1,1)+(-5/24)</f>
        <v>42800.082256944443</v>
      </c>
      <c r="Q3969" s="11">
        <f>(((J3969/60)/60)/24)+DATE(1970,1,1)+(-5/24)</f>
        <v>42770.082256944443</v>
      </c>
      <c r="R3969" t="s">
        <v>8271</v>
      </c>
      <c r="S3969" s="13" t="str">
        <f>LEFT(R3969,SEARCH("/",R3969)-1)</f>
        <v>theater</v>
      </c>
      <c r="T3969" t="str">
        <f>RIGHT(R3969,LEN(R3969)-SEARCH("/",R3969))</f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>
        <f>E3970/D3970</f>
        <v>0.10539999999999999</v>
      </c>
      <c r="O3970" s="6">
        <f>IF(L3970&gt;0,E3970/L3970,0)</f>
        <v>47.909090909090907</v>
      </c>
      <c r="P3970" s="11">
        <f>(((I3970/60)/60)/24)+DATE(1970,1,1)+(-5/24)</f>
        <v>42512.60732638889</v>
      </c>
      <c r="Q3970" s="11">
        <f>(((J3970/60)/60)/24)+DATE(1970,1,1)+(-5/24)</f>
        <v>42452.60732638889</v>
      </c>
      <c r="R3970" t="s">
        <v>8271</v>
      </c>
      <c r="S3970" s="13" t="str">
        <f>LEFT(R3970,SEARCH("/",R3970)-1)</f>
        <v>theater</v>
      </c>
      <c r="T3970" t="str">
        <f>RIGHT(R3970,LEN(R3970)-SEARCH("/",R3970))</f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>
        <f>E3971/D3971</f>
        <v>7.4690265486725665E-2</v>
      </c>
      <c r="O3971" s="6">
        <f>IF(L3971&gt;0,E3971/L3971,0)</f>
        <v>35.166666666666664</v>
      </c>
      <c r="P3971" s="11">
        <f>(((I3971/60)/60)/24)+DATE(1970,1,1)+(-5/24)</f>
        <v>42610.954861111109</v>
      </c>
      <c r="Q3971" s="11">
        <f>(((J3971/60)/60)/24)+DATE(1970,1,1)+(-5/24)</f>
        <v>42601.646365740737</v>
      </c>
      <c r="R3971" t="s">
        <v>8271</v>
      </c>
      <c r="S3971" s="13" t="str">
        <f>LEFT(R3971,SEARCH("/",R3971)-1)</f>
        <v>theater</v>
      </c>
      <c r="T3971" t="str">
        <f>RIGHT(R3971,LEN(R3971)-SEARCH("/",R3971))</f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>
        <f>E3972/D3972</f>
        <v>7.3333333333333334E-4</v>
      </c>
      <c r="O3972" s="6">
        <f>IF(L3972&gt;0,E3972/L3972,0)</f>
        <v>5.5</v>
      </c>
      <c r="P3972" s="11">
        <f>(((I3972/60)/60)/24)+DATE(1970,1,1)+(-5/24)</f>
        <v>42477.655219907399</v>
      </c>
      <c r="Q3972" s="11">
        <f>(((J3972/60)/60)/24)+DATE(1970,1,1)+(-5/24)</f>
        <v>42447.655219907399</v>
      </c>
      <c r="R3972" t="s">
        <v>8271</v>
      </c>
      <c r="S3972" s="13" t="str">
        <f>LEFT(R3972,SEARCH("/",R3972)-1)</f>
        <v>theater</v>
      </c>
      <c r="T3972" t="str">
        <f>RIGHT(R3972,LEN(R3972)-SEARCH("/",R3972))</f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>
        <f>E3973/D3973</f>
        <v>9.7142857142857135E-3</v>
      </c>
      <c r="O3973" s="6">
        <f>IF(L3973&gt;0,E3973/L3973,0)</f>
        <v>22.666666666666668</v>
      </c>
      <c r="P3973" s="11">
        <f>(((I3973/60)/60)/24)+DATE(1970,1,1)+(-5/24)</f>
        <v>41841.327847222223</v>
      </c>
      <c r="Q3973" s="11">
        <f>(((J3973/60)/60)/24)+DATE(1970,1,1)+(-5/24)</f>
        <v>41811.327847222223</v>
      </c>
      <c r="R3973" t="s">
        <v>8271</v>
      </c>
      <c r="S3973" s="13" t="str">
        <f>LEFT(R3973,SEARCH("/",R3973)-1)</f>
        <v>theater</v>
      </c>
      <c r="T3973" t="str">
        <f>RIGHT(R3973,LEN(R3973)-SEARCH("/",R3973))</f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>
        <f>E3974/D3974</f>
        <v>0.21099999999999999</v>
      </c>
      <c r="O3974" s="6">
        <f>IF(L3974&gt;0,E3974/L3974,0)</f>
        <v>26.375</v>
      </c>
      <c r="P3974" s="11">
        <f>(((I3974/60)/60)/24)+DATE(1970,1,1)+(-5/24)</f>
        <v>42040.859189814808</v>
      </c>
      <c r="Q3974" s="11">
        <f>(((J3974/60)/60)/24)+DATE(1970,1,1)+(-5/24)</f>
        <v>41980.859189814808</v>
      </c>
      <c r="R3974" t="s">
        <v>8271</v>
      </c>
      <c r="S3974" s="13" t="str">
        <f>LEFT(R3974,SEARCH("/",R3974)-1)</f>
        <v>theater</v>
      </c>
      <c r="T3974" t="str">
        <f>RIGHT(R3974,LEN(R3974)-SEARCH("/",R3974))</f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>
        <f>E3975/D3975</f>
        <v>0.78100000000000003</v>
      </c>
      <c r="O3975" s="6">
        <f>IF(L3975&gt;0,E3975/L3975,0)</f>
        <v>105.54054054054055</v>
      </c>
      <c r="P3975" s="11">
        <f>(((I3975/60)/60)/24)+DATE(1970,1,1)+(-5/24)</f>
        <v>42498.958333333336</v>
      </c>
      <c r="Q3975" s="11">
        <f>(((J3975/60)/60)/24)+DATE(1970,1,1)+(-5/24)</f>
        <v>42469.475810185184</v>
      </c>
      <c r="R3975" t="s">
        <v>8271</v>
      </c>
      <c r="S3975" s="13" t="str">
        <f>LEFT(R3975,SEARCH("/",R3975)-1)</f>
        <v>theater</v>
      </c>
      <c r="T3975" t="str">
        <f>RIGHT(R3975,LEN(R3975)-SEARCH("/",R3975))</f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>
        <f>E3976/D3976</f>
        <v>0.32</v>
      </c>
      <c r="O3976" s="6">
        <f>IF(L3976&gt;0,E3976/L3976,0)</f>
        <v>29.09090909090909</v>
      </c>
      <c r="P3976" s="11">
        <f>(((I3976/60)/60)/24)+DATE(1970,1,1)+(-5/24)</f>
        <v>42523.338518518511</v>
      </c>
      <c r="Q3976" s="11">
        <f>(((J3976/60)/60)/24)+DATE(1970,1,1)+(-5/24)</f>
        <v>42493.338518518511</v>
      </c>
      <c r="R3976" t="s">
        <v>8271</v>
      </c>
      <c r="S3976" s="13" t="str">
        <f>LEFT(R3976,SEARCH("/",R3976)-1)</f>
        <v>theater</v>
      </c>
      <c r="T3976" t="str">
        <f>RIGHT(R3976,LEN(R3976)-SEARCH("/",R3976))</f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>
        <f>E3977/D3977</f>
        <v>0</v>
      </c>
      <c r="O3977" s="6">
        <f>IF(L3977&gt;0,E3977/L3977,0)</f>
        <v>0</v>
      </c>
      <c r="P3977" s="11">
        <f>(((I3977/60)/60)/24)+DATE(1970,1,1)+(-5/24)</f>
        <v>42564.658541666664</v>
      </c>
      <c r="Q3977" s="11">
        <f>(((J3977/60)/60)/24)+DATE(1970,1,1)+(-5/24)</f>
        <v>42534.658541666664</v>
      </c>
      <c r="R3977" t="s">
        <v>8271</v>
      </c>
      <c r="S3977" s="13" t="str">
        <f>LEFT(R3977,SEARCH("/",R3977)-1)</f>
        <v>theater</v>
      </c>
      <c r="T3977" t="str">
        <f>RIGHT(R3977,LEN(R3977)-SEARCH("/",R3977))</f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>
        <f>E3978/D3978</f>
        <v>0.47692307692307695</v>
      </c>
      <c r="O3978" s="6">
        <f>IF(L3978&gt;0,E3978/L3978,0)</f>
        <v>62</v>
      </c>
      <c r="P3978" s="11">
        <f>(((I3978/60)/60)/24)+DATE(1970,1,1)+(-5/24)</f>
        <v>41852.083333333328</v>
      </c>
      <c r="Q3978" s="11">
        <f>(((J3978/60)/60)/24)+DATE(1970,1,1)+(-5/24)</f>
        <v>41830.650011574071</v>
      </c>
      <c r="R3978" t="s">
        <v>8271</v>
      </c>
      <c r="S3978" s="13" t="str">
        <f>LEFT(R3978,SEARCH("/",R3978)-1)</f>
        <v>theater</v>
      </c>
      <c r="T3978" t="str">
        <f>RIGHT(R3978,LEN(R3978)-SEARCH("/",R3978))</f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>
        <f>E3979/D3979</f>
        <v>1.4500000000000001E-2</v>
      </c>
      <c r="O3979" s="6">
        <f>IF(L3979&gt;0,E3979/L3979,0)</f>
        <v>217.5</v>
      </c>
      <c r="P3979" s="11">
        <f>(((I3979/60)/60)/24)+DATE(1970,1,1)+(-5/24)</f>
        <v>42573.580231481479</v>
      </c>
      <c r="Q3979" s="11">
        <f>(((J3979/60)/60)/24)+DATE(1970,1,1)+(-5/24)</f>
        <v>42543.580231481479</v>
      </c>
      <c r="R3979" t="s">
        <v>8271</v>
      </c>
      <c r="S3979" s="13" t="str">
        <f>LEFT(R3979,SEARCH("/",R3979)-1)</f>
        <v>theater</v>
      </c>
      <c r="T3979" t="str">
        <f>RIGHT(R3979,LEN(R3979)-SEARCH("/",R3979))</f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>
        <f>E3980/D3980</f>
        <v>0.107</v>
      </c>
      <c r="O3980" s="6">
        <f>IF(L3980&gt;0,E3980/L3980,0)</f>
        <v>26.75</v>
      </c>
      <c r="P3980" s="11">
        <f>(((I3980/60)/60)/24)+DATE(1970,1,1)+(-5/24)</f>
        <v>42035.434641203705</v>
      </c>
      <c r="Q3980" s="11">
        <f>(((J3980/60)/60)/24)+DATE(1970,1,1)+(-5/24)</f>
        <v>41975.434641203705</v>
      </c>
      <c r="R3980" t="s">
        <v>8271</v>
      </c>
      <c r="S3980" s="13" t="str">
        <f>LEFT(R3980,SEARCH("/",R3980)-1)</f>
        <v>theater</v>
      </c>
      <c r="T3980" t="str">
        <f>RIGHT(R3980,LEN(R3980)-SEARCH("/",R3980))</f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>
        <f>E3981/D3981</f>
        <v>1.8333333333333333E-2</v>
      </c>
      <c r="O3981" s="6">
        <f>IF(L3981&gt;0,E3981/L3981,0)</f>
        <v>18.333333333333332</v>
      </c>
      <c r="P3981" s="11">
        <f>(((I3981/60)/60)/24)+DATE(1970,1,1)+(-5/24)</f>
        <v>42092.624999999993</v>
      </c>
      <c r="Q3981" s="11">
        <f>(((J3981/60)/60)/24)+DATE(1970,1,1)+(-5/24)</f>
        <v>42069.695104166669</v>
      </c>
      <c r="R3981" t="s">
        <v>8271</v>
      </c>
      <c r="S3981" s="13" t="str">
        <f>LEFT(R3981,SEARCH("/",R3981)-1)</f>
        <v>theater</v>
      </c>
      <c r="T3981" t="str">
        <f>RIGHT(R3981,LEN(R3981)-SEARCH("/",R3981))</f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>
        <f>E3982/D3982</f>
        <v>0.18</v>
      </c>
      <c r="O3982" s="6">
        <f>IF(L3982&gt;0,E3982/L3982,0)</f>
        <v>64.285714285714292</v>
      </c>
      <c r="P3982" s="11">
        <f>(((I3982/60)/60)/24)+DATE(1970,1,1)+(-5/24)</f>
        <v>41825.390590277777</v>
      </c>
      <c r="Q3982" s="11">
        <f>(((J3982/60)/60)/24)+DATE(1970,1,1)+(-5/24)</f>
        <v>41795.390590277777</v>
      </c>
      <c r="R3982" t="s">
        <v>8271</v>
      </c>
      <c r="S3982" s="13" t="str">
        <f>LEFT(R3982,SEARCH("/",R3982)-1)</f>
        <v>theater</v>
      </c>
      <c r="T3982" t="str">
        <f>RIGHT(R3982,LEN(R3982)-SEARCH("/",R3982))</f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>
        <f>E3983/D3983</f>
        <v>4.0833333333333333E-2</v>
      </c>
      <c r="O3983" s="6">
        <f>IF(L3983&gt;0,E3983/L3983,0)</f>
        <v>175</v>
      </c>
      <c r="P3983" s="11">
        <f>(((I3983/60)/60)/24)+DATE(1970,1,1)+(-5/24)</f>
        <v>42567.971631944441</v>
      </c>
      <c r="Q3983" s="11">
        <f>(((J3983/60)/60)/24)+DATE(1970,1,1)+(-5/24)</f>
        <v>42507.971631944441</v>
      </c>
      <c r="R3983" t="s">
        <v>8271</v>
      </c>
      <c r="S3983" s="13" t="str">
        <f>LEFT(R3983,SEARCH("/",R3983)-1)</f>
        <v>theater</v>
      </c>
      <c r="T3983" t="str">
        <f>RIGHT(R3983,LEN(R3983)-SEARCH("/",R3983))</f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>
        <f>E3984/D3984</f>
        <v>0.2</v>
      </c>
      <c r="O3984" s="6">
        <f>IF(L3984&gt;0,E3984/L3984,0)</f>
        <v>34</v>
      </c>
      <c r="P3984" s="11">
        <f>(((I3984/60)/60)/24)+DATE(1970,1,1)+(-5/24)</f>
        <v>42192.601620370369</v>
      </c>
      <c r="Q3984" s="11">
        <f>(((J3984/60)/60)/24)+DATE(1970,1,1)+(-5/24)</f>
        <v>42132.601620370369</v>
      </c>
      <c r="R3984" t="s">
        <v>8271</v>
      </c>
      <c r="S3984" s="13" t="str">
        <f>LEFT(R3984,SEARCH("/",R3984)-1)</f>
        <v>theater</v>
      </c>
      <c r="T3984" t="str">
        <f>RIGHT(R3984,LEN(R3984)-SEARCH("/",R3984))</f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>
        <f>E3985/D3985</f>
        <v>0.34802513464991025</v>
      </c>
      <c r="O3985" s="6">
        <f>IF(L3985&gt;0,E3985/L3985,0)</f>
        <v>84.282608695652172</v>
      </c>
      <c r="P3985" s="11">
        <f>(((I3985/60)/60)/24)+DATE(1970,1,1)+(-5/24)</f>
        <v>41779.082638888889</v>
      </c>
      <c r="Q3985" s="11">
        <f>(((J3985/60)/60)/24)+DATE(1970,1,1)+(-5/24)</f>
        <v>41747.661527777775</v>
      </c>
      <c r="R3985" t="s">
        <v>8271</v>
      </c>
      <c r="S3985" s="13" t="str">
        <f>LEFT(R3985,SEARCH("/",R3985)-1)</f>
        <v>theater</v>
      </c>
      <c r="T3985" t="str">
        <f>RIGHT(R3985,LEN(R3985)-SEARCH("/",R3985))</f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>
        <f>E3986/D3986</f>
        <v>6.3333333333333339E-2</v>
      </c>
      <c r="O3986" s="6">
        <f>IF(L3986&gt;0,E3986/L3986,0)</f>
        <v>9.5</v>
      </c>
      <c r="P3986" s="11">
        <f>(((I3986/60)/60)/24)+DATE(1970,1,1)+(-5/24)</f>
        <v>41950.791666666664</v>
      </c>
      <c r="Q3986" s="11">
        <f>(((J3986/60)/60)/24)+DATE(1970,1,1)+(-5/24)</f>
        <v>41920.755138888882</v>
      </c>
      <c r="R3986" t="s">
        <v>8271</v>
      </c>
      <c r="S3986" s="13" t="str">
        <f>LEFT(R3986,SEARCH("/",R3986)-1)</f>
        <v>theater</v>
      </c>
      <c r="T3986" t="str">
        <f>RIGHT(R3986,LEN(R3986)-SEARCH("/",R3986))</f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>
        <f>E3987/D3987</f>
        <v>0.32050000000000001</v>
      </c>
      <c r="O3987" s="6">
        <f>IF(L3987&gt;0,E3987/L3987,0)</f>
        <v>33.736842105263158</v>
      </c>
      <c r="P3987" s="11">
        <f>(((I3987/60)/60)/24)+DATE(1970,1,1)+(-5/24)</f>
        <v>42420.670138888883</v>
      </c>
      <c r="Q3987" s="11">
        <f>(((J3987/60)/60)/24)+DATE(1970,1,1)+(-5/24)</f>
        <v>42399.499074074069</v>
      </c>
      <c r="R3987" t="s">
        <v>8271</v>
      </c>
      <c r="S3987" s="13" t="str">
        <f>LEFT(R3987,SEARCH("/",R3987)-1)</f>
        <v>theater</v>
      </c>
      <c r="T3987" t="str">
        <f>RIGHT(R3987,LEN(R3987)-SEARCH("/",R3987))</f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>
        <f>E3988/D3988</f>
        <v>9.7600000000000006E-2</v>
      </c>
      <c r="O3988" s="6">
        <f>IF(L3988&gt;0,E3988/L3988,0)</f>
        <v>37.53846153846154</v>
      </c>
      <c r="P3988" s="11">
        <f>(((I3988/60)/60)/24)+DATE(1970,1,1)+(-5/24)</f>
        <v>42496.336111111108</v>
      </c>
      <c r="Q3988" s="11">
        <f>(((J3988/60)/60)/24)+DATE(1970,1,1)+(-5/24)</f>
        <v>42467.340208333328</v>
      </c>
      <c r="R3988" t="s">
        <v>8271</v>
      </c>
      <c r="S3988" s="13" t="str">
        <f>LEFT(R3988,SEARCH("/",R3988)-1)</f>
        <v>theater</v>
      </c>
      <c r="T3988" t="str">
        <f>RIGHT(R3988,LEN(R3988)-SEARCH("/",R3988))</f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>
        <f>E3989/D3989</f>
        <v>0.3775</v>
      </c>
      <c r="O3989" s="6">
        <f>IF(L3989&gt;0,E3989/L3989,0)</f>
        <v>11.615384615384615</v>
      </c>
      <c r="P3989" s="11">
        <f>(((I3989/60)/60)/24)+DATE(1970,1,1)+(-5/24)</f>
        <v>41775.716319444444</v>
      </c>
      <c r="Q3989" s="11">
        <f>(((J3989/60)/60)/24)+DATE(1970,1,1)+(-5/24)</f>
        <v>41765.716319444444</v>
      </c>
      <c r="R3989" t="s">
        <v>8271</v>
      </c>
      <c r="S3989" s="13" t="str">
        <f>LEFT(R3989,SEARCH("/",R3989)-1)</f>
        <v>theater</v>
      </c>
      <c r="T3989" t="str">
        <f>RIGHT(R3989,LEN(R3989)-SEARCH("/",R3989))</f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>
        <f>E3990/D3990</f>
        <v>2.1333333333333333E-2</v>
      </c>
      <c r="O3990" s="6">
        <f>IF(L3990&gt;0,E3990/L3990,0)</f>
        <v>8</v>
      </c>
      <c r="P3990" s="11">
        <f>(((I3990/60)/60)/24)+DATE(1970,1,1)+(-5/24)</f>
        <v>42244.872835648144</v>
      </c>
      <c r="Q3990" s="11">
        <f>(((J3990/60)/60)/24)+DATE(1970,1,1)+(-5/24)</f>
        <v>42229.872835648144</v>
      </c>
      <c r="R3990" t="s">
        <v>8271</v>
      </c>
      <c r="S3990" s="13" t="str">
        <f>LEFT(R3990,SEARCH("/",R3990)-1)</f>
        <v>theater</v>
      </c>
      <c r="T3990" t="str">
        <f>RIGHT(R3990,LEN(R3990)-SEARCH("/",R3990))</f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>
        <f>E3991/D3991</f>
        <v>0</v>
      </c>
      <c r="O3991" s="6">
        <f>IF(L3991&gt;0,E3991/L3991,0)</f>
        <v>0</v>
      </c>
      <c r="P3991" s="11">
        <f>(((I3991/60)/60)/24)+DATE(1970,1,1)+(-5/24)</f>
        <v>42316.583113425928</v>
      </c>
      <c r="Q3991" s="11">
        <f>(((J3991/60)/60)/24)+DATE(1970,1,1)+(-5/24)</f>
        <v>42286.541446759256</v>
      </c>
      <c r="R3991" t="s">
        <v>8271</v>
      </c>
      <c r="S3991" s="13" t="str">
        <f>LEFT(R3991,SEARCH("/",R3991)-1)</f>
        <v>theater</v>
      </c>
      <c r="T3991" t="str">
        <f>RIGHT(R3991,LEN(R3991)-SEARCH("/",R3991))</f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>
        <f>E3992/D3992</f>
        <v>4.1818181818181817E-2</v>
      </c>
      <c r="O3992" s="6">
        <f>IF(L3992&gt;0,E3992/L3992,0)</f>
        <v>23</v>
      </c>
      <c r="P3992" s="11">
        <f>(((I3992/60)/60)/24)+DATE(1970,1,1)+(-5/24)</f>
        <v>42431.464039351849</v>
      </c>
      <c r="Q3992" s="11">
        <f>(((J3992/60)/60)/24)+DATE(1970,1,1)+(-5/24)</f>
        <v>42401.464039351849</v>
      </c>
      <c r="R3992" t="s">
        <v>8271</v>
      </c>
      <c r="S3992" s="13" t="str">
        <f>LEFT(R3992,SEARCH("/",R3992)-1)</f>
        <v>theater</v>
      </c>
      <c r="T3992" t="str">
        <f>RIGHT(R3992,LEN(R3992)-SEARCH("/",R3992))</f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>
        <f>E3993/D3993</f>
        <v>0.2</v>
      </c>
      <c r="O3993" s="6">
        <f>IF(L3993&gt;0,E3993/L3993,0)</f>
        <v>100</v>
      </c>
      <c r="P3993" s="11">
        <f>(((I3993/60)/60)/24)+DATE(1970,1,1)+(-5/24)</f>
        <v>42155.436134259253</v>
      </c>
      <c r="Q3993" s="11">
        <f>(((J3993/60)/60)/24)+DATE(1970,1,1)+(-5/24)</f>
        <v>42125.436134259253</v>
      </c>
      <c r="R3993" t="s">
        <v>8271</v>
      </c>
      <c r="S3993" s="13" t="str">
        <f>LEFT(R3993,SEARCH("/",R3993)-1)</f>
        <v>theater</v>
      </c>
      <c r="T3993" t="str">
        <f>RIGHT(R3993,LEN(R3993)-SEARCH("/",R3993))</f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>
        <f>E3994/D3994</f>
        <v>5.4100000000000002E-2</v>
      </c>
      <c r="O3994" s="6">
        <f>IF(L3994&gt;0,E3994/L3994,0)</f>
        <v>60.111111111111114</v>
      </c>
      <c r="P3994" s="11">
        <f>(((I3994/60)/60)/24)+DATE(1970,1,1)+(-5/24)</f>
        <v>42349.773831018516</v>
      </c>
      <c r="Q3994" s="11">
        <f>(((J3994/60)/60)/24)+DATE(1970,1,1)+(-5/24)</f>
        <v>42289.732164351844</v>
      </c>
      <c r="R3994" t="s">
        <v>8271</v>
      </c>
      <c r="S3994" s="13" t="str">
        <f>LEFT(R3994,SEARCH("/",R3994)-1)</f>
        <v>theater</v>
      </c>
      <c r="T3994" t="str">
        <f>RIGHT(R3994,LEN(R3994)-SEARCH("/",R3994))</f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>
        <f>E3995/D3995</f>
        <v>6.0000000000000002E-5</v>
      </c>
      <c r="O3995" s="6">
        <f>IF(L3995&gt;0,E3995/L3995,0)</f>
        <v>3</v>
      </c>
      <c r="P3995" s="11">
        <f>(((I3995/60)/60)/24)+DATE(1970,1,1)+(-5/24)</f>
        <v>42137.656388888885</v>
      </c>
      <c r="Q3995" s="11">
        <f>(((J3995/60)/60)/24)+DATE(1970,1,1)+(-5/24)</f>
        <v>42107.656388888885</v>
      </c>
      <c r="R3995" t="s">
        <v>8271</v>
      </c>
      <c r="S3995" s="13" t="str">
        <f>LEFT(R3995,SEARCH("/",R3995)-1)</f>
        <v>theater</v>
      </c>
      <c r="T3995" t="str">
        <f>RIGHT(R3995,LEN(R3995)-SEARCH("/",R3995))</f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>
        <f>E3996/D3996</f>
        <v>2.5000000000000001E-3</v>
      </c>
      <c r="O3996" s="6">
        <f>IF(L3996&gt;0,E3996/L3996,0)</f>
        <v>5</v>
      </c>
      <c r="P3996" s="11">
        <f>(((I3996/60)/60)/24)+DATE(1970,1,1)+(-5/24)</f>
        <v>41839.181597222218</v>
      </c>
      <c r="Q3996" s="11">
        <f>(((J3996/60)/60)/24)+DATE(1970,1,1)+(-5/24)</f>
        <v>41809.181597222218</v>
      </c>
      <c r="R3996" t="s">
        <v>8271</v>
      </c>
      <c r="S3996" s="13" t="str">
        <f>LEFT(R3996,SEARCH("/",R3996)-1)</f>
        <v>theater</v>
      </c>
      <c r="T3996" t="str">
        <f>RIGHT(R3996,LEN(R3996)-SEARCH("/",R3996))</f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>
        <f>E3997/D3997</f>
        <v>0.35</v>
      </c>
      <c r="O3997" s="6">
        <f>IF(L3997&gt;0,E3997/L3997,0)</f>
        <v>17.5</v>
      </c>
      <c r="P3997" s="11">
        <f>(((I3997/60)/60)/24)+DATE(1970,1,1)+(-5/24)</f>
        <v>42049.268749999996</v>
      </c>
      <c r="Q3997" s="11">
        <f>(((J3997/60)/60)/24)+DATE(1970,1,1)+(-5/24)</f>
        <v>42019.475428240738</v>
      </c>
      <c r="R3997" t="s">
        <v>8271</v>
      </c>
      <c r="S3997" s="13" t="str">
        <f>LEFT(R3997,SEARCH("/",R3997)-1)</f>
        <v>theater</v>
      </c>
      <c r="T3997" t="str">
        <f>RIGHT(R3997,LEN(R3997)-SEARCH("/",R3997))</f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>
        <f>E3998/D3998</f>
        <v>0.16566666666666666</v>
      </c>
      <c r="O3998" s="6">
        <f>IF(L3998&gt;0,E3998/L3998,0)</f>
        <v>29.235294117647058</v>
      </c>
      <c r="P3998" s="11">
        <f>(((I3998/60)/60)/24)+DATE(1970,1,1)+(-5/24)</f>
        <v>41963.461111111108</v>
      </c>
      <c r="Q3998" s="11">
        <f>(((J3998/60)/60)/24)+DATE(1970,1,1)+(-5/24)</f>
        <v>41950.058611111104</v>
      </c>
      <c r="R3998" t="s">
        <v>8271</v>
      </c>
      <c r="S3998" s="13" t="str">
        <f>LEFT(R3998,SEARCH("/",R3998)-1)</f>
        <v>theater</v>
      </c>
      <c r="T3998" t="str">
        <f>RIGHT(R3998,LEN(R3998)-SEARCH("/",R3998))</f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>
        <f>E3999/D3999</f>
        <v>0</v>
      </c>
      <c r="O3999" s="6">
        <f>IF(L3999&gt;0,E3999/L3999,0)</f>
        <v>0</v>
      </c>
      <c r="P3999" s="11">
        <f>(((I3999/60)/60)/24)+DATE(1970,1,1)+(-5/24)</f>
        <v>42099.141446759262</v>
      </c>
      <c r="Q3999" s="11">
        <f>(((J3999/60)/60)/24)+DATE(1970,1,1)+(-5/24)</f>
        <v>42069.183113425919</v>
      </c>
      <c r="R3999" t="s">
        <v>8271</v>
      </c>
      <c r="S3999" s="13" t="str">
        <f>LEFT(R3999,SEARCH("/",R3999)-1)</f>
        <v>theater</v>
      </c>
      <c r="T3999" t="str">
        <f>RIGHT(R3999,LEN(R3999)-SEARCH("/",R3999))</f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>
        <f>E4000/D4000</f>
        <v>0.57199999999999995</v>
      </c>
      <c r="O4000" s="6">
        <f>IF(L4000&gt;0,E4000/L4000,0)</f>
        <v>59.583333333333336</v>
      </c>
      <c r="P4000" s="11">
        <f>(((I4000/60)/60)/24)+DATE(1970,1,1)+(-5/24)</f>
        <v>42091.713263888887</v>
      </c>
      <c r="Q4000" s="11">
        <f>(((J4000/60)/60)/24)+DATE(1970,1,1)+(-5/24)</f>
        <v>42061.754930555551</v>
      </c>
      <c r="R4000" t="s">
        <v>8271</v>
      </c>
      <c r="S4000" s="13" t="str">
        <f>LEFT(R4000,SEARCH("/",R4000)-1)</f>
        <v>theater</v>
      </c>
      <c r="T4000" t="str">
        <f>RIGHT(R4000,LEN(R4000)-SEARCH("/",R4000))</f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>
        <f>E4001/D4001</f>
        <v>0.16514285714285715</v>
      </c>
      <c r="O4001" s="6">
        <f>IF(L4001&gt;0,E4001/L4001,0)</f>
        <v>82.571428571428569</v>
      </c>
      <c r="P4001" s="11">
        <f>(((I4001/60)/60)/24)+DATE(1970,1,1)+(-5/24)</f>
        <v>41882.619317129625</v>
      </c>
      <c r="Q4001" s="11">
        <f>(((J4001/60)/60)/24)+DATE(1970,1,1)+(-5/24)</f>
        <v>41842.620347222219</v>
      </c>
      <c r="R4001" t="s">
        <v>8271</v>
      </c>
      <c r="S4001" s="13" t="str">
        <f>LEFT(R4001,SEARCH("/",R4001)-1)</f>
        <v>theater</v>
      </c>
      <c r="T4001" t="str">
        <f>RIGHT(R4001,LEN(R4001)-SEARCH("/",R4001))</f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>
        <f>E4002/D4002</f>
        <v>1.25E-3</v>
      </c>
      <c r="O4002" s="6">
        <f>IF(L4002&gt;0,E4002/L4002,0)</f>
        <v>10</v>
      </c>
      <c r="P4002" s="11">
        <f>(((I4002/60)/60)/24)+DATE(1970,1,1)+(-5/24)</f>
        <v>42497.39534722222</v>
      </c>
      <c r="Q4002" s="11">
        <f>(((J4002/60)/60)/24)+DATE(1970,1,1)+(-5/24)</f>
        <v>42437.437013888884</v>
      </c>
      <c r="R4002" t="s">
        <v>8271</v>
      </c>
      <c r="S4002" s="13" t="str">
        <f>LEFT(R4002,SEARCH("/",R4002)-1)</f>
        <v>theater</v>
      </c>
      <c r="T4002" t="str">
        <f>RIGHT(R4002,LEN(R4002)-SEARCH("/",R4002))</f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>
        <f>E4003/D4003</f>
        <v>0.3775</v>
      </c>
      <c r="O4003" s="6">
        <f>IF(L4003&gt;0,E4003/L4003,0)</f>
        <v>32.357142857142854</v>
      </c>
      <c r="P4003" s="11">
        <f>(((I4003/60)/60)/24)+DATE(1970,1,1)+(-5/24)</f>
        <v>42795.583333333336</v>
      </c>
      <c r="Q4003" s="11">
        <f>(((J4003/60)/60)/24)+DATE(1970,1,1)+(-5/24)</f>
        <v>42775.755879629629</v>
      </c>
      <c r="R4003" t="s">
        <v>8271</v>
      </c>
      <c r="S4003" s="13" t="str">
        <f>LEFT(R4003,SEARCH("/",R4003)-1)</f>
        <v>theater</v>
      </c>
      <c r="T4003" t="str">
        <f>RIGHT(R4003,LEN(R4003)-SEARCH("/",R4003))</f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>
        <f>E4004/D4004</f>
        <v>1.84E-2</v>
      </c>
      <c r="O4004" s="6">
        <f>IF(L4004&gt;0,E4004/L4004,0)</f>
        <v>5.75</v>
      </c>
      <c r="P4004" s="11">
        <f>(((I4004/60)/60)/24)+DATE(1970,1,1)+(-5/24)</f>
        <v>41908.835196759253</v>
      </c>
      <c r="Q4004" s="11">
        <f>(((J4004/60)/60)/24)+DATE(1970,1,1)+(-5/24)</f>
        <v>41878.835196759253</v>
      </c>
      <c r="R4004" t="s">
        <v>8271</v>
      </c>
      <c r="S4004" s="13" t="str">
        <f>LEFT(R4004,SEARCH("/",R4004)-1)</f>
        <v>theater</v>
      </c>
      <c r="T4004" t="str">
        <f>RIGHT(R4004,LEN(R4004)-SEARCH("/",R4004))</f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>
        <f>E4005/D4005</f>
        <v>0.10050000000000001</v>
      </c>
      <c r="O4005" s="6">
        <f>IF(L4005&gt;0,E4005/L4005,0)</f>
        <v>100.5</v>
      </c>
      <c r="P4005" s="11">
        <f>(((I4005/60)/60)/24)+DATE(1970,1,1)+(-5/24)</f>
        <v>42050.379016203697</v>
      </c>
      <c r="Q4005" s="11">
        <f>(((J4005/60)/60)/24)+DATE(1970,1,1)+(-5/24)</f>
        <v>42020.379016203697</v>
      </c>
      <c r="R4005" t="s">
        <v>8271</v>
      </c>
      <c r="S4005" s="13" t="str">
        <f>LEFT(R4005,SEARCH("/",R4005)-1)</f>
        <v>theater</v>
      </c>
      <c r="T4005" t="str">
        <f>RIGHT(R4005,LEN(R4005)-SEARCH("/",R4005))</f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>
        <f>E4006/D4006</f>
        <v>2E-3</v>
      </c>
      <c r="O4006" s="6">
        <f>IF(L4006&gt;0,E4006/L4006,0)</f>
        <v>1</v>
      </c>
      <c r="P4006" s="11">
        <f>(((I4006/60)/60)/24)+DATE(1970,1,1)+(-5/24)</f>
        <v>41919.954363425924</v>
      </c>
      <c r="Q4006" s="11">
        <f>(((J4006/60)/60)/24)+DATE(1970,1,1)+(-5/24)</f>
        <v>41889.954363425924</v>
      </c>
      <c r="R4006" t="s">
        <v>8271</v>
      </c>
      <c r="S4006" s="13" t="str">
        <f>LEFT(R4006,SEARCH("/",R4006)-1)</f>
        <v>theater</v>
      </c>
      <c r="T4006" t="str">
        <f>RIGHT(R4006,LEN(R4006)-SEARCH("/",R4006))</f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>
        <f>E4007/D4007</f>
        <v>1.3333333333333334E-2</v>
      </c>
      <c r="O4007" s="6">
        <f>IF(L4007&gt;0,E4007/L4007,0)</f>
        <v>20</v>
      </c>
      <c r="P4007" s="11">
        <f>(((I4007/60)/60)/24)+DATE(1970,1,1)+(-5/24)</f>
        <v>41932.599363425921</v>
      </c>
      <c r="Q4007" s="11">
        <f>(((J4007/60)/60)/24)+DATE(1970,1,1)+(-5/24)</f>
        <v>41872.599363425921</v>
      </c>
      <c r="R4007" t="s">
        <v>8271</v>
      </c>
      <c r="S4007" s="13" t="str">
        <f>LEFT(R4007,SEARCH("/",R4007)-1)</f>
        <v>theater</v>
      </c>
      <c r="T4007" t="str">
        <f>RIGHT(R4007,LEN(R4007)-SEARCH("/",R4007))</f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>
        <f>E4008/D4008</f>
        <v>6.666666666666667E-5</v>
      </c>
      <c r="O4008" s="6">
        <f>IF(L4008&gt;0,E4008/L4008,0)</f>
        <v>2</v>
      </c>
      <c r="P4008" s="11">
        <f>(((I4008/60)/60)/24)+DATE(1970,1,1)+(-5/24)</f>
        <v>42416.564664351848</v>
      </c>
      <c r="Q4008" s="11">
        <f>(((J4008/60)/60)/24)+DATE(1970,1,1)+(-5/24)</f>
        <v>42391.564664351848</v>
      </c>
      <c r="R4008" t="s">
        <v>8271</v>
      </c>
      <c r="S4008" s="13" t="str">
        <f>LEFT(R4008,SEARCH("/",R4008)-1)</f>
        <v>theater</v>
      </c>
      <c r="T4008" t="str">
        <f>RIGHT(R4008,LEN(R4008)-SEARCH("/",R4008))</f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>
        <f>E4009/D4009</f>
        <v>2.5000000000000001E-3</v>
      </c>
      <c r="O4009" s="6">
        <f>IF(L4009&gt;0,E4009/L4009,0)</f>
        <v>5</v>
      </c>
      <c r="P4009" s="11">
        <f>(((I4009/60)/60)/24)+DATE(1970,1,1)+(-5/24)</f>
        <v>41877.477777777778</v>
      </c>
      <c r="Q4009" s="11">
        <f>(((J4009/60)/60)/24)+DATE(1970,1,1)+(-5/24)</f>
        <v>41848.564594907402</v>
      </c>
      <c r="R4009" t="s">
        <v>8271</v>
      </c>
      <c r="S4009" s="13" t="str">
        <f>LEFT(R4009,SEARCH("/",R4009)-1)</f>
        <v>theater</v>
      </c>
      <c r="T4009" t="str">
        <f>RIGHT(R4009,LEN(R4009)-SEARCH("/",R4009))</f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>
        <f>E4010/D4010</f>
        <v>0.06</v>
      </c>
      <c r="O4010" s="6">
        <f>IF(L4010&gt;0,E4010/L4010,0)</f>
        <v>15</v>
      </c>
      <c r="P4010" s="11">
        <f>(((I4010/60)/60)/24)+DATE(1970,1,1)+(-5/24)</f>
        <v>42207.755868055552</v>
      </c>
      <c r="Q4010" s="11">
        <f>(((J4010/60)/60)/24)+DATE(1970,1,1)+(-5/24)</f>
        <v>42177.755868055552</v>
      </c>
      <c r="R4010" t="s">
        <v>8271</v>
      </c>
      <c r="S4010" s="13" t="str">
        <f>LEFT(R4010,SEARCH("/",R4010)-1)</f>
        <v>theater</v>
      </c>
      <c r="T4010" t="str">
        <f>RIGHT(R4010,LEN(R4010)-SEARCH("/",R4010))</f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>
        <f>E4011/D4011</f>
        <v>3.8860103626943004E-2</v>
      </c>
      <c r="O4011" s="6">
        <f>IF(L4011&gt;0,E4011/L4011,0)</f>
        <v>25</v>
      </c>
      <c r="P4011" s="11">
        <f>(((I4011/60)/60)/24)+DATE(1970,1,1)+(-5/24)</f>
        <v>41891.492592592593</v>
      </c>
      <c r="Q4011" s="11">
        <f>(((J4011/60)/60)/24)+DATE(1970,1,1)+(-5/24)</f>
        <v>41851.492592592593</v>
      </c>
      <c r="R4011" t="s">
        <v>8271</v>
      </c>
      <c r="S4011" s="13" t="str">
        <f>LEFT(R4011,SEARCH("/",R4011)-1)</f>
        <v>theater</v>
      </c>
      <c r="T4011" t="str">
        <f>RIGHT(R4011,LEN(R4011)-SEARCH("/",R4011))</f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>
        <f>E4012/D4012</f>
        <v>0.24194444444444443</v>
      </c>
      <c r="O4012" s="6">
        <f>IF(L4012&gt;0,E4012/L4012,0)</f>
        <v>45.842105263157897</v>
      </c>
      <c r="P4012" s="11">
        <f>(((I4012/60)/60)/24)+DATE(1970,1,1)+(-5/24)</f>
        <v>41938.562106481477</v>
      </c>
      <c r="Q4012" s="11">
        <f>(((J4012/60)/60)/24)+DATE(1970,1,1)+(-5/24)</f>
        <v>41921.562106481477</v>
      </c>
      <c r="R4012" t="s">
        <v>8271</v>
      </c>
      <c r="S4012" s="13" t="str">
        <f>LEFT(R4012,SEARCH("/",R4012)-1)</f>
        <v>theater</v>
      </c>
      <c r="T4012" t="str">
        <f>RIGHT(R4012,LEN(R4012)-SEARCH("/",R4012))</f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>
        <f>E4013/D4013</f>
        <v>7.5999999999999998E-2</v>
      </c>
      <c r="O4013" s="6">
        <f>IF(L4013&gt;0,E4013/L4013,0)</f>
        <v>4.75</v>
      </c>
      <c r="P4013" s="11">
        <f>(((I4013/60)/60)/24)+DATE(1970,1,1)+(-5/24)</f>
        <v>42032.336550925924</v>
      </c>
      <c r="Q4013" s="11">
        <f>(((J4013/60)/60)/24)+DATE(1970,1,1)+(-5/24)</f>
        <v>42002.336550925924</v>
      </c>
      <c r="R4013" t="s">
        <v>8271</v>
      </c>
      <c r="S4013" s="13" t="str">
        <f>LEFT(R4013,SEARCH("/",R4013)-1)</f>
        <v>theater</v>
      </c>
      <c r="T4013" t="str">
        <f>RIGHT(R4013,LEN(R4013)-SEARCH("/",R4013))</f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>
        <f>E4014/D4014</f>
        <v>0</v>
      </c>
      <c r="O4014" s="6">
        <f>IF(L4014&gt;0,E4014/L4014,0)</f>
        <v>0</v>
      </c>
      <c r="P4014" s="11">
        <f>(((I4014/60)/60)/24)+DATE(1970,1,1)+(-5/24)</f>
        <v>42126.336215277777</v>
      </c>
      <c r="Q4014" s="11">
        <f>(((J4014/60)/60)/24)+DATE(1970,1,1)+(-5/24)</f>
        <v>42096.336215277777</v>
      </c>
      <c r="R4014" t="s">
        <v>8271</v>
      </c>
      <c r="S4014" s="13" t="str">
        <f>LEFT(R4014,SEARCH("/",R4014)-1)</f>
        <v>theater</v>
      </c>
      <c r="T4014" t="str">
        <f>RIGHT(R4014,LEN(R4014)-SEARCH("/",R4014))</f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>
        <f>E4015/D4015</f>
        <v>1.2999999999999999E-2</v>
      </c>
      <c r="O4015" s="6">
        <f>IF(L4015&gt;0,E4015/L4015,0)</f>
        <v>13</v>
      </c>
      <c r="P4015" s="11">
        <f>(((I4015/60)/60)/24)+DATE(1970,1,1)+(-5/24)</f>
        <v>42051.092858796292</v>
      </c>
      <c r="Q4015" s="11">
        <f>(((J4015/60)/60)/24)+DATE(1970,1,1)+(-5/24)</f>
        <v>42021.092858796292</v>
      </c>
      <c r="R4015" t="s">
        <v>8271</v>
      </c>
      <c r="S4015" s="13" t="str">
        <f>LEFT(R4015,SEARCH("/",R4015)-1)</f>
        <v>theater</v>
      </c>
      <c r="T4015" t="str">
        <f>RIGHT(R4015,LEN(R4015)-SEARCH("/",R4015))</f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>
        <f>E4016/D4016</f>
        <v>0</v>
      </c>
      <c r="O4016" s="6">
        <f>IF(L4016&gt;0,E4016/L4016,0)</f>
        <v>0</v>
      </c>
      <c r="P4016" s="11">
        <f>(((I4016/60)/60)/24)+DATE(1970,1,1)+(-5/24)</f>
        <v>42434.037835648145</v>
      </c>
      <c r="Q4016" s="11">
        <f>(((J4016/60)/60)/24)+DATE(1970,1,1)+(-5/24)</f>
        <v>42419.037835648145</v>
      </c>
      <c r="R4016" t="s">
        <v>8271</v>
      </c>
      <c r="S4016" s="13" t="str">
        <f>LEFT(R4016,SEARCH("/",R4016)-1)</f>
        <v>theater</v>
      </c>
      <c r="T4016" t="str">
        <f>RIGHT(R4016,LEN(R4016)-SEARCH("/",R4016))</f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>
        <f>E4017/D4017</f>
        <v>1.4285714285714287E-4</v>
      </c>
      <c r="O4017" s="6">
        <f>IF(L4017&gt;0,E4017/L4017,0)</f>
        <v>1</v>
      </c>
      <c r="P4017" s="11">
        <f>(((I4017/60)/60)/24)+DATE(1970,1,1)+(-5/24)</f>
        <v>42204.572488425918</v>
      </c>
      <c r="Q4017" s="11">
        <f>(((J4017/60)/60)/24)+DATE(1970,1,1)+(-5/24)</f>
        <v>42174.572488425918</v>
      </c>
      <c r="R4017" t="s">
        <v>8271</v>
      </c>
      <c r="S4017" s="13" t="str">
        <f>LEFT(R4017,SEARCH("/",R4017)-1)</f>
        <v>theater</v>
      </c>
      <c r="T4017" t="str">
        <f>RIGHT(R4017,LEN(R4017)-SEARCH("/",R4017))</f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>
        <f>E4018/D4018</f>
        <v>0.14000000000000001</v>
      </c>
      <c r="O4018" s="6">
        <f>IF(L4018&gt;0,E4018/L4018,0)</f>
        <v>10</v>
      </c>
      <c r="P4018" s="11">
        <f>(((I4018/60)/60)/24)+DATE(1970,1,1)+(-5/24)</f>
        <v>41899.664351851847</v>
      </c>
      <c r="Q4018" s="11">
        <f>(((J4018/60)/60)/24)+DATE(1970,1,1)+(-5/24)</f>
        <v>41869.664351851847</v>
      </c>
      <c r="R4018" t="s">
        <v>8271</v>
      </c>
      <c r="S4018" s="13" t="str">
        <f>LEFT(R4018,SEARCH("/",R4018)-1)</f>
        <v>theater</v>
      </c>
      <c r="T4018" t="str">
        <f>RIGHT(R4018,LEN(R4018)-SEARCH("/",R4018))</f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>
        <f>E4019/D4019</f>
        <v>1.0500000000000001E-2</v>
      </c>
      <c r="O4019" s="6">
        <f>IF(L4019&gt;0,E4019/L4019,0)</f>
        <v>52.5</v>
      </c>
      <c r="P4019" s="11">
        <f>(((I4019/60)/60)/24)+DATE(1970,1,1)+(-5/24)</f>
        <v>41886.463819444441</v>
      </c>
      <c r="Q4019" s="11">
        <f>(((J4019/60)/60)/24)+DATE(1970,1,1)+(-5/24)</f>
        <v>41856.463819444441</v>
      </c>
      <c r="R4019" t="s">
        <v>8271</v>
      </c>
      <c r="S4019" s="13" t="str">
        <f>LEFT(R4019,SEARCH("/",R4019)-1)</f>
        <v>theater</v>
      </c>
      <c r="T4019" t="str">
        <f>RIGHT(R4019,LEN(R4019)-SEARCH("/",R4019))</f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>
        <f>E4020/D4020</f>
        <v>8.666666666666667E-2</v>
      </c>
      <c r="O4020" s="6">
        <f>IF(L4020&gt;0,E4020/L4020,0)</f>
        <v>32.5</v>
      </c>
      <c r="P4020" s="11">
        <f>(((I4020/60)/60)/24)+DATE(1970,1,1)+(-5/24)</f>
        <v>42650.702638888884</v>
      </c>
      <c r="Q4020" s="11">
        <f>(((J4020/60)/60)/24)+DATE(1970,1,1)+(-5/24)</f>
        <v>42620.702638888884</v>
      </c>
      <c r="R4020" t="s">
        <v>8271</v>
      </c>
      <c r="S4020" s="13" t="str">
        <f>LEFT(R4020,SEARCH("/",R4020)-1)</f>
        <v>theater</v>
      </c>
      <c r="T4020" t="str">
        <f>RIGHT(R4020,LEN(R4020)-SEARCH("/",R4020))</f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>
        <f>E4021/D4021</f>
        <v>8.2857142857142851E-3</v>
      </c>
      <c r="O4021" s="6">
        <f>IF(L4021&gt;0,E4021/L4021,0)</f>
        <v>7.25</v>
      </c>
      <c r="P4021" s="11">
        <f>(((I4021/60)/60)/24)+DATE(1970,1,1)+(-5/24)</f>
        <v>42475.477777777771</v>
      </c>
      <c r="Q4021" s="11">
        <f>(((J4021/60)/60)/24)+DATE(1970,1,1)+(-5/24)</f>
        <v>42417.467546296299</v>
      </c>
      <c r="R4021" t="s">
        <v>8271</v>
      </c>
      <c r="S4021" s="13" t="str">
        <f>LEFT(R4021,SEARCH("/",R4021)-1)</f>
        <v>theater</v>
      </c>
      <c r="T4021" t="str">
        <f>RIGHT(R4021,LEN(R4021)-SEARCH("/",R4021))</f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>
        <f>E4022/D4022</f>
        <v>0.16666666666666666</v>
      </c>
      <c r="O4022" s="6">
        <f>IF(L4022&gt;0,E4022/L4022,0)</f>
        <v>33.333333333333336</v>
      </c>
      <c r="P4022" s="11">
        <f>(((I4022/60)/60)/24)+DATE(1970,1,1)+(-5/24)</f>
        <v>42086.940960648142</v>
      </c>
      <c r="Q4022" s="11">
        <f>(((J4022/60)/60)/24)+DATE(1970,1,1)+(-5/24)</f>
        <v>42056.982627314814</v>
      </c>
      <c r="R4022" t="s">
        <v>8271</v>
      </c>
      <c r="S4022" s="13" t="str">
        <f>LEFT(R4022,SEARCH("/",R4022)-1)</f>
        <v>theater</v>
      </c>
      <c r="T4022" t="str">
        <f>RIGHT(R4022,LEN(R4022)-SEARCH("/",R4022))</f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>
        <f>E4023/D4023</f>
        <v>8.3333333333333332E-3</v>
      </c>
      <c r="O4023" s="6">
        <f>IF(L4023&gt;0,E4023/L4023,0)</f>
        <v>62.5</v>
      </c>
      <c r="P4023" s="11">
        <f>(((I4023/60)/60)/24)+DATE(1970,1,1)+(-5/24)</f>
        <v>41938.703217592592</v>
      </c>
      <c r="Q4023" s="11">
        <f>(((J4023/60)/60)/24)+DATE(1970,1,1)+(-5/24)</f>
        <v>41878.703217592592</v>
      </c>
      <c r="R4023" t="s">
        <v>8271</v>
      </c>
      <c r="S4023" s="13" t="str">
        <f>LEFT(R4023,SEARCH("/",R4023)-1)</f>
        <v>theater</v>
      </c>
      <c r="T4023" t="str">
        <f>RIGHT(R4023,LEN(R4023)-SEARCH("/",R4023))</f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>
        <f>E4024/D4024</f>
        <v>0.69561111111111107</v>
      </c>
      <c r="O4024" s="6">
        <f>IF(L4024&gt;0,E4024/L4024,0)</f>
        <v>63.558375634517766</v>
      </c>
      <c r="P4024" s="11">
        <f>(((I4024/60)/60)/24)+DATE(1970,1,1)+(-5/24)</f>
        <v>42035.912499999999</v>
      </c>
      <c r="Q4024" s="11">
        <f>(((J4024/60)/60)/24)+DATE(1970,1,1)+(-5/24)</f>
        <v>41990.375775462955</v>
      </c>
      <c r="R4024" t="s">
        <v>8271</v>
      </c>
      <c r="S4024" s="13" t="str">
        <f>LEFT(R4024,SEARCH("/",R4024)-1)</f>
        <v>theater</v>
      </c>
      <c r="T4024" t="str">
        <f>RIGHT(R4024,LEN(R4024)-SEARCH("/",R4024))</f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>
        <f>E4025/D4025</f>
        <v>0</v>
      </c>
      <c r="O4025" s="6">
        <f>IF(L4025&gt;0,E4025/L4025,0)</f>
        <v>0</v>
      </c>
      <c r="P4025" s="11">
        <f>(((I4025/60)/60)/24)+DATE(1970,1,1)+(-5/24)</f>
        <v>42453.749571759261</v>
      </c>
      <c r="Q4025" s="11">
        <f>(((J4025/60)/60)/24)+DATE(1970,1,1)+(-5/24)</f>
        <v>42408.791238425918</v>
      </c>
      <c r="R4025" t="s">
        <v>8271</v>
      </c>
      <c r="S4025" s="13" t="str">
        <f>LEFT(R4025,SEARCH("/",R4025)-1)</f>
        <v>theater</v>
      </c>
      <c r="T4025" t="str">
        <f>RIGHT(R4025,LEN(R4025)-SEARCH("/",R4025))</f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>
        <f>E4026/D4026</f>
        <v>1.2500000000000001E-2</v>
      </c>
      <c r="O4026" s="6">
        <f>IF(L4026&gt;0,E4026/L4026,0)</f>
        <v>10</v>
      </c>
      <c r="P4026" s="11">
        <f>(((I4026/60)/60)/24)+DATE(1970,1,1)+(-5/24)</f>
        <v>42247.461770833332</v>
      </c>
      <c r="Q4026" s="11">
        <f>(((J4026/60)/60)/24)+DATE(1970,1,1)+(-5/24)</f>
        <v>42217.461770833332</v>
      </c>
      <c r="R4026" t="s">
        <v>8271</v>
      </c>
      <c r="S4026" s="13" t="str">
        <f>LEFT(R4026,SEARCH("/",R4026)-1)</f>
        <v>theater</v>
      </c>
      <c r="T4026" t="str">
        <f>RIGHT(R4026,LEN(R4026)-SEARCH("/",R4026))</f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>
        <f>E4027/D4027</f>
        <v>0.05</v>
      </c>
      <c r="O4027" s="6">
        <f>IF(L4027&gt;0,E4027/L4027,0)</f>
        <v>62.5</v>
      </c>
      <c r="P4027" s="11">
        <f>(((I4027/60)/60)/24)+DATE(1970,1,1)+(-5/24)</f>
        <v>42211.029351851852</v>
      </c>
      <c r="Q4027" s="11">
        <f>(((J4027/60)/60)/24)+DATE(1970,1,1)+(-5/24)</f>
        <v>42151.029351851852</v>
      </c>
      <c r="R4027" t="s">
        <v>8271</v>
      </c>
      <c r="S4027" s="13" t="str">
        <f>LEFT(R4027,SEARCH("/",R4027)-1)</f>
        <v>theater</v>
      </c>
      <c r="T4027" t="str">
        <f>RIGHT(R4027,LEN(R4027)-SEARCH("/",R4027))</f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>
        <f>E4028/D4028</f>
        <v>0</v>
      </c>
      <c r="O4028" s="6">
        <f>IF(L4028&gt;0,E4028/L4028,0)</f>
        <v>0</v>
      </c>
      <c r="P4028" s="11">
        <f>(((I4028/60)/60)/24)+DATE(1970,1,1)+(-5/24)</f>
        <v>42342.488877314812</v>
      </c>
      <c r="Q4028" s="11">
        <f>(((J4028/60)/60)/24)+DATE(1970,1,1)+(-5/24)</f>
        <v>42282.447210648148</v>
      </c>
      <c r="R4028" t="s">
        <v>8271</v>
      </c>
      <c r="S4028" s="13" t="str">
        <f>LEFT(R4028,SEARCH("/",R4028)-1)</f>
        <v>theater</v>
      </c>
      <c r="T4028" t="str">
        <f>RIGHT(R4028,LEN(R4028)-SEARCH("/",R4028))</f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>
        <f>E4029/D4029</f>
        <v>7.166666666666667E-2</v>
      </c>
      <c r="O4029" s="6">
        <f>IF(L4029&gt;0,E4029/L4029,0)</f>
        <v>30.714285714285715</v>
      </c>
      <c r="P4029" s="11">
        <f>(((I4029/60)/60)/24)+DATE(1970,1,1)+(-5/24)</f>
        <v>42788.833333333336</v>
      </c>
      <c r="Q4029" s="11">
        <f>(((J4029/60)/60)/24)+DATE(1970,1,1)+(-5/24)</f>
        <v>42768.762511574074</v>
      </c>
      <c r="R4029" t="s">
        <v>8271</v>
      </c>
      <c r="S4029" s="13" t="str">
        <f>LEFT(R4029,SEARCH("/",R4029)-1)</f>
        <v>theater</v>
      </c>
      <c r="T4029" t="str">
        <f>RIGHT(R4029,LEN(R4029)-SEARCH("/",R4029))</f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>
        <f>E4030/D4030</f>
        <v>0.28050000000000003</v>
      </c>
      <c r="O4030" s="6">
        <f>IF(L4030&gt;0,E4030/L4030,0)</f>
        <v>51</v>
      </c>
      <c r="P4030" s="11">
        <f>(((I4030/60)/60)/24)+DATE(1970,1,1)+(-5/24)</f>
        <v>41795.730324074073</v>
      </c>
      <c r="Q4030" s="11">
        <f>(((J4030/60)/60)/24)+DATE(1970,1,1)+(-5/24)</f>
        <v>41765.730324074073</v>
      </c>
      <c r="R4030" t="s">
        <v>8271</v>
      </c>
      <c r="S4030" s="13" t="str">
        <f>LEFT(R4030,SEARCH("/",R4030)-1)</f>
        <v>theater</v>
      </c>
      <c r="T4030" t="str">
        <f>RIGHT(R4030,LEN(R4030)-SEARCH("/",R4030))</f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>
        <f>E4031/D4031</f>
        <v>0</v>
      </c>
      <c r="O4031" s="6">
        <f>IF(L4031&gt;0,E4031/L4031,0)</f>
        <v>0</v>
      </c>
      <c r="P4031" s="11">
        <f>(((I4031/60)/60)/24)+DATE(1970,1,1)+(-5/24)</f>
        <v>42351.816782407412</v>
      </c>
      <c r="Q4031" s="11">
        <f>(((J4031/60)/60)/24)+DATE(1970,1,1)+(-5/24)</f>
        <v>42321.816782407412</v>
      </c>
      <c r="R4031" t="s">
        <v>8271</v>
      </c>
      <c r="S4031" s="13" t="str">
        <f>LEFT(R4031,SEARCH("/",R4031)-1)</f>
        <v>theater</v>
      </c>
      <c r="T4031" t="str">
        <f>RIGHT(R4031,LEN(R4031)-SEARCH("/",R4031))</f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>
        <f>E4032/D4032</f>
        <v>0.16</v>
      </c>
      <c r="O4032" s="6">
        <f>IF(L4032&gt;0,E4032/L4032,0)</f>
        <v>66.666666666666671</v>
      </c>
      <c r="P4032" s="11">
        <f>(((I4032/60)/60)/24)+DATE(1970,1,1)+(-5/24)</f>
        <v>42403.575694444437</v>
      </c>
      <c r="Q4032" s="11">
        <f>(((J4032/60)/60)/24)+DATE(1970,1,1)+(-5/24)</f>
        <v>42374.446747685179</v>
      </c>
      <c r="R4032" t="s">
        <v>8271</v>
      </c>
      <c r="S4032" s="13" t="str">
        <f>LEFT(R4032,SEARCH("/",R4032)-1)</f>
        <v>theater</v>
      </c>
      <c r="T4032" t="str">
        <f>RIGHT(R4032,LEN(R4032)-SEARCH("/",R4032))</f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>
        <f>E4033/D4033</f>
        <v>0</v>
      </c>
      <c r="O4033" s="6">
        <f>IF(L4033&gt;0,E4033/L4033,0)</f>
        <v>0</v>
      </c>
      <c r="P4033" s="11">
        <f>(((I4033/60)/60)/24)+DATE(1970,1,1)+(-5/24)</f>
        <v>41991.418564814812</v>
      </c>
      <c r="Q4033" s="11">
        <f>(((J4033/60)/60)/24)+DATE(1970,1,1)+(-5/24)</f>
        <v>41941.376898148148</v>
      </c>
      <c r="R4033" t="s">
        <v>8271</v>
      </c>
      <c r="S4033" s="13" t="str">
        <f>LEFT(R4033,SEARCH("/",R4033)-1)</f>
        <v>theater</v>
      </c>
      <c r="T4033" t="str">
        <f>RIGHT(R4033,LEN(R4033)-SEARCH("/",R4033))</f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>
        <f>E4034/D4034</f>
        <v>6.8287037037037035E-2</v>
      </c>
      <c r="O4034" s="6">
        <f>IF(L4034&gt;0,E4034/L4034,0)</f>
        <v>59</v>
      </c>
      <c r="P4034" s="11">
        <f>(((I4034/60)/60)/24)+DATE(1970,1,1)+(-5/24)</f>
        <v>42353.642546296294</v>
      </c>
      <c r="Q4034" s="11">
        <f>(((J4034/60)/60)/24)+DATE(1970,1,1)+(-5/24)</f>
        <v>42293.60087962963</v>
      </c>
      <c r="R4034" t="s">
        <v>8271</v>
      </c>
      <c r="S4034" s="13" t="str">
        <f>LEFT(R4034,SEARCH("/",R4034)-1)</f>
        <v>theater</v>
      </c>
      <c r="T4034" t="str">
        <f>RIGHT(R4034,LEN(R4034)-SEARCH("/",R4034))</f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>
        <f>E4035/D4035</f>
        <v>0.25698702928870293</v>
      </c>
      <c r="O4035" s="6">
        <f>IF(L4035&gt;0,E4035/L4035,0)</f>
        <v>65.340319148936175</v>
      </c>
      <c r="P4035" s="11">
        <f>(((I4035/60)/60)/24)+DATE(1970,1,1)+(-5/24)</f>
        <v>42645.166666666664</v>
      </c>
      <c r="Q4035" s="11">
        <f>(((J4035/60)/60)/24)+DATE(1970,1,1)+(-5/24)</f>
        <v>42614.06046296296</v>
      </c>
      <c r="R4035" t="s">
        <v>8271</v>
      </c>
      <c r="S4035" s="13" t="str">
        <f>LEFT(R4035,SEARCH("/",R4035)-1)</f>
        <v>theater</v>
      </c>
      <c r="T4035" t="str">
        <f>RIGHT(R4035,LEN(R4035)-SEARCH("/",R4035))</f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>
        <f>E4036/D4036</f>
        <v>1.4814814814814815E-2</v>
      </c>
      <c r="O4036" s="6">
        <f>IF(L4036&gt;0,E4036/L4036,0)</f>
        <v>100</v>
      </c>
      <c r="P4036" s="11">
        <f>(((I4036/60)/60)/24)+DATE(1970,1,1)+(-5/24)</f>
        <v>42097.697337962956</v>
      </c>
      <c r="Q4036" s="11">
        <f>(((J4036/60)/60)/24)+DATE(1970,1,1)+(-5/24)</f>
        <v>42067.739004629628</v>
      </c>
      <c r="R4036" t="s">
        <v>8271</v>
      </c>
      <c r="S4036" s="13" t="str">
        <f>LEFT(R4036,SEARCH("/",R4036)-1)</f>
        <v>theater</v>
      </c>
      <c r="T4036" t="str">
        <f>RIGHT(R4036,LEN(R4036)-SEARCH("/",R4036))</f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>
        <f>E4037/D4037</f>
        <v>0.36849999999999999</v>
      </c>
      <c r="O4037" s="6">
        <f>IF(L4037&gt;0,E4037/L4037,0)</f>
        <v>147.4</v>
      </c>
      <c r="P4037" s="11">
        <f>(((I4037/60)/60)/24)+DATE(1970,1,1)+(-5/24)</f>
        <v>41933.674618055549</v>
      </c>
      <c r="Q4037" s="11">
        <f>(((J4037/60)/60)/24)+DATE(1970,1,1)+(-5/24)</f>
        <v>41903.674618055549</v>
      </c>
      <c r="R4037" t="s">
        <v>8271</v>
      </c>
      <c r="S4037" s="13" t="str">
        <f>LEFT(R4037,SEARCH("/",R4037)-1)</f>
        <v>theater</v>
      </c>
      <c r="T4037" t="str">
        <f>RIGHT(R4037,LEN(R4037)-SEARCH("/",R4037))</f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>
        <f>E4038/D4038</f>
        <v>0.47049999999999997</v>
      </c>
      <c r="O4038" s="6">
        <f>IF(L4038&gt;0,E4038/L4038,0)</f>
        <v>166.05882352941177</v>
      </c>
      <c r="P4038" s="11">
        <f>(((I4038/60)/60)/24)+DATE(1970,1,1)+(-5/24)</f>
        <v>41821.729166666664</v>
      </c>
      <c r="Q4038" s="11">
        <f>(((J4038/60)/60)/24)+DATE(1970,1,1)+(-5/24)</f>
        <v>41804.728749999995</v>
      </c>
      <c r="R4038" t="s">
        <v>8271</v>
      </c>
      <c r="S4038" s="13" t="str">
        <f>LEFT(R4038,SEARCH("/",R4038)-1)</f>
        <v>theater</v>
      </c>
      <c r="T4038" t="str">
        <f>RIGHT(R4038,LEN(R4038)-SEARCH("/",R4038))</f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>
        <f>E4039/D4039</f>
        <v>0.11428571428571428</v>
      </c>
      <c r="O4039" s="6">
        <f>IF(L4039&gt;0,E4039/L4039,0)</f>
        <v>40</v>
      </c>
      <c r="P4039" s="11">
        <f>(((I4039/60)/60)/24)+DATE(1970,1,1)+(-5/24)</f>
        <v>42514.392361111109</v>
      </c>
      <c r="Q4039" s="11">
        <f>(((J4039/60)/60)/24)+DATE(1970,1,1)+(-5/24)</f>
        <v>42496.862442129634</v>
      </c>
      <c r="R4039" t="s">
        <v>8271</v>
      </c>
      <c r="S4039" s="13" t="str">
        <f>LEFT(R4039,SEARCH("/",R4039)-1)</f>
        <v>theater</v>
      </c>
      <c r="T4039" t="str">
        <f>RIGHT(R4039,LEN(R4039)-SEARCH("/",R4039))</f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>
        <f>E4040/D4040</f>
        <v>0.12039999999999999</v>
      </c>
      <c r="O4040" s="6">
        <f>IF(L4040&gt;0,E4040/L4040,0)</f>
        <v>75.25</v>
      </c>
      <c r="P4040" s="11">
        <f>(((I4040/60)/60)/24)+DATE(1970,1,1)+(-5/24)</f>
        <v>41929.59039351852</v>
      </c>
      <c r="Q4040" s="11">
        <f>(((J4040/60)/60)/24)+DATE(1970,1,1)+(-5/24)</f>
        <v>41869.59039351852</v>
      </c>
      <c r="R4040" t="s">
        <v>8271</v>
      </c>
      <c r="S4040" s="13" t="str">
        <f>LEFT(R4040,SEARCH("/",R4040)-1)</f>
        <v>theater</v>
      </c>
      <c r="T4040" t="str">
        <f>RIGHT(R4040,LEN(R4040)-SEARCH("/",R4040))</f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>
        <f>E4041/D4041</f>
        <v>0.6</v>
      </c>
      <c r="O4041" s="6">
        <f>IF(L4041&gt;0,E4041/L4041,0)</f>
        <v>60</v>
      </c>
      <c r="P4041" s="11">
        <f>(((I4041/60)/60)/24)+DATE(1970,1,1)+(-5/24)</f>
        <v>42339.040972222218</v>
      </c>
      <c r="Q4041" s="11">
        <f>(((J4041/60)/60)/24)+DATE(1970,1,1)+(-5/24)</f>
        <v>42305.462581018517</v>
      </c>
      <c r="R4041" t="s">
        <v>8271</v>
      </c>
      <c r="S4041" s="13" t="str">
        <f>LEFT(R4041,SEARCH("/",R4041)-1)</f>
        <v>theater</v>
      </c>
      <c r="T4041" t="str">
        <f>RIGHT(R4041,LEN(R4041)-SEARCH("/",R4041))</f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>
        <f>E4042/D4042</f>
        <v>0.3125</v>
      </c>
      <c r="O4042" s="6">
        <f>IF(L4042&gt;0,E4042/L4042,0)</f>
        <v>1250</v>
      </c>
      <c r="P4042" s="11">
        <f>(((I4042/60)/60)/24)+DATE(1970,1,1)+(-5/24)</f>
        <v>42202.916666666664</v>
      </c>
      <c r="Q4042" s="11">
        <f>(((J4042/60)/60)/24)+DATE(1970,1,1)+(-5/24)</f>
        <v>42144.023194444446</v>
      </c>
      <c r="R4042" t="s">
        <v>8271</v>
      </c>
      <c r="S4042" s="13" t="str">
        <f>LEFT(R4042,SEARCH("/",R4042)-1)</f>
        <v>theater</v>
      </c>
      <c r="T4042" t="str">
        <f>RIGHT(R4042,LEN(R4042)-SEARCH("/",R4042))</f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>
        <f>E4043/D4043</f>
        <v>4.1999999999999997E-3</v>
      </c>
      <c r="O4043" s="6">
        <f>IF(L4043&gt;0,E4043/L4043,0)</f>
        <v>10.5</v>
      </c>
      <c r="P4043" s="11">
        <f>(((I4043/60)/60)/24)+DATE(1970,1,1)+(-5/24)</f>
        <v>42619.265671296293</v>
      </c>
      <c r="Q4043" s="11">
        <f>(((J4043/60)/60)/24)+DATE(1970,1,1)+(-5/24)</f>
        <v>42559.265671296293</v>
      </c>
      <c r="R4043" t="s">
        <v>8271</v>
      </c>
      <c r="S4043" s="13" t="str">
        <f>LEFT(R4043,SEARCH("/",R4043)-1)</f>
        <v>theater</v>
      </c>
      <c r="T4043" t="str">
        <f>RIGHT(R4043,LEN(R4043)-SEARCH("/",R4043))</f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>
        <f>E4044/D4044</f>
        <v>2.0999999999999999E-3</v>
      </c>
      <c r="O4044" s="6">
        <f>IF(L4044&gt;0,E4044/L4044,0)</f>
        <v>7</v>
      </c>
      <c r="P4044" s="11">
        <f>(((I4044/60)/60)/24)+DATE(1970,1,1)+(-5/24)</f>
        <v>42024.594444444439</v>
      </c>
      <c r="Q4044" s="11">
        <f>(((J4044/60)/60)/24)+DATE(1970,1,1)+(-5/24)</f>
        <v>41994.875740740739</v>
      </c>
      <c r="R4044" t="s">
        <v>8271</v>
      </c>
      <c r="S4044" s="13" t="str">
        <f>LEFT(R4044,SEARCH("/",R4044)-1)</f>
        <v>theater</v>
      </c>
      <c r="T4044" t="str">
        <f>RIGHT(R4044,LEN(R4044)-SEARCH("/",R4044))</f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>
        <f>E4045/D4045</f>
        <v>0</v>
      </c>
      <c r="O4045" s="6">
        <f>IF(L4045&gt;0,E4045/L4045,0)</f>
        <v>0</v>
      </c>
      <c r="P4045" s="11">
        <f>(((I4045/60)/60)/24)+DATE(1970,1,1)+(-5/24)</f>
        <v>41963.749131944445</v>
      </c>
      <c r="Q4045" s="11">
        <f>(((J4045/60)/60)/24)+DATE(1970,1,1)+(-5/24)</f>
        <v>41948.749131944445</v>
      </c>
      <c r="R4045" t="s">
        <v>8271</v>
      </c>
      <c r="S4045" s="13" t="str">
        <f>LEFT(R4045,SEARCH("/",R4045)-1)</f>
        <v>theater</v>
      </c>
      <c r="T4045" t="str">
        <f>RIGHT(R4045,LEN(R4045)-SEARCH("/",R4045))</f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>
        <f>E4046/D4046</f>
        <v>0.375</v>
      </c>
      <c r="O4046" s="6">
        <f>IF(L4046&gt;0,E4046/L4046,0)</f>
        <v>56.25</v>
      </c>
      <c r="P4046" s="11">
        <f>(((I4046/60)/60)/24)+DATE(1970,1,1)+(-5/24)</f>
        <v>42103.999999999993</v>
      </c>
      <c r="Q4046" s="11">
        <f>(((J4046/60)/60)/24)+DATE(1970,1,1)+(-5/24)</f>
        <v>42074.011365740742</v>
      </c>
      <c r="R4046" t="s">
        <v>8271</v>
      </c>
      <c r="S4046" s="13" t="str">
        <f>LEFT(R4046,SEARCH("/",R4046)-1)</f>
        <v>theater</v>
      </c>
      <c r="T4046" t="str">
        <f>RIGHT(R4046,LEN(R4046)-SEARCH("/",R4046))</f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>
        <f>E4047/D4047</f>
        <v>2.0000000000000001E-4</v>
      </c>
      <c r="O4047" s="6">
        <f>IF(L4047&gt;0,E4047/L4047,0)</f>
        <v>1</v>
      </c>
      <c r="P4047" s="11">
        <f>(((I4047/60)/60)/24)+DATE(1970,1,1)+(-5/24)</f>
        <v>41871.992928240739</v>
      </c>
      <c r="Q4047" s="11">
        <f>(((J4047/60)/60)/24)+DATE(1970,1,1)+(-5/24)</f>
        <v>41841.992928240739</v>
      </c>
      <c r="R4047" t="s">
        <v>8271</v>
      </c>
      <c r="S4047" s="13" t="str">
        <f>LEFT(R4047,SEARCH("/",R4047)-1)</f>
        <v>theater</v>
      </c>
      <c r="T4047" t="str">
        <f>RIGHT(R4047,LEN(R4047)-SEARCH("/",R4047))</f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>
        <f>E4048/D4048</f>
        <v>8.2142857142857142E-2</v>
      </c>
      <c r="O4048" s="6">
        <f>IF(L4048&gt;0,E4048/L4048,0)</f>
        <v>38.333333333333336</v>
      </c>
      <c r="P4048" s="11">
        <f>(((I4048/60)/60)/24)+DATE(1970,1,1)+(-5/24)</f>
        <v>41934.442245370366</v>
      </c>
      <c r="Q4048" s="11">
        <f>(((J4048/60)/60)/24)+DATE(1970,1,1)+(-5/24)</f>
        <v>41904.442245370366</v>
      </c>
      <c r="R4048" t="s">
        <v>8271</v>
      </c>
      <c r="S4048" s="13" t="str">
        <f>LEFT(R4048,SEARCH("/",R4048)-1)</f>
        <v>theater</v>
      </c>
      <c r="T4048" t="str">
        <f>RIGHT(R4048,LEN(R4048)-SEARCH("/",R4048))</f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>
        <f>E4049/D4049</f>
        <v>2.1999999999999999E-2</v>
      </c>
      <c r="O4049" s="6">
        <f>IF(L4049&gt;0,E4049/L4049,0)</f>
        <v>27.5</v>
      </c>
      <c r="P4049" s="11">
        <f>(((I4049/60)/60)/24)+DATE(1970,1,1)+(-5/24)</f>
        <v>42014.833333333336</v>
      </c>
      <c r="Q4049" s="11">
        <f>(((J4049/60)/60)/24)+DATE(1970,1,1)+(-5/24)</f>
        <v>41990.814155092587</v>
      </c>
      <c r="R4049" t="s">
        <v>8271</v>
      </c>
      <c r="S4049" s="13" t="str">
        <f>LEFT(R4049,SEARCH("/",R4049)-1)</f>
        <v>theater</v>
      </c>
      <c r="T4049" t="str">
        <f>RIGHT(R4049,LEN(R4049)-SEARCH("/",R4049))</f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>
        <f>E4050/D4050</f>
        <v>0.17652941176470588</v>
      </c>
      <c r="O4050" s="6">
        <f>IF(L4050&gt;0,E4050/L4050,0)</f>
        <v>32.978021978021978</v>
      </c>
      <c r="P4050" s="11">
        <f>(((I4050/60)/60)/24)+DATE(1970,1,1)+(-5/24)</f>
        <v>42471.259108796294</v>
      </c>
      <c r="Q4050" s="11">
        <f>(((J4050/60)/60)/24)+DATE(1970,1,1)+(-5/24)</f>
        <v>42436.300775462958</v>
      </c>
      <c r="R4050" t="s">
        <v>8271</v>
      </c>
      <c r="S4050" s="13" t="str">
        <f>LEFT(R4050,SEARCH("/",R4050)-1)</f>
        <v>theater</v>
      </c>
      <c r="T4050" t="str">
        <f>RIGHT(R4050,LEN(R4050)-SEARCH("/",R4050))</f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>
        <f>E4051/D4051</f>
        <v>8.0000000000000004E-4</v>
      </c>
      <c r="O4051" s="6">
        <f>IF(L4051&gt;0,E4051/L4051,0)</f>
        <v>16</v>
      </c>
      <c r="P4051" s="11">
        <f>(((I4051/60)/60)/24)+DATE(1970,1,1)+(-5/24)</f>
        <v>42199.750173611108</v>
      </c>
      <c r="Q4051" s="11">
        <f>(((J4051/60)/60)/24)+DATE(1970,1,1)+(-5/24)</f>
        <v>42169.750173611108</v>
      </c>
      <c r="R4051" t="s">
        <v>8271</v>
      </c>
      <c r="S4051" s="13" t="str">
        <f>LEFT(R4051,SEARCH("/",R4051)-1)</f>
        <v>theater</v>
      </c>
      <c r="T4051" t="str">
        <f>RIGHT(R4051,LEN(R4051)-SEARCH("/",R4051))</f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>
        <f>E4052/D4052</f>
        <v>6.6666666666666664E-4</v>
      </c>
      <c r="O4052" s="6">
        <f>IF(L4052&gt;0,E4052/L4052,0)</f>
        <v>1</v>
      </c>
      <c r="P4052" s="11">
        <f>(((I4052/60)/60)/24)+DATE(1970,1,1)+(-5/24)</f>
        <v>41935.428136574068</v>
      </c>
      <c r="Q4052" s="11">
        <f>(((J4052/60)/60)/24)+DATE(1970,1,1)+(-5/24)</f>
        <v>41905.428136574068</v>
      </c>
      <c r="R4052" t="s">
        <v>8271</v>
      </c>
      <c r="S4052" s="13" t="str">
        <f>LEFT(R4052,SEARCH("/",R4052)-1)</f>
        <v>theater</v>
      </c>
      <c r="T4052" t="str">
        <f>RIGHT(R4052,LEN(R4052)-SEARCH("/",R4052))</f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>
        <f>E4053/D4053</f>
        <v>0</v>
      </c>
      <c r="O4053" s="6">
        <f>IF(L4053&gt;0,E4053/L4053,0)</f>
        <v>0</v>
      </c>
      <c r="P4053" s="11">
        <f>(((I4053/60)/60)/24)+DATE(1970,1,1)+(-5/24)</f>
        <v>41768.078472222223</v>
      </c>
      <c r="Q4053" s="11">
        <f>(((J4053/60)/60)/24)+DATE(1970,1,1)+(-5/24)</f>
        <v>41761.601817129631</v>
      </c>
      <c r="R4053" t="s">
        <v>8271</v>
      </c>
      <c r="S4053" s="13" t="str">
        <f>LEFT(R4053,SEARCH("/",R4053)-1)</f>
        <v>theater</v>
      </c>
      <c r="T4053" t="str">
        <f>RIGHT(R4053,LEN(R4053)-SEARCH("/",R4053))</f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>
        <f>E4054/D4054</f>
        <v>0.37533333333333335</v>
      </c>
      <c r="O4054" s="6">
        <f>IF(L4054&gt;0,E4054/L4054,0)</f>
        <v>86.615384615384613</v>
      </c>
      <c r="P4054" s="11">
        <f>(((I4054/60)/60)/24)+DATE(1970,1,1)+(-5/24)</f>
        <v>41925.670324074068</v>
      </c>
      <c r="Q4054" s="11">
        <f>(((J4054/60)/60)/24)+DATE(1970,1,1)+(-5/24)</f>
        <v>41865.670324074068</v>
      </c>
      <c r="R4054" t="s">
        <v>8271</v>
      </c>
      <c r="S4054" s="13" t="str">
        <f>LEFT(R4054,SEARCH("/",R4054)-1)</f>
        <v>theater</v>
      </c>
      <c r="T4054" t="str">
        <f>RIGHT(R4054,LEN(R4054)-SEARCH("/",R4054))</f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>
        <f>E4055/D4055</f>
        <v>0.22</v>
      </c>
      <c r="O4055" s="6">
        <f>IF(L4055&gt;0,E4055/L4055,0)</f>
        <v>55</v>
      </c>
      <c r="P4055" s="11">
        <f>(((I4055/60)/60)/24)+DATE(1970,1,1)+(-5/24)</f>
        <v>41958.624999999993</v>
      </c>
      <c r="Q4055" s="11">
        <f>(((J4055/60)/60)/24)+DATE(1970,1,1)+(-5/24)</f>
        <v>41928.481805555552</v>
      </c>
      <c r="R4055" t="s">
        <v>8271</v>
      </c>
      <c r="S4055" s="13" t="str">
        <f>LEFT(R4055,SEARCH("/",R4055)-1)</f>
        <v>theater</v>
      </c>
      <c r="T4055" t="str">
        <f>RIGHT(R4055,LEN(R4055)-SEARCH("/",R4055))</f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>
        <f>E4056/D4056</f>
        <v>0</v>
      </c>
      <c r="O4056" s="6">
        <f>IF(L4056&gt;0,E4056/L4056,0)</f>
        <v>0</v>
      </c>
      <c r="P4056" s="11">
        <f>(((I4056/60)/60)/24)+DATE(1970,1,1)+(-5/24)</f>
        <v>42643.958333333336</v>
      </c>
      <c r="Q4056" s="11">
        <f>(((J4056/60)/60)/24)+DATE(1970,1,1)+(-5/24)</f>
        <v>42613.632928240739</v>
      </c>
      <c r="R4056" t="s">
        <v>8271</v>
      </c>
      <c r="S4056" s="13" t="str">
        <f>LEFT(R4056,SEARCH("/",R4056)-1)</f>
        <v>theater</v>
      </c>
      <c r="T4056" t="str">
        <f>RIGHT(R4056,LEN(R4056)-SEARCH("/",R4056))</f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>
        <f>E4057/D4057</f>
        <v>0.1762</v>
      </c>
      <c r="O4057" s="6">
        <f>IF(L4057&gt;0,E4057/L4057,0)</f>
        <v>41.952380952380949</v>
      </c>
      <c r="P4057" s="11">
        <f>(((I4057/60)/60)/24)+DATE(1970,1,1)+(-5/24)</f>
        <v>41809.44017361111</v>
      </c>
      <c r="Q4057" s="11">
        <f>(((J4057/60)/60)/24)+DATE(1970,1,1)+(-5/24)</f>
        <v>41779.44017361111</v>
      </c>
      <c r="R4057" t="s">
        <v>8271</v>
      </c>
      <c r="S4057" s="13" t="str">
        <f>LEFT(R4057,SEARCH("/",R4057)-1)</f>
        <v>theater</v>
      </c>
      <c r="T4057" t="str">
        <f>RIGHT(R4057,LEN(R4057)-SEARCH("/",R4057))</f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>
        <f>E4058/D4058</f>
        <v>0.53</v>
      </c>
      <c r="O4058" s="6">
        <f>IF(L4058&gt;0,E4058/L4058,0)</f>
        <v>88.333333333333329</v>
      </c>
      <c r="P4058" s="11">
        <f>(((I4058/60)/60)/24)+DATE(1970,1,1)+(-5/24)</f>
        <v>42554.624305555553</v>
      </c>
      <c r="Q4058" s="11">
        <f>(((J4058/60)/60)/24)+DATE(1970,1,1)+(-5/24)</f>
        <v>42534.724988425929</v>
      </c>
      <c r="R4058" t="s">
        <v>8271</v>
      </c>
      <c r="S4058" s="13" t="str">
        <f>LEFT(R4058,SEARCH("/",R4058)-1)</f>
        <v>theater</v>
      </c>
      <c r="T4058" t="str">
        <f>RIGHT(R4058,LEN(R4058)-SEARCH("/",R4058))</f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>
        <f>E4059/D4059</f>
        <v>0.22142857142857142</v>
      </c>
      <c r="O4059" s="6">
        <f>IF(L4059&gt;0,E4059/L4059,0)</f>
        <v>129.16666666666666</v>
      </c>
      <c r="P4059" s="11">
        <f>(((I4059/60)/60)/24)+DATE(1970,1,1)+(-5/24)</f>
        <v>42333.749999999993</v>
      </c>
      <c r="Q4059" s="11">
        <f>(((J4059/60)/60)/24)+DATE(1970,1,1)+(-5/24)</f>
        <v>42310.760185185187</v>
      </c>
      <c r="R4059" t="s">
        <v>8271</v>
      </c>
      <c r="S4059" s="13" t="str">
        <f>LEFT(R4059,SEARCH("/",R4059)-1)</f>
        <v>theater</v>
      </c>
      <c r="T4059" t="str">
        <f>RIGHT(R4059,LEN(R4059)-SEARCH("/",R4059))</f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>
        <f>E4060/D4060</f>
        <v>2.5333333333333333E-2</v>
      </c>
      <c r="O4060" s="6">
        <f>IF(L4060&gt;0,E4060/L4060,0)</f>
        <v>23.75</v>
      </c>
      <c r="P4060" s="11">
        <f>(((I4060/60)/60)/24)+DATE(1970,1,1)+(-5/24)</f>
        <v>42460.957638888889</v>
      </c>
      <c r="Q4060" s="11">
        <f>(((J4060/60)/60)/24)+DATE(1970,1,1)+(-5/24)</f>
        <v>42445.852361111109</v>
      </c>
      <c r="R4060" t="s">
        <v>8271</v>
      </c>
      <c r="S4060" s="13" t="str">
        <f>LEFT(R4060,SEARCH("/",R4060)-1)</f>
        <v>theater</v>
      </c>
      <c r="T4060" t="str">
        <f>RIGHT(R4060,LEN(R4060)-SEARCH("/",R4060))</f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>
        <f>E4061/D4061</f>
        <v>2.5000000000000001E-2</v>
      </c>
      <c r="O4061" s="6">
        <f>IF(L4061&gt;0,E4061/L4061,0)</f>
        <v>35.714285714285715</v>
      </c>
      <c r="P4061" s="11">
        <f>(((I4061/60)/60)/24)+DATE(1970,1,1)+(-5/24)</f>
        <v>41897.916666666664</v>
      </c>
      <c r="Q4061" s="11">
        <f>(((J4061/60)/60)/24)+DATE(1970,1,1)+(-5/24)</f>
        <v>41866.432314814811</v>
      </c>
      <c r="R4061" t="s">
        <v>8271</v>
      </c>
      <c r="S4061" s="13" t="str">
        <f>LEFT(R4061,SEARCH("/",R4061)-1)</f>
        <v>theater</v>
      </c>
      <c r="T4061" t="str">
        <f>RIGHT(R4061,LEN(R4061)-SEARCH("/",R4061))</f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>
        <f>E4062/D4062</f>
        <v>2.8500000000000001E-2</v>
      </c>
      <c r="O4062" s="6">
        <f>IF(L4062&gt;0,E4062/L4062,0)</f>
        <v>57</v>
      </c>
      <c r="P4062" s="11">
        <f>(((I4062/60)/60)/24)+DATE(1970,1,1)+(-5/24)</f>
        <v>41813.458333333328</v>
      </c>
      <c r="Q4062" s="11">
        <f>(((J4062/60)/60)/24)+DATE(1970,1,1)+(-5/24)</f>
        <v>41779.486759259256</v>
      </c>
      <c r="R4062" t="s">
        <v>8271</v>
      </c>
      <c r="S4062" s="13" t="str">
        <f>LEFT(R4062,SEARCH("/",R4062)-1)</f>
        <v>theater</v>
      </c>
      <c r="T4062" t="str">
        <f>RIGHT(R4062,LEN(R4062)-SEARCH("/",R4062))</f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>
        <f>E4063/D4063</f>
        <v>0</v>
      </c>
      <c r="O4063" s="6">
        <f>IF(L4063&gt;0,E4063/L4063,0)</f>
        <v>0</v>
      </c>
      <c r="P4063" s="11">
        <f>(((I4063/60)/60)/24)+DATE(1970,1,1)+(-5/24)</f>
        <v>42480.891469907401</v>
      </c>
      <c r="Q4063" s="11">
        <f>(((J4063/60)/60)/24)+DATE(1970,1,1)+(-5/24)</f>
        <v>42420.933136574073</v>
      </c>
      <c r="R4063" t="s">
        <v>8271</v>
      </c>
      <c r="S4063" s="13" t="str">
        <f>LEFT(R4063,SEARCH("/",R4063)-1)</f>
        <v>theater</v>
      </c>
      <c r="T4063" t="str">
        <f>RIGHT(R4063,LEN(R4063)-SEARCH("/",R4063))</f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>
        <f>E4064/D4064</f>
        <v>2.4500000000000001E-2</v>
      </c>
      <c r="O4064" s="6">
        <f>IF(L4064&gt;0,E4064/L4064,0)</f>
        <v>163.33333333333334</v>
      </c>
      <c r="P4064" s="11">
        <f>(((I4064/60)/60)/24)+DATE(1970,1,1)+(-5/24)</f>
        <v>42553.530879629623</v>
      </c>
      <c r="Q4064" s="11">
        <f>(((J4064/60)/60)/24)+DATE(1970,1,1)+(-5/24)</f>
        <v>42523.530879629623</v>
      </c>
      <c r="R4064" t="s">
        <v>8271</v>
      </c>
      <c r="S4064" s="13" t="str">
        <f>LEFT(R4064,SEARCH("/",R4064)-1)</f>
        <v>theater</v>
      </c>
      <c r="T4064" t="str">
        <f>RIGHT(R4064,LEN(R4064)-SEARCH("/",R4064))</f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>
        <f>E4065/D4065</f>
        <v>1.4210526315789474E-2</v>
      </c>
      <c r="O4065" s="6">
        <f>IF(L4065&gt;0,E4065/L4065,0)</f>
        <v>15</v>
      </c>
      <c r="P4065" s="11">
        <f>(((I4065/60)/60)/24)+DATE(1970,1,1)+(-5/24)</f>
        <v>41817.473194444443</v>
      </c>
      <c r="Q4065" s="11">
        <f>(((J4065/60)/60)/24)+DATE(1970,1,1)+(-5/24)</f>
        <v>41787.473194444443</v>
      </c>
      <c r="R4065" t="s">
        <v>8271</v>
      </c>
      <c r="S4065" s="13" t="str">
        <f>LEFT(R4065,SEARCH("/",R4065)-1)</f>
        <v>theater</v>
      </c>
      <c r="T4065" t="str">
        <f>RIGHT(R4065,LEN(R4065)-SEARCH("/",R4065))</f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>
        <f>E4066/D4066</f>
        <v>0.1925</v>
      </c>
      <c r="O4066" s="6">
        <f>IF(L4066&gt;0,E4066/L4066,0)</f>
        <v>64.166666666666671</v>
      </c>
      <c r="P4066" s="11">
        <f>(((I4066/60)/60)/24)+DATE(1970,1,1)+(-5/24)</f>
        <v>42123.379930555551</v>
      </c>
      <c r="Q4066" s="11">
        <f>(((J4066/60)/60)/24)+DATE(1970,1,1)+(-5/24)</f>
        <v>42093.379930555551</v>
      </c>
      <c r="R4066" t="s">
        <v>8271</v>
      </c>
      <c r="S4066" s="13" t="str">
        <f>LEFT(R4066,SEARCH("/",R4066)-1)</f>
        <v>theater</v>
      </c>
      <c r="T4066" t="str">
        <f>RIGHT(R4066,LEN(R4066)-SEARCH("/",R4066))</f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>
        <f>E4067/D4067</f>
        <v>6.7499999999999999E-3</v>
      </c>
      <c r="O4067" s="6">
        <f>IF(L4067&gt;0,E4067/L4067,0)</f>
        <v>6.75</v>
      </c>
      <c r="P4067" s="11">
        <f>(((I4067/60)/60)/24)+DATE(1970,1,1)+(-5/24)</f>
        <v>41863.74318287037</v>
      </c>
      <c r="Q4067" s="11">
        <f>(((J4067/60)/60)/24)+DATE(1970,1,1)+(-5/24)</f>
        <v>41833.74318287037</v>
      </c>
      <c r="R4067" t="s">
        <v>8271</v>
      </c>
      <c r="S4067" s="13" t="str">
        <f>LEFT(R4067,SEARCH("/",R4067)-1)</f>
        <v>theater</v>
      </c>
      <c r="T4067" t="str">
        <f>RIGHT(R4067,LEN(R4067)-SEARCH("/",R4067))</f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>
        <f>E4068/D4068</f>
        <v>1.6666666666666668E-3</v>
      </c>
      <c r="O4068" s="6">
        <f>IF(L4068&gt;0,E4068/L4068,0)</f>
        <v>25</v>
      </c>
      <c r="P4068" s="11">
        <f>(((I4068/60)/60)/24)+DATE(1970,1,1)+(-5/24)</f>
        <v>42508.830879629626</v>
      </c>
      <c r="Q4068" s="11">
        <f>(((J4068/60)/60)/24)+DATE(1970,1,1)+(-5/24)</f>
        <v>42478.830879629626</v>
      </c>
      <c r="R4068" t="s">
        <v>8271</v>
      </c>
      <c r="S4068" s="13" t="str">
        <f>LEFT(R4068,SEARCH("/",R4068)-1)</f>
        <v>theater</v>
      </c>
      <c r="T4068" t="str">
        <f>RIGHT(R4068,LEN(R4068)-SEARCH("/",R4068))</f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>
        <f>E4069/D4069</f>
        <v>0.60899999999999999</v>
      </c>
      <c r="O4069" s="6">
        <f>IF(L4069&gt;0,E4069/L4069,0)</f>
        <v>179.11764705882354</v>
      </c>
      <c r="P4069" s="11">
        <f>(((I4069/60)/60)/24)+DATE(1970,1,1)+(-5/24)</f>
        <v>42274.909143518518</v>
      </c>
      <c r="Q4069" s="11">
        <f>(((J4069/60)/60)/24)+DATE(1970,1,1)+(-5/24)</f>
        <v>42234.909143518518</v>
      </c>
      <c r="R4069" t="s">
        <v>8271</v>
      </c>
      <c r="S4069" s="13" t="str">
        <f>LEFT(R4069,SEARCH("/",R4069)-1)</f>
        <v>theater</v>
      </c>
      <c r="T4069" t="str">
        <f>RIGHT(R4069,LEN(R4069)-SEARCH("/",R4069))</f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>
        <f>E4070/D4070</f>
        <v>0.01</v>
      </c>
      <c r="O4070" s="6">
        <f>IF(L4070&gt;0,E4070/L4070,0)</f>
        <v>34.950000000000003</v>
      </c>
      <c r="P4070" s="11">
        <f>(((I4070/60)/60)/24)+DATE(1970,1,1)+(-5/24)</f>
        <v>42748.753472222219</v>
      </c>
      <c r="Q4070" s="11">
        <f>(((J4070/60)/60)/24)+DATE(1970,1,1)+(-5/24)</f>
        <v>42718.755266203698</v>
      </c>
      <c r="R4070" t="s">
        <v>8271</v>
      </c>
      <c r="S4070" s="13" t="str">
        <f>LEFT(R4070,SEARCH("/",R4070)-1)</f>
        <v>theater</v>
      </c>
      <c r="T4070" t="str">
        <f>RIGHT(R4070,LEN(R4070)-SEARCH("/",R4070))</f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>
        <f>E4071/D4071</f>
        <v>0.34399999999999997</v>
      </c>
      <c r="O4071" s="6">
        <f>IF(L4071&gt;0,E4071/L4071,0)</f>
        <v>33.07692307692308</v>
      </c>
      <c r="P4071" s="11">
        <f>(((I4071/60)/60)/24)+DATE(1970,1,1)+(-5/24)</f>
        <v>42063.291666666664</v>
      </c>
      <c r="Q4071" s="11">
        <f>(((J4071/60)/60)/24)+DATE(1970,1,1)+(-5/24)</f>
        <v>42022.453194444439</v>
      </c>
      <c r="R4071" t="s">
        <v>8271</v>
      </c>
      <c r="S4071" s="13" t="str">
        <f>LEFT(R4071,SEARCH("/",R4071)-1)</f>
        <v>theater</v>
      </c>
      <c r="T4071" t="str">
        <f>RIGHT(R4071,LEN(R4071)-SEARCH("/",R4071))</f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>
        <f>E4072/D4072</f>
        <v>0.16500000000000001</v>
      </c>
      <c r="O4072" s="6">
        <f>IF(L4072&gt;0,E4072/L4072,0)</f>
        <v>27.5</v>
      </c>
      <c r="P4072" s="11">
        <f>(((I4072/60)/60)/24)+DATE(1970,1,1)+(-5/24)</f>
        <v>42063.916666666664</v>
      </c>
      <c r="Q4072" s="11">
        <f>(((J4072/60)/60)/24)+DATE(1970,1,1)+(-5/24)</f>
        <v>42031.458564814813</v>
      </c>
      <c r="R4072" t="s">
        <v>8271</v>
      </c>
      <c r="S4072" s="13" t="str">
        <f>LEFT(R4072,SEARCH("/",R4072)-1)</f>
        <v>theater</v>
      </c>
      <c r="T4072" t="str">
        <f>RIGHT(R4072,LEN(R4072)-SEARCH("/",R4072))</f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>
        <f>E4073/D4073</f>
        <v>0</v>
      </c>
      <c r="O4073" s="6">
        <f>IF(L4073&gt;0,E4073/L4073,0)</f>
        <v>0</v>
      </c>
      <c r="P4073" s="11">
        <f>(((I4073/60)/60)/24)+DATE(1970,1,1)+(-5/24)</f>
        <v>42730.59642361111</v>
      </c>
      <c r="Q4073" s="11">
        <f>(((J4073/60)/60)/24)+DATE(1970,1,1)+(-5/24)</f>
        <v>42700.59642361111</v>
      </c>
      <c r="R4073" t="s">
        <v>8271</v>
      </c>
      <c r="S4073" s="13" t="str">
        <f>LEFT(R4073,SEARCH("/",R4073)-1)</f>
        <v>theater</v>
      </c>
      <c r="T4073" t="str">
        <f>RIGHT(R4073,LEN(R4073)-SEARCH("/",R4073))</f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>
        <f>E4074/D4074</f>
        <v>4.0000000000000001E-3</v>
      </c>
      <c r="O4074" s="6">
        <f>IF(L4074&gt;0,E4074/L4074,0)</f>
        <v>2</v>
      </c>
      <c r="P4074" s="11">
        <f>(((I4074/60)/60)/24)+DATE(1970,1,1)+(-5/24)</f>
        <v>41872.566099537034</v>
      </c>
      <c r="Q4074" s="11">
        <f>(((J4074/60)/60)/24)+DATE(1970,1,1)+(-5/24)</f>
        <v>41812.566099537034</v>
      </c>
      <c r="R4074" t="s">
        <v>8271</v>
      </c>
      <c r="S4074" s="13" t="str">
        <f>LEFT(R4074,SEARCH("/",R4074)-1)</f>
        <v>theater</v>
      </c>
      <c r="T4074" t="str">
        <f>RIGHT(R4074,LEN(R4074)-SEARCH("/",R4074))</f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>
        <f>E4075/D4075</f>
        <v>1.0571428571428572E-2</v>
      </c>
      <c r="O4075" s="6">
        <f>IF(L4075&gt;0,E4075/L4075,0)</f>
        <v>18.5</v>
      </c>
      <c r="P4075" s="11">
        <f>(((I4075/60)/60)/24)+DATE(1970,1,1)+(-5/24)</f>
        <v>42132.958333333336</v>
      </c>
      <c r="Q4075" s="11">
        <f>(((J4075/60)/60)/24)+DATE(1970,1,1)+(-5/24)</f>
        <v>42078.136875000004</v>
      </c>
      <c r="R4075" t="s">
        <v>8271</v>
      </c>
      <c r="S4075" s="13" t="str">
        <f>LEFT(R4075,SEARCH("/",R4075)-1)</f>
        <v>theater</v>
      </c>
      <c r="T4075" t="str">
        <f>RIGHT(R4075,LEN(R4075)-SEARCH("/",R4075))</f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>
        <f>E4076/D4076</f>
        <v>0.26727272727272727</v>
      </c>
      <c r="O4076" s="6">
        <f>IF(L4076&gt;0,E4076/L4076,0)</f>
        <v>35</v>
      </c>
      <c r="P4076" s="11">
        <f>(((I4076/60)/60)/24)+DATE(1970,1,1)+(-5/24)</f>
        <v>42313.386284722219</v>
      </c>
      <c r="Q4076" s="11">
        <f>(((J4076/60)/60)/24)+DATE(1970,1,1)+(-5/24)</f>
        <v>42283.344618055555</v>
      </c>
      <c r="R4076" t="s">
        <v>8271</v>
      </c>
      <c r="S4076" s="13" t="str">
        <f>LEFT(R4076,SEARCH("/",R4076)-1)</f>
        <v>theater</v>
      </c>
      <c r="T4076" t="str">
        <f>RIGHT(R4076,LEN(R4076)-SEARCH("/",R4076))</f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>
        <f>E4077/D4077</f>
        <v>0.28799999999999998</v>
      </c>
      <c r="O4077" s="6">
        <f>IF(L4077&gt;0,E4077/L4077,0)</f>
        <v>44.307692307692307</v>
      </c>
      <c r="P4077" s="11">
        <f>(((I4077/60)/60)/24)+DATE(1970,1,1)+(-5/24)</f>
        <v>41820.519444444442</v>
      </c>
      <c r="Q4077" s="11">
        <f>(((J4077/60)/60)/24)+DATE(1970,1,1)+(-5/24)</f>
        <v>41778.837604166663</v>
      </c>
      <c r="R4077" t="s">
        <v>8271</v>
      </c>
      <c r="S4077" s="13" t="str">
        <f>LEFT(R4077,SEARCH("/",R4077)-1)</f>
        <v>theater</v>
      </c>
      <c r="T4077" t="str">
        <f>RIGHT(R4077,LEN(R4077)-SEARCH("/",R4077))</f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>
        <f>E4078/D4078</f>
        <v>0</v>
      </c>
      <c r="O4078" s="6">
        <f>IF(L4078&gt;0,E4078/L4078,0)</f>
        <v>0</v>
      </c>
      <c r="P4078" s="11">
        <f>(((I4078/60)/60)/24)+DATE(1970,1,1)+(-5/24)</f>
        <v>41933.618749999994</v>
      </c>
      <c r="Q4078" s="11">
        <f>(((J4078/60)/60)/24)+DATE(1970,1,1)+(-5/24)</f>
        <v>41905.587372685186</v>
      </c>
      <c r="R4078" t="s">
        <v>8271</v>
      </c>
      <c r="S4078" s="13" t="str">
        <f>LEFT(R4078,SEARCH("/",R4078)-1)</f>
        <v>theater</v>
      </c>
      <c r="T4078" t="str">
        <f>RIGHT(R4078,LEN(R4078)-SEARCH("/",R4078))</f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>
        <f>E4079/D4079</f>
        <v>8.8999999999999996E-2</v>
      </c>
      <c r="O4079" s="6">
        <f>IF(L4079&gt;0,E4079/L4079,0)</f>
        <v>222.5</v>
      </c>
      <c r="P4079" s="11">
        <f>(((I4079/60)/60)/24)+DATE(1970,1,1)+(-5/24)</f>
        <v>42725.502245370364</v>
      </c>
      <c r="Q4079" s="11">
        <f>(((J4079/60)/60)/24)+DATE(1970,1,1)+(-5/24)</f>
        <v>42695.502245370364</v>
      </c>
      <c r="R4079" t="s">
        <v>8271</v>
      </c>
      <c r="S4079" s="13" t="str">
        <f>LEFT(R4079,SEARCH("/",R4079)-1)</f>
        <v>theater</v>
      </c>
      <c r="T4079" t="str">
        <f>RIGHT(R4079,LEN(R4079)-SEARCH("/",R4079))</f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>
        <f>E4080/D4080</f>
        <v>0</v>
      </c>
      <c r="O4080" s="6">
        <f>IF(L4080&gt;0,E4080/L4080,0)</f>
        <v>0</v>
      </c>
      <c r="P4080" s="11">
        <f>(((I4080/60)/60)/24)+DATE(1970,1,1)+(-5/24)</f>
        <v>42762.579189814809</v>
      </c>
      <c r="Q4080" s="11">
        <f>(((J4080/60)/60)/24)+DATE(1970,1,1)+(-5/24)</f>
        <v>42732.579189814809</v>
      </c>
      <c r="R4080" t="s">
        <v>8271</v>
      </c>
      <c r="S4080" s="13" t="str">
        <f>LEFT(R4080,SEARCH("/",R4080)-1)</f>
        <v>theater</v>
      </c>
      <c r="T4080" t="str">
        <f>RIGHT(R4080,LEN(R4080)-SEARCH("/",R4080))</f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>
        <f>E4081/D4081</f>
        <v>1.6666666666666668E-3</v>
      </c>
      <c r="O4081" s="6">
        <f>IF(L4081&gt;0,E4081/L4081,0)</f>
        <v>5</v>
      </c>
      <c r="P4081" s="11">
        <f>(((I4081/60)/60)/24)+DATE(1970,1,1)+(-5/24)</f>
        <v>42540.730567129627</v>
      </c>
      <c r="Q4081" s="11">
        <f>(((J4081/60)/60)/24)+DATE(1970,1,1)+(-5/24)</f>
        <v>42510.730567129627</v>
      </c>
      <c r="R4081" t="s">
        <v>8271</v>
      </c>
      <c r="S4081" s="13" t="str">
        <f>LEFT(R4081,SEARCH("/",R4081)-1)</f>
        <v>theater</v>
      </c>
      <c r="T4081" t="str">
        <f>RIGHT(R4081,LEN(R4081)-SEARCH("/",R4081))</f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>
        <f>E4082/D4082</f>
        <v>0</v>
      </c>
      <c r="O4082" s="6">
        <f>IF(L4082&gt;0,E4082/L4082,0)</f>
        <v>0</v>
      </c>
      <c r="P4082" s="11">
        <f>(((I4082/60)/60)/24)+DATE(1970,1,1)+(-5/24)</f>
        <v>42535.57916666667</v>
      </c>
      <c r="Q4082" s="11">
        <f>(((J4082/60)/60)/24)+DATE(1970,1,1)+(-5/24)</f>
        <v>42511.489768518521</v>
      </c>
      <c r="R4082" t="s">
        <v>8271</v>
      </c>
      <c r="S4082" s="13" t="str">
        <f>LEFT(R4082,SEARCH("/",R4082)-1)</f>
        <v>theater</v>
      </c>
      <c r="T4082" t="str">
        <f>RIGHT(R4082,LEN(R4082)-SEARCH("/",R4082))</f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>
        <f>E4083/D4083</f>
        <v>0.15737410071942445</v>
      </c>
      <c r="O4083" s="6">
        <f>IF(L4083&gt;0,E4083/L4083,0)</f>
        <v>29.166666666666668</v>
      </c>
      <c r="P4083" s="11">
        <f>(((I4083/60)/60)/24)+DATE(1970,1,1)+(-5/24)</f>
        <v>42071.331307870372</v>
      </c>
      <c r="Q4083" s="11">
        <f>(((J4083/60)/60)/24)+DATE(1970,1,1)+(-5/24)</f>
        <v>42041.372974537029</v>
      </c>
      <c r="R4083" t="s">
        <v>8271</v>
      </c>
      <c r="S4083" s="13" t="str">
        <f>LEFT(R4083,SEARCH("/",R4083)-1)</f>
        <v>theater</v>
      </c>
      <c r="T4083" t="str">
        <f>RIGHT(R4083,LEN(R4083)-SEARCH("/",R4083))</f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>
        <f>E4084/D4084</f>
        <v>0.02</v>
      </c>
      <c r="O4084" s="6">
        <f>IF(L4084&gt;0,E4084/L4084,0)</f>
        <v>1.5</v>
      </c>
      <c r="P4084" s="11">
        <f>(((I4084/60)/60)/24)+DATE(1970,1,1)+(-5/24)</f>
        <v>42322.749999999993</v>
      </c>
      <c r="Q4084" s="11">
        <f>(((J4084/60)/60)/24)+DATE(1970,1,1)+(-5/24)</f>
        <v>42306.980937499997</v>
      </c>
      <c r="R4084" t="s">
        <v>8271</v>
      </c>
      <c r="S4084" s="13" t="str">
        <f>LEFT(R4084,SEARCH("/",R4084)-1)</f>
        <v>theater</v>
      </c>
      <c r="T4084" t="str">
        <f>RIGHT(R4084,LEN(R4084)-SEARCH("/",R4084))</f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>
        <f>E4085/D4085</f>
        <v>0.21685714285714286</v>
      </c>
      <c r="O4085" s="6">
        <f>IF(L4085&gt;0,E4085/L4085,0)</f>
        <v>126.5</v>
      </c>
      <c r="P4085" s="11">
        <f>(((I4085/60)/60)/24)+DATE(1970,1,1)+(-5/24)</f>
        <v>42383.553425925922</v>
      </c>
      <c r="Q4085" s="11">
        <f>(((J4085/60)/60)/24)+DATE(1970,1,1)+(-5/24)</f>
        <v>42353.553425925922</v>
      </c>
      <c r="R4085" t="s">
        <v>8271</v>
      </c>
      <c r="S4085" s="13" t="str">
        <f>LEFT(R4085,SEARCH("/",R4085)-1)</f>
        <v>theater</v>
      </c>
      <c r="T4085" t="str">
        <f>RIGHT(R4085,LEN(R4085)-SEARCH("/",R4085))</f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>
        <f>E4086/D4086</f>
        <v>3.3333333333333335E-3</v>
      </c>
      <c r="O4086" s="6">
        <f>IF(L4086&gt;0,E4086/L4086,0)</f>
        <v>10</v>
      </c>
      <c r="P4086" s="11">
        <f>(((I4086/60)/60)/24)+DATE(1970,1,1)+(-5/24)</f>
        <v>42652.228078703702</v>
      </c>
      <c r="Q4086" s="11">
        <f>(((J4086/60)/60)/24)+DATE(1970,1,1)+(-5/24)</f>
        <v>42622.228078703702</v>
      </c>
      <c r="R4086" t="s">
        <v>8271</v>
      </c>
      <c r="S4086" s="13" t="str">
        <f>LEFT(R4086,SEARCH("/",R4086)-1)</f>
        <v>theater</v>
      </c>
      <c r="T4086" t="str">
        <f>RIGHT(R4086,LEN(R4086)-SEARCH("/",R4086))</f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>
        <f>E4087/D4087</f>
        <v>2.8571428571428571E-3</v>
      </c>
      <c r="O4087" s="6">
        <f>IF(L4087&gt;0,E4087/L4087,0)</f>
        <v>10</v>
      </c>
      <c r="P4087" s="11">
        <f>(((I4087/60)/60)/24)+DATE(1970,1,1)+(-5/24)</f>
        <v>42086.957638888889</v>
      </c>
      <c r="Q4087" s="11">
        <f>(((J4087/60)/60)/24)+DATE(1970,1,1)+(-5/24)</f>
        <v>42058.395543981482</v>
      </c>
      <c r="R4087" t="s">
        <v>8271</v>
      </c>
      <c r="S4087" s="13" t="str">
        <f>LEFT(R4087,SEARCH("/",R4087)-1)</f>
        <v>theater</v>
      </c>
      <c r="T4087" t="str">
        <f>RIGHT(R4087,LEN(R4087)-SEARCH("/",R4087))</f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>
        <f>E4088/D4088</f>
        <v>4.7E-2</v>
      </c>
      <c r="O4088" s="6">
        <f>IF(L4088&gt;0,E4088/L4088,0)</f>
        <v>9.4</v>
      </c>
      <c r="P4088" s="11">
        <f>(((I4088/60)/60)/24)+DATE(1970,1,1)+(-5/24)</f>
        <v>42328.958333333336</v>
      </c>
      <c r="Q4088" s="11">
        <f>(((J4088/60)/60)/24)+DATE(1970,1,1)+(-5/24)</f>
        <v>42304.732627314814</v>
      </c>
      <c r="R4088" t="s">
        <v>8271</v>
      </c>
      <c r="S4088" s="13" t="str">
        <f>LEFT(R4088,SEARCH("/",R4088)-1)</f>
        <v>theater</v>
      </c>
      <c r="T4088" t="str">
        <f>RIGHT(R4088,LEN(R4088)-SEARCH("/",R4088))</f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>
        <f>E4089/D4089</f>
        <v>0</v>
      </c>
      <c r="O4089" s="6">
        <f>IF(L4089&gt;0,E4089/L4089,0)</f>
        <v>0</v>
      </c>
      <c r="P4089" s="11">
        <f>(((I4089/60)/60)/24)+DATE(1970,1,1)+(-5/24)</f>
        <v>42568.53456018518</v>
      </c>
      <c r="Q4089" s="11">
        <f>(((J4089/60)/60)/24)+DATE(1970,1,1)+(-5/24)</f>
        <v>42538.53456018518</v>
      </c>
      <c r="R4089" t="s">
        <v>8271</v>
      </c>
      <c r="S4089" s="13" t="str">
        <f>LEFT(R4089,SEARCH("/",R4089)-1)</f>
        <v>theater</v>
      </c>
      <c r="T4089" t="str">
        <f>RIGHT(R4089,LEN(R4089)-SEARCH("/",R4089))</f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>
        <f>E4090/D4090</f>
        <v>0.108</v>
      </c>
      <c r="O4090" s="6">
        <f>IF(L4090&gt;0,E4090/L4090,0)</f>
        <v>72</v>
      </c>
      <c r="P4090" s="11">
        <f>(((I4090/60)/60)/24)+DATE(1970,1,1)+(-5/24)</f>
        <v>42020.226388888892</v>
      </c>
      <c r="Q4090" s="11">
        <f>(((J4090/60)/60)/24)+DATE(1970,1,1)+(-5/24)</f>
        <v>41990.40421296296</v>
      </c>
      <c r="R4090" t="s">
        <v>8271</v>
      </c>
      <c r="S4090" s="13" t="str">
        <f>LEFT(R4090,SEARCH("/",R4090)-1)</f>
        <v>theater</v>
      </c>
      <c r="T4090" t="str">
        <f>RIGHT(R4090,LEN(R4090)-SEARCH("/",R4090))</f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>
        <f>E4091/D4091</f>
        <v>4.8000000000000001E-2</v>
      </c>
      <c r="O4091" s="6">
        <f>IF(L4091&gt;0,E4091/L4091,0)</f>
        <v>30</v>
      </c>
      <c r="P4091" s="11">
        <f>(((I4091/60)/60)/24)+DATE(1970,1,1)+(-5/24)</f>
        <v>42155.524305555555</v>
      </c>
      <c r="Q4091" s="11">
        <f>(((J4091/60)/60)/24)+DATE(1970,1,1)+(-5/24)</f>
        <v>42122.524166666662</v>
      </c>
      <c r="R4091" t="s">
        <v>8271</v>
      </c>
      <c r="S4091" s="13" t="str">
        <f>LEFT(R4091,SEARCH("/",R4091)-1)</f>
        <v>theater</v>
      </c>
      <c r="T4091" t="str">
        <f>RIGHT(R4091,LEN(R4091)-SEARCH("/",R4091))</f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>
        <f>E4092/D4092</f>
        <v>3.2000000000000001E-2</v>
      </c>
      <c r="O4092" s="6">
        <f>IF(L4092&gt;0,E4092/L4092,0)</f>
        <v>10.666666666666666</v>
      </c>
      <c r="P4092" s="11">
        <f>(((I4092/60)/60)/24)+DATE(1970,1,1)+(-5/24)</f>
        <v>42223.416666666664</v>
      </c>
      <c r="Q4092" s="11">
        <f>(((J4092/60)/60)/24)+DATE(1970,1,1)+(-5/24)</f>
        <v>42209.464548611104</v>
      </c>
      <c r="R4092" t="s">
        <v>8271</v>
      </c>
      <c r="S4092" s="13" t="str">
        <f>LEFT(R4092,SEARCH("/",R4092)-1)</f>
        <v>theater</v>
      </c>
      <c r="T4092" t="str">
        <f>RIGHT(R4092,LEN(R4092)-SEARCH("/",R4092))</f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>
        <f>E4093/D4093</f>
        <v>0.1275</v>
      </c>
      <c r="O4093" s="6">
        <f>IF(L4093&gt;0,E4093/L4093,0)</f>
        <v>25.5</v>
      </c>
      <c r="P4093" s="11">
        <f>(((I4093/60)/60)/24)+DATE(1970,1,1)+(-5/24)</f>
        <v>42020.298043981478</v>
      </c>
      <c r="Q4093" s="11">
        <f>(((J4093/60)/60)/24)+DATE(1970,1,1)+(-5/24)</f>
        <v>41990.298043981478</v>
      </c>
      <c r="R4093" t="s">
        <v>8271</v>
      </c>
      <c r="S4093" s="13" t="str">
        <f>LEFT(R4093,SEARCH("/",R4093)-1)</f>
        <v>theater</v>
      </c>
      <c r="T4093" t="str">
        <f>RIGHT(R4093,LEN(R4093)-SEARCH("/",R4093))</f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>
        <f>E4094/D4094</f>
        <v>1.8181818181818181E-4</v>
      </c>
      <c r="O4094" s="6">
        <f>IF(L4094&gt;0,E4094/L4094,0)</f>
        <v>20</v>
      </c>
      <c r="P4094" s="11">
        <f>(((I4094/60)/60)/24)+DATE(1970,1,1)+(-5/24)</f>
        <v>42098.94498842593</v>
      </c>
      <c r="Q4094" s="11">
        <f>(((J4094/60)/60)/24)+DATE(1970,1,1)+(-5/24)</f>
        <v>42038.986655092587</v>
      </c>
      <c r="R4094" t="s">
        <v>8271</v>
      </c>
      <c r="S4094" s="13" t="str">
        <f>LEFT(R4094,SEARCH("/",R4094)-1)</f>
        <v>theater</v>
      </c>
      <c r="T4094" t="str">
        <f>RIGHT(R4094,LEN(R4094)-SEARCH("/",R4094))</f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>
        <f>E4095/D4095</f>
        <v>2.4E-2</v>
      </c>
      <c r="O4095" s="6">
        <f>IF(L4095&gt;0,E4095/L4095,0)</f>
        <v>15</v>
      </c>
      <c r="P4095" s="11">
        <f>(((I4095/60)/60)/24)+DATE(1970,1,1)+(-5/24)</f>
        <v>42238.607557870368</v>
      </c>
      <c r="Q4095" s="11">
        <f>(((J4095/60)/60)/24)+DATE(1970,1,1)+(-5/24)</f>
        <v>42178.607557870368</v>
      </c>
      <c r="R4095" t="s">
        <v>8271</v>
      </c>
      <c r="S4095" s="13" t="str">
        <f>LEFT(R4095,SEARCH("/",R4095)-1)</f>
        <v>theater</v>
      </c>
      <c r="T4095" t="str">
        <f>RIGHT(R4095,LEN(R4095)-SEARCH("/",R4095))</f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>
        <f>E4096/D4096</f>
        <v>0.36499999999999999</v>
      </c>
      <c r="O4096" s="6">
        <f>IF(L4096&gt;0,E4096/L4096,0)</f>
        <v>91.25</v>
      </c>
      <c r="P4096" s="11">
        <f>(((I4096/60)/60)/24)+DATE(1970,1,1)+(-5/24)</f>
        <v>41933.999305555553</v>
      </c>
      <c r="Q4096" s="11">
        <f>(((J4096/60)/60)/24)+DATE(1970,1,1)+(-5/24)</f>
        <v>41889.878472222219</v>
      </c>
      <c r="R4096" t="s">
        <v>8271</v>
      </c>
      <c r="S4096" s="13" t="str">
        <f>LEFT(R4096,SEARCH("/",R4096)-1)</f>
        <v>theater</v>
      </c>
      <c r="T4096" t="str">
        <f>RIGHT(R4096,LEN(R4096)-SEARCH("/",R4096))</f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>
        <f>E4097/D4097</f>
        <v>2.6666666666666668E-2</v>
      </c>
      <c r="O4097" s="6">
        <f>IF(L4097&gt;0,E4097/L4097,0)</f>
        <v>800</v>
      </c>
      <c r="P4097" s="11">
        <f>(((I4097/60)/60)/24)+DATE(1970,1,1)+(-5/24)</f>
        <v>42722.823495370372</v>
      </c>
      <c r="Q4097" s="11">
        <f>(((J4097/60)/60)/24)+DATE(1970,1,1)+(-5/24)</f>
        <v>42692.823495370372</v>
      </c>
      <c r="R4097" t="s">
        <v>8271</v>
      </c>
      <c r="S4097" s="13" t="str">
        <f>LEFT(R4097,SEARCH("/",R4097)-1)</f>
        <v>theater</v>
      </c>
      <c r="T4097" t="str">
        <f>RIGHT(R4097,LEN(R4097)-SEARCH("/",R4097))</f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>
        <f>E4098/D4098</f>
        <v>0.11428571428571428</v>
      </c>
      <c r="O4098" s="6">
        <f>IF(L4098&gt;0,E4098/L4098,0)</f>
        <v>80</v>
      </c>
      <c r="P4098" s="11">
        <f>(((I4098/60)/60)/24)+DATE(1970,1,1)+(-5/24)</f>
        <v>42794.160416666658</v>
      </c>
      <c r="Q4098" s="11">
        <f>(((J4098/60)/60)/24)+DATE(1970,1,1)+(-5/24)</f>
        <v>42750.321979166663</v>
      </c>
      <c r="R4098" t="s">
        <v>8271</v>
      </c>
      <c r="S4098" s="13" t="str">
        <f>LEFT(R4098,SEARCH("/",R4098)-1)</f>
        <v>theater</v>
      </c>
      <c r="T4098" t="str">
        <f>RIGHT(R4098,LEN(R4098)-SEARCH("/",R4098))</f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>
        <f>E4099/D4099</f>
        <v>0</v>
      </c>
      <c r="O4099" s="6">
        <f>IF(L4099&gt;0,E4099/L4099,0)</f>
        <v>0</v>
      </c>
      <c r="P4099" s="11">
        <f>(((I4099/60)/60)/24)+DATE(1970,1,1)+(-5/24)</f>
        <v>42400.788194444445</v>
      </c>
      <c r="Q4099" s="11">
        <f>(((J4099/60)/60)/24)+DATE(1970,1,1)+(-5/24)</f>
        <v>42344.616168981483</v>
      </c>
      <c r="R4099" t="s">
        <v>8271</v>
      </c>
      <c r="S4099" s="13" t="str">
        <f>LEFT(R4099,SEARCH("/",R4099)-1)</f>
        <v>theater</v>
      </c>
      <c r="T4099" t="str">
        <f>RIGHT(R4099,LEN(R4099)-SEARCH("/",R4099))</f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>
        <f>E4100/D4100</f>
        <v>0</v>
      </c>
      <c r="O4100" s="6">
        <f>IF(L4100&gt;0,E4100/L4100,0)</f>
        <v>0</v>
      </c>
      <c r="P4100" s="11">
        <f>(((I4100/60)/60)/24)+DATE(1970,1,1)+(-5/24)</f>
        <v>42525.51385416666</v>
      </c>
      <c r="Q4100" s="11">
        <f>(((J4100/60)/60)/24)+DATE(1970,1,1)+(-5/24)</f>
        <v>42495.51385416666</v>
      </c>
      <c r="R4100" t="s">
        <v>8271</v>
      </c>
      <c r="S4100" s="13" t="str">
        <f>LEFT(R4100,SEARCH("/",R4100)-1)</f>
        <v>theater</v>
      </c>
      <c r="T4100" t="str">
        <f>RIGHT(R4100,LEN(R4100)-SEARCH("/",R4100))</f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>
        <f>E4101/D4101</f>
        <v>1.1111111111111112E-2</v>
      </c>
      <c r="O4101" s="6">
        <f>IF(L4101&gt;0,E4101/L4101,0)</f>
        <v>50</v>
      </c>
      <c r="P4101" s="11">
        <f>(((I4101/60)/60)/24)+DATE(1970,1,1)+(-5/24)</f>
        <v>42615.642048611109</v>
      </c>
      <c r="Q4101" s="11">
        <f>(((J4101/60)/60)/24)+DATE(1970,1,1)+(-5/24)</f>
        <v>42570.642048611109</v>
      </c>
      <c r="R4101" t="s">
        <v>8271</v>
      </c>
      <c r="S4101" s="13" t="str">
        <f>LEFT(R4101,SEARCH("/",R4101)-1)</f>
        <v>theater</v>
      </c>
      <c r="T4101" t="str">
        <f>RIGHT(R4101,LEN(R4101)-SEARCH("/",R4101))</f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>
        <f>E4102/D4102</f>
        <v>0</v>
      </c>
      <c r="O4102" s="6">
        <f>IF(L4102&gt;0,E4102/L4102,0)</f>
        <v>0</v>
      </c>
      <c r="P4102" s="11">
        <f>(((I4102/60)/60)/24)+DATE(1970,1,1)+(-5/24)</f>
        <v>41936.916550925926</v>
      </c>
      <c r="Q4102" s="11">
        <f>(((J4102/60)/60)/24)+DATE(1970,1,1)+(-5/24)</f>
        <v>41926.916550925926</v>
      </c>
      <c r="R4102" t="s">
        <v>8271</v>
      </c>
      <c r="S4102" s="13" t="str">
        <f>LEFT(R4102,SEARCH("/",R4102)-1)</f>
        <v>theater</v>
      </c>
      <c r="T4102" t="str">
        <f>RIGHT(R4102,LEN(R4102)-SEARCH("/",R4102))</f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>
        <f>E4103/D4103</f>
        <v>0</v>
      </c>
      <c r="O4103" s="6">
        <f>IF(L4103&gt;0,E4103/L4103,0)</f>
        <v>0</v>
      </c>
      <c r="P4103" s="11">
        <f>(((I4103/60)/60)/24)+DATE(1970,1,1)+(-5/24)</f>
        <v>42760.695393518516</v>
      </c>
      <c r="Q4103" s="11">
        <f>(((J4103/60)/60)/24)+DATE(1970,1,1)+(-5/24)</f>
        <v>42730.695393518516</v>
      </c>
      <c r="R4103" t="s">
        <v>8271</v>
      </c>
      <c r="S4103" s="13" t="str">
        <f>LEFT(R4103,SEARCH("/",R4103)-1)</f>
        <v>theater</v>
      </c>
      <c r="T4103" t="str">
        <f>RIGHT(R4103,LEN(R4103)-SEARCH("/",R4103))</f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>
        <f>E4104/D4104</f>
        <v>0.27400000000000002</v>
      </c>
      <c r="O4104" s="6">
        <f>IF(L4104&gt;0,E4104/L4104,0)</f>
        <v>22.833333333333332</v>
      </c>
      <c r="P4104" s="11">
        <f>(((I4104/60)/60)/24)+DATE(1970,1,1)+(-5/24)</f>
        <v>42505.639733796292</v>
      </c>
      <c r="Q4104" s="11">
        <f>(((J4104/60)/60)/24)+DATE(1970,1,1)+(-5/24)</f>
        <v>42475.639733796292</v>
      </c>
      <c r="R4104" t="s">
        <v>8271</v>
      </c>
      <c r="S4104" s="13" t="str">
        <f>LEFT(R4104,SEARCH("/",R4104)-1)</f>
        <v>theater</v>
      </c>
      <c r="T4104" t="str">
        <f>RIGHT(R4104,LEN(R4104)-SEARCH("/",R4104))</f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>
        <f>E4105/D4105</f>
        <v>0.1</v>
      </c>
      <c r="O4105" s="6">
        <f>IF(L4105&gt;0,E4105/L4105,0)</f>
        <v>16.666666666666668</v>
      </c>
      <c r="P4105" s="11">
        <f>(((I4105/60)/60)/24)+DATE(1970,1,1)+(-5/24)</f>
        <v>42242.563888888886</v>
      </c>
      <c r="Q4105" s="11">
        <f>(((J4105/60)/60)/24)+DATE(1970,1,1)+(-5/24)</f>
        <v>42188.624606481484</v>
      </c>
      <c r="R4105" t="s">
        <v>8271</v>
      </c>
      <c r="S4105" s="13" t="str">
        <f>LEFT(R4105,SEARCH("/",R4105)-1)</f>
        <v>theater</v>
      </c>
      <c r="T4105" t="str">
        <f>RIGHT(R4105,LEN(R4105)-SEARCH("/",R4105))</f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>
        <f>E4106/D4106</f>
        <v>0.21366666666666667</v>
      </c>
      <c r="O4106" s="6">
        <f>IF(L4106&gt;0,E4106/L4106,0)</f>
        <v>45.785714285714285</v>
      </c>
      <c r="P4106" s="11">
        <f>(((I4106/60)/60)/24)+DATE(1970,1,1)+(-5/24)</f>
        <v>42670.069837962961</v>
      </c>
      <c r="Q4106" s="11">
        <f>(((J4106/60)/60)/24)+DATE(1970,1,1)+(-5/24)</f>
        <v>42640.069837962961</v>
      </c>
      <c r="R4106" t="s">
        <v>8271</v>
      </c>
      <c r="S4106" s="13" t="str">
        <f>LEFT(R4106,SEARCH("/",R4106)-1)</f>
        <v>theater</v>
      </c>
      <c r="T4106" t="str">
        <f>RIGHT(R4106,LEN(R4106)-SEARCH("/",R4106))</f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>
        <f>E4107/D4107</f>
        <v>6.9696969696969702E-2</v>
      </c>
      <c r="O4107" s="6">
        <f>IF(L4107&gt;0,E4107/L4107,0)</f>
        <v>383.33333333333331</v>
      </c>
      <c r="P4107" s="11">
        <f>(((I4107/60)/60)/24)+DATE(1970,1,1)+(-5/24)</f>
        <v>42729.802187499998</v>
      </c>
      <c r="Q4107" s="11">
        <f>(((J4107/60)/60)/24)+DATE(1970,1,1)+(-5/24)</f>
        <v>42696.802187499998</v>
      </c>
      <c r="R4107" t="s">
        <v>8271</v>
      </c>
      <c r="S4107" s="13" t="str">
        <f>LEFT(R4107,SEARCH("/",R4107)-1)</f>
        <v>theater</v>
      </c>
      <c r="T4107" t="str">
        <f>RIGHT(R4107,LEN(R4107)-SEARCH("/",R4107))</f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>
        <f>E4108/D4108</f>
        <v>0.70599999999999996</v>
      </c>
      <c r="O4108" s="6">
        <f>IF(L4108&gt;0,E4108/L4108,0)</f>
        <v>106.96969696969697</v>
      </c>
      <c r="P4108" s="11">
        <f>(((I4108/60)/60)/24)+DATE(1970,1,1)+(-5/24)</f>
        <v>42095.833333333336</v>
      </c>
      <c r="Q4108" s="11">
        <f>(((J4108/60)/60)/24)+DATE(1970,1,1)+(-5/24)</f>
        <v>42052.841041666667</v>
      </c>
      <c r="R4108" t="s">
        <v>8271</v>
      </c>
      <c r="S4108" s="13" t="str">
        <f>LEFT(R4108,SEARCH("/",R4108)-1)</f>
        <v>theater</v>
      </c>
      <c r="T4108" t="str">
        <f>RIGHT(R4108,LEN(R4108)-SEARCH("/",R4108))</f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>
        <f>E4109/D4109</f>
        <v>2.0500000000000001E-2</v>
      </c>
      <c r="O4109" s="6">
        <f>IF(L4109&gt;0,E4109/L4109,0)</f>
        <v>10.25</v>
      </c>
      <c r="P4109" s="11">
        <f>(((I4109/60)/60)/24)+DATE(1970,1,1)+(-5/24)</f>
        <v>41906.708344907405</v>
      </c>
      <c r="Q4109" s="11">
        <f>(((J4109/60)/60)/24)+DATE(1970,1,1)+(-5/24)</f>
        <v>41883.708344907405</v>
      </c>
      <c r="R4109" t="s">
        <v>8271</v>
      </c>
      <c r="S4109" s="13" t="str">
        <f>LEFT(R4109,SEARCH("/",R4109)-1)</f>
        <v>theater</v>
      </c>
      <c r="T4109" t="str">
        <f>RIGHT(R4109,LEN(R4109)-SEARCH("/",R4109))</f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>
        <f>E4110/D4110</f>
        <v>1.9666666666666666E-2</v>
      </c>
      <c r="O4110" s="6">
        <f>IF(L4110&gt;0,E4110/L4110,0)</f>
        <v>59</v>
      </c>
      <c r="P4110" s="11">
        <f>(((I4110/60)/60)/24)+DATE(1970,1,1)+(-5/24)</f>
        <v>42796.999999999993</v>
      </c>
      <c r="Q4110" s="11">
        <f>(((J4110/60)/60)/24)+DATE(1970,1,1)+(-5/24)</f>
        <v>42766.823344907411</v>
      </c>
      <c r="R4110" t="s">
        <v>8271</v>
      </c>
      <c r="S4110" s="13" t="str">
        <f>LEFT(R4110,SEARCH("/",R4110)-1)</f>
        <v>theater</v>
      </c>
      <c r="T4110" t="str">
        <f>RIGHT(R4110,LEN(R4110)-SEARCH("/",R4110))</f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>
        <f>E4111/D4111</f>
        <v>0</v>
      </c>
      <c r="O4111" s="6">
        <f>IF(L4111&gt;0,E4111/L4111,0)</f>
        <v>0</v>
      </c>
      <c r="P4111" s="11">
        <f>(((I4111/60)/60)/24)+DATE(1970,1,1)+(-5/24)</f>
        <v>42337.372731481482</v>
      </c>
      <c r="Q4111" s="11">
        <f>(((J4111/60)/60)/24)+DATE(1970,1,1)+(-5/24)</f>
        <v>42307.331064814811</v>
      </c>
      <c r="R4111" t="s">
        <v>8271</v>
      </c>
      <c r="S4111" s="13" t="str">
        <f>LEFT(R4111,SEARCH("/",R4111)-1)</f>
        <v>theater</v>
      </c>
      <c r="T4111" t="str">
        <f>RIGHT(R4111,LEN(R4111)-SEARCH("/",R4111))</f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>
        <f>E4112/D4112</f>
        <v>0.28666666666666668</v>
      </c>
      <c r="O4112" s="6">
        <f>IF(L4112&gt;0,E4112/L4112,0)</f>
        <v>14.333333333333334</v>
      </c>
      <c r="P4112" s="11">
        <f>(((I4112/60)/60)/24)+DATE(1970,1,1)+(-5/24)</f>
        <v>42572.418414351843</v>
      </c>
      <c r="Q4112" s="11">
        <f>(((J4112/60)/60)/24)+DATE(1970,1,1)+(-5/24)</f>
        <v>42512.418414351843</v>
      </c>
      <c r="R4112" t="s">
        <v>8271</v>
      </c>
      <c r="S4112" s="13" t="str">
        <f>LEFT(R4112,SEARCH("/",R4112)-1)</f>
        <v>theater</v>
      </c>
      <c r="T4112" t="str">
        <f>RIGHT(R4112,LEN(R4112)-SEARCH("/",R4112))</f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>
        <f>E4113/D4113</f>
        <v>3.1333333333333331E-2</v>
      </c>
      <c r="O4113" s="6">
        <f>IF(L4113&gt;0,E4113/L4113,0)</f>
        <v>15.666666666666666</v>
      </c>
      <c r="P4113" s="11">
        <f>(((I4113/60)/60)/24)+DATE(1970,1,1)+(-5/24)</f>
        <v>42058.927546296291</v>
      </c>
      <c r="Q4113" s="11">
        <f>(((J4113/60)/60)/24)+DATE(1970,1,1)+(-5/24)</f>
        <v>42028.927546296291</v>
      </c>
      <c r="R4113" t="s">
        <v>8271</v>
      </c>
      <c r="S4113" s="13" t="str">
        <f>LEFT(R4113,SEARCH("/",R4113)-1)</f>
        <v>theater</v>
      </c>
      <c r="T4113" t="str">
        <f>RIGHT(R4113,LEN(R4113)-SEARCH("/",R4113))</f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>
        <f>E4114/D4114</f>
        <v>4.0000000000000002E-4</v>
      </c>
      <c r="O4114" s="6">
        <f>IF(L4114&gt;0,E4114/L4114,0)</f>
        <v>1</v>
      </c>
      <c r="P4114" s="11">
        <f>(((I4114/60)/60)/24)+DATE(1970,1,1)+(-5/24)</f>
        <v>42427.791666666664</v>
      </c>
      <c r="Q4114" s="11">
        <f>(((J4114/60)/60)/24)+DATE(1970,1,1)+(-5/24)</f>
        <v>42400.738263888888</v>
      </c>
      <c r="R4114" t="s">
        <v>8271</v>
      </c>
      <c r="S4114" s="13" t="str">
        <f>LEFT(R4114,SEARCH("/",R4114)-1)</f>
        <v>theater</v>
      </c>
      <c r="T4114" t="str">
        <f>RIGHT(R4114,LEN(R4114)-SEARCH("/",R4114))</f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>
        <f>E4115/D4115</f>
        <v>2E-3</v>
      </c>
      <c r="O4115" s="6">
        <f>IF(L4115&gt;0,E4115/L4115,0)</f>
        <v>1</v>
      </c>
      <c r="P4115" s="11">
        <f>(((I4115/60)/60)/24)+DATE(1970,1,1)+(-5/24)</f>
        <v>42377.06527777778</v>
      </c>
      <c r="Q4115" s="11">
        <f>(((J4115/60)/60)/24)+DATE(1970,1,1)+(-5/24)</f>
        <v>42358.364849537036</v>
      </c>
      <c r="R4115" t="s">
        <v>8271</v>
      </c>
      <c r="S4115" s="13" t="str">
        <f>LEFT(R4115,SEARCH("/",R4115)-1)</f>
        <v>theater</v>
      </c>
      <c r="T4115" t="str">
        <f>RIGHT(R4115,LEN(R4115)-SEARCH("/",R4115))</f>
        <v>plays</v>
      </c>
    </row>
  </sheetData>
  <autoFilter ref="A1:R4115" xr:uid="{F929EF5C-7DFE-4FDC-BC62-3EF2EC9021F3}"/>
  <conditionalFormatting sqref="F1:F1048576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N2:N4115">
    <cfRule type="colorScale" priority="1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BC030-2F15-41D1-B10D-F7B8EE40F203}">
  <dimension ref="A1:F14"/>
  <sheetViews>
    <sheetView workbookViewId="0">
      <selection activeCell="F19" sqref="F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8364</v>
      </c>
    </row>
    <row r="3" spans="1:6" x14ac:dyDescent="0.35">
      <c r="A3" s="7" t="s">
        <v>8363</v>
      </c>
      <c r="B3" s="7" t="s">
        <v>8362</v>
      </c>
    </row>
    <row r="4" spans="1:6" x14ac:dyDescent="0.3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AD736-DC07-4899-94AC-E5CACB18B974}">
  <dimension ref="A1:F47"/>
  <sheetViews>
    <sheetView topLeftCell="A4" workbookViewId="0">
      <selection activeCell="H25" sqref="H25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8308</v>
      </c>
      <c r="B1" t="s">
        <v>8364</v>
      </c>
    </row>
    <row r="2" spans="1:6" x14ac:dyDescent="0.35">
      <c r="A2" s="7" t="s">
        <v>8223</v>
      </c>
      <c r="B2" t="s">
        <v>8364</v>
      </c>
    </row>
    <row r="4" spans="1:6" x14ac:dyDescent="0.35">
      <c r="A4" s="7" t="s">
        <v>8363</v>
      </c>
      <c r="B4" s="7" t="s">
        <v>8362</v>
      </c>
    </row>
    <row r="5" spans="1:6" x14ac:dyDescent="0.3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23A41-7126-4420-9E55-79E35601205B}">
  <dimension ref="A1:E18"/>
  <sheetViews>
    <sheetView workbookViewId="0">
      <selection activeCell="F11" sqref="F1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7" t="s">
        <v>8308</v>
      </c>
      <c r="B1" t="s">
        <v>8317</v>
      </c>
    </row>
    <row r="2" spans="1:5" x14ac:dyDescent="0.35">
      <c r="A2" s="7" t="s">
        <v>8379</v>
      </c>
      <c r="B2" t="s">
        <v>8364</v>
      </c>
    </row>
    <row r="4" spans="1:5" x14ac:dyDescent="0.35">
      <c r="A4" s="7" t="s">
        <v>8363</v>
      </c>
      <c r="B4" s="7" t="s">
        <v>8362</v>
      </c>
    </row>
    <row r="5" spans="1:5" x14ac:dyDescent="0.3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2" t="s">
        <v>8372</v>
      </c>
      <c r="B6" s="9">
        <v>7</v>
      </c>
      <c r="C6" s="9">
        <v>33</v>
      </c>
      <c r="D6" s="9">
        <v>56</v>
      </c>
      <c r="E6" s="9">
        <v>96</v>
      </c>
    </row>
    <row r="7" spans="1:5" x14ac:dyDescent="0.35">
      <c r="A7" s="12" t="s">
        <v>8373</v>
      </c>
      <c r="B7" s="9">
        <v>3</v>
      </c>
      <c r="C7" s="9">
        <v>38</v>
      </c>
      <c r="D7" s="9">
        <v>72</v>
      </c>
      <c r="E7" s="9">
        <v>113</v>
      </c>
    </row>
    <row r="8" spans="1:5" x14ac:dyDescent="0.35">
      <c r="A8" s="12" t="s">
        <v>8374</v>
      </c>
      <c r="B8" s="9">
        <v>3</v>
      </c>
      <c r="C8" s="9">
        <v>33</v>
      </c>
      <c r="D8" s="9">
        <v>55</v>
      </c>
      <c r="E8" s="9">
        <v>91</v>
      </c>
    </row>
    <row r="9" spans="1:5" x14ac:dyDescent="0.35">
      <c r="A9" s="12" t="s">
        <v>8375</v>
      </c>
      <c r="B9" s="9">
        <v>2</v>
      </c>
      <c r="C9" s="9">
        <v>40</v>
      </c>
      <c r="D9" s="9">
        <v>71</v>
      </c>
      <c r="E9" s="9">
        <v>113</v>
      </c>
    </row>
    <row r="10" spans="1:5" x14ac:dyDescent="0.35">
      <c r="A10" s="12" t="s">
        <v>8376</v>
      </c>
      <c r="B10" s="9">
        <v>3</v>
      </c>
      <c r="C10" s="9">
        <v>52</v>
      </c>
      <c r="D10" s="9">
        <v>111</v>
      </c>
      <c r="E10" s="9">
        <v>166</v>
      </c>
    </row>
    <row r="11" spans="1:5" x14ac:dyDescent="0.35">
      <c r="A11" s="12" t="s">
        <v>8377</v>
      </c>
      <c r="B11" s="9">
        <v>4</v>
      </c>
      <c r="C11" s="9">
        <v>50</v>
      </c>
      <c r="D11" s="9">
        <v>102</v>
      </c>
      <c r="E11" s="9">
        <v>156</v>
      </c>
    </row>
    <row r="12" spans="1:5" x14ac:dyDescent="0.35">
      <c r="A12" s="12" t="s">
        <v>8378</v>
      </c>
      <c r="B12" s="9">
        <v>1</v>
      </c>
      <c r="C12" s="9">
        <v>49</v>
      </c>
      <c r="D12" s="9">
        <v>85</v>
      </c>
      <c r="E12" s="9">
        <v>135</v>
      </c>
    </row>
    <row r="13" spans="1:5" x14ac:dyDescent="0.35">
      <c r="A13" s="12" t="s">
        <v>8367</v>
      </c>
      <c r="B13" s="9">
        <v>4</v>
      </c>
      <c r="C13" s="9">
        <v>47</v>
      </c>
      <c r="D13" s="9">
        <v>72</v>
      </c>
      <c r="E13" s="9">
        <v>123</v>
      </c>
    </row>
    <row r="14" spans="1:5" x14ac:dyDescent="0.35">
      <c r="A14" s="12" t="s">
        <v>8368</v>
      </c>
      <c r="B14" s="9">
        <v>4</v>
      </c>
      <c r="C14" s="9">
        <v>34</v>
      </c>
      <c r="D14" s="9">
        <v>60</v>
      </c>
      <c r="E14" s="9">
        <v>98</v>
      </c>
    </row>
    <row r="15" spans="1:5" x14ac:dyDescent="0.35">
      <c r="A15" s="12" t="s">
        <v>8369</v>
      </c>
      <c r="B15" s="9"/>
      <c r="C15" s="9">
        <v>50</v>
      </c>
      <c r="D15" s="9">
        <v>66</v>
      </c>
      <c r="E15" s="9">
        <v>116</v>
      </c>
    </row>
    <row r="16" spans="1:5" x14ac:dyDescent="0.35">
      <c r="A16" s="12" t="s">
        <v>8370</v>
      </c>
      <c r="B16" s="9">
        <v>3</v>
      </c>
      <c r="C16" s="9">
        <v>31</v>
      </c>
      <c r="D16" s="9">
        <v>52</v>
      </c>
      <c r="E16" s="9">
        <v>86</v>
      </c>
    </row>
    <row r="17" spans="1:5" x14ac:dyDescent="0.35">
      <c r="A17" s="12" t="s">
        <v>8371</v>
      </c>
      <c r="B17" s="9">
        <v>3</v>
      </c>
      <c r="C17" s="9">
        <v>36</v>
      </c>
      <c r="D17" s="9">
        <v>37</v>
      </c>
      <c r="E17" s="9">
        <v>76</v>
      </c>
    </row>
    <row r="18" spans="1:5" x14ac:dyDescent="0.35">
      <c r="A18" s="12" t="s">
        <v>8361</v>
      </c>
      <c r="B18" s="9">
        <v>37</v>
      </c>
      <c r="C18" s="9">
        <v>493</v>
      </c>
      <c r="D18" s="9">
        <v>839</v>
      </c>
      <c r="E18" s="9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04816-71FA-4F74-9DA5-013C705312BD}">
  <dimension ref="A1:K13"/>
  <sheetViews>
    <sheetView workbookViewId="0"/>
  </sheetViews>
  <sheetFormatPr defaultRowHeight="14.5" x14ac:dyDescent="0.35"/>
  <cols>
    <col min="1" max="1" width="12.36328125" bestFit="1" customWidth="1"/>
    <col min="2" max="2" width="15.26953125" bestFit="1" customWidth="1"/>
    <col min="3" max="3" width="22.36328125" bestFit="1" customWidth="1"/>
    <col min="4" max="4" width="13.81640625" bestFit="1" customWidth="1"/>
    <col min="5" max="5" width="22.36328125" bestFit="1" customWidth="1"/>
    <col min="6" max="6" width="13.81640625" bestFit="1" customWidth="1"/>
    <col min="7" max="7" width="22.36328125" bestFit="1" customWidth="1"/>
    <col min="8" max="8" width="13.81640625" bestFit="1" customWidth="1"/>
    <col min="9" max="9" width="22.36328125" bestFit="1" customWidth="1"/>
    <col min="10" max="10" width="18.6328125" bestFit="1" customWidth="1"/>
    <col min="11" max="11" width="27.1796875" bestFit="1" customWidth="1"/>
  </cols>
  <sheetData>
    <row r="1" spans="1:11" x14ac:dyDescent="0.35">
      <c r="B1" s="7" t="s">
        <v>8362</v>
      </c>
    </row>
    <row r="2" spans="1:11" x14ac:dyDescent="0.35">
      <c r="B2" t="s">
        <v>8220</v>
      </c>
      <c r="D2" t="s">
        <v>8221</v>
      </c>
      <c r="F2" t="s">
        <v>8222</v>
      </c>
      <c r="H2" t="s">
        <v>8219</v>
      </c>
      <c r="J2" t="s">
        <v>8381</v>
      </c>
      <c r="K2" t="s">
        <v>8382</v>
      </c>
    </row>
    <row r="3" spans="1:11" x14ac:dyDescent="0.35">
      <c r="A3" s="7" t="s">
        <v>8360</v>
      </c>
      <c r="B3" t="s">
        <v>8380</v>
      </c>
      <c r="C3" t="s">
        <v>8383</v>
      </c>
      <c r="D3" t="s">
        <v>8380</v>
      </c>
      <c r="E3" t="s">
        <v>8383</v>
      </c>
      <c r="F3" t="s">
        <v>8380</v>
      </c>
      <c r="G3" t="s">
        <v>8383</v>
      </c>
      <c r="H3" t="s">
        <v>8380</v>
      </c>
      <c r="I3" t="s">
        <v>8383</v>
      </c>
    </row>
    <row r="4" spans="1:11" x14ac:dyDescent="0.35">
      <c r="A4" s="8" t="s">
        <v>8310</v>
      </c>
      <c r="B4" s="9">
        <v>53469</v>
      </c>
      <c r="C4" s="9">
        <v>2187.8027685931274</v>
      </c>
      <c r="D4" s="9">
        <v>337771.78</v>
      </c>
      <c r="E4" s="9">
        <v>11328.110989604587</v>
      </c>
      <c r="F4" s="9"/>
      <c r="G4" s="9"/>
      <c r="H4" s="9">
        <v>5313576.17</v>
      </c>
      <c r="I4" s="9">
        <v>31955.054768906703</v>
      </c>
      <c r="J4" s="9">
        <v>5704816.9500000002</v>
      </c>
      <c r="K4" s="9">
        <v>45470.968527104415</v>
      </c>
    </row>
    <row r="5" spans="1:11" x14ac:dyDescent="0.35">
      <c r="A5" s="8" t="s">
        <v>8336</v>
      </c>
      <c r="B5" s="9">
        <v>1127</v>
      </c>
      <c r="C5" s="9">
        <v>448.08333333333331</v>
      </c>
      <c r="D5" s="9">
        <v>80300.509999999995</v>
      </c>
      <c r="E5" s="9">
        <v>6252.754676564653</v>
      </c>
      <c r="F5" s="9">
        <v>6078</v>
      </c>
      <c r="G5" s="9">
        <v>260.70162470725995</v>
      </c>
      <c r="H5" s="9">
        <v>849487.14</v>
      </c>
      <c r="I5" s="9">
        <v>3090.6328109238193</v>
      </c>
      <c r="J5" s="9">
        <v>936992.65</v>
      </c>
      <c r="K5" s="9">
        <v>10052.172445529064</v>
      </c>
    </row>
    <row r="6" spans="1:11" x14ac:dyDescent="0.35">
      <c r="A6" s="8" t="s">
        <v>8333</v>
      </c>
      <c r="B6" s="9"/>
      <c r="C6" s="9"/>
      <c r="D6" s="9">
        <v>260905.32999999996</v>
      </c>
      <c r="E6" s="9">
        <v>4773.4651502944353</v>
      </c>
      <c r="F6" s="9"/>
      <c r="G6" s="9"/>
      <c r="H6" s="9">
        <v>2791408.56</v>
      </c>
      <c r="I6" s="9">
        <v>5343.2094102946803</v>
      </c>
      <c r="J6" s="9">
        <v>3052313.89</v>
      </c>
      <c r="K6" s="9">
        <v>10116.674560589116</v>
      </c>
    </row>
    <row r="7" spans="1:11" x14ac:dyDescent="0.35">
      <c r="A7" s="8" t="s">
        <v>8331</v>
      </c>
      <c r="B7" s="9">
        <v>9537</v>
      </c>
      <c r="C7" s="9">
        <v>491.98630136986299</v>
      </c>
      <c r="D7" s="9"/>
      <c r="E7" s="9"/>
      <c r="F7" s="9"/>
      <c r="G7" s="9"/>
      <c r="H7" s="9"/>
      <c r="I7" s="9"/>
      <c r="J7" s="9">
        <v>9537</v>
      </c>
      <c r="K7" s="9">
        <v>491.98630136986299</v>
      </c>
    </row>
    <row r="8" spans="1:11" x14ac:dyDescent="0.35">
      <c r="A8" s="8" t="s">
        <v>8325</v>
      </c>
      <c r="B8" s="9">
        <v>9637</v>
      </c>
      <c r="C8" s="9">
        <v>545.26486928104566</v>
      </c>
      <c r="D8" s="9">
        <v>66175.320000000007</v>
      </c>
      <c r="E8" s="9">
        <v>5163.3495477357546</v>
      </c>
      <c r="F8" s="9">
        <v>105800.38</v>
      </c>
      <c r="G8" s="9">
        <v>1600.9139536012954</v>
      </c>
      <c r="H8" s="9">
        <v>3147611.6399999997</v>
      </c>
      <c r="I8" s="9">
        <v>40085.133322579393</v>
      </c>
      <c r="J8" s="9">
        <v>3329224.34</v>
      </c>
      <c r="K8" s="9">
        <v>47394.661693197486</v>
      </c>
    </row>
    <row r="9" spans="1:11" x14ac:dyDescent="0.35">
      <c r="A9" s="8" t="s">
        <v>8338</v>
      </c>
      <c r="B9" s="9"/>
      <c r="C9" s="9"/>
      <c r="D9" s="9">
        <v>223920.30999999997</v>
      </c>
      <c r="E9" s="9">
        <v>6149.3101902365206</v>
      </c>
      <c r="F9" s="9"/>
      <c r="G9" s="9"/>
      <c r="H9" s="9">
        <v>2177693.4200000004</v>
      </c>
      <c r="I9" s="9">
        <v>11883.904558715172</v>
      </c>
      <c r="J9" s="9">
        <v>2401613.7300000004</v>
      </c>
      <c r="K9" s="9">
        <v>18033.214748951694</v>
      </c>
    </row>
    <row r="10" spans="1:11" x14ac:dyDescent="0.35">
      <c r="A10" s="8" t="s">
        <v>8322</v>
      </c>
      <c r="B10" s="9">
        <v>18781</v>
      </c>
      <c r="C10" s="9">
        <v>1290.1169646737442</v>
      </c>
      <c r="D10" s="9">
        <v>49591.25</v>
      </c>
      <c r="E10" s="9">
        <v>4683.1125119443268</v>
      </c>
      <c r="F10" s="9"/>
      <c r="G10" s="9"/>
      <c r="H10" s="9">
        <v>1535350.9</v>
      </c>
      <c r="I10" s="9">
        <v>6056.6566844603167</v>
      </c>
      <c r="J10" s="9">
        <v>1603723.15</v>
      </c>
      <c r="K10" s="9">
        <v>12029.886161078388</v>
      </c>
    </row>
    <row r="11" spans="1:11" x14ac:dyDescent="0.35">
      <c r="A11" s="8" t="s">
        <v>8319</v>
      </c>
      <c r="B11" s="9">
        <v>2352021.5099999998</v>
      </c>
      <c r="C11" s="9">
        <v>20776.053245089086</v>
      </c>
      <c r="D11" s="9">
        <v>1386682.01</v>
      </c>
      <c r="E11" s="9">
        <v>23562.966539739427</v>
      </c>
      <c r="F11" s="9"/>
      <c r="G11" s="9"/>
      <c r="H11" s="9">
        <v>19665020.160000008</v>
      </c>
      <c r="I11" s="9">
        <v>35607.631530965009</v>
      </c>
      <c r="J11" s="9">
        <v>23403723.680000007</v>
      </c>
      <c r="K11" s="9">
        <v>79946.651315793526</v>
      </c>
    </row>
    <row r="12" spans="1:11" x14ac:dyDescent="0.35">
      <c r="A12" s="8" t="s">
        <v>8317</v>
      </c>
      <c r="B12" s="9">
        <v>98359</v>
      </c>
      <c r="C12" s="9">
        <v>1473.1200722117935</v>
      </c>
      <c r="D12" s="9">
        <v>433620.89</v>
      </c>
      <c r="E12" s="9">
        <v>30381.823210062343</v>
      </c>
      <c r="F12" s="9">
        <v>84231</v>
      </c>
      <c r="G12" s="9">
        <v>3141.1562006833747</v>
      </c>
      <c r="H12" s="9">
        <v>5115585.3800000018</v>
      </c>
      <c r="I12" s="9">
        <v>70621.114578141482</v>
      </c>
      <c r="J12" s="9">
        <v>5731796.2700000014</v>
      </c>
      <c r="K12" s="9">
        <v>105617.21406109899</v>
      </c>
    </row>
    <row r="13" spans="1:11" x14ac:dyDescent="0.35">
      <c r="A13" s="8" t="s">
        <v>8361</v>
      </c>
      <c r="B13" s="9">
        <v>2542931.5099999998</v>
      </c>
      <c r="C13" s="9">
        <v>27212.427554551992</v>
      </c>
      <c r="D13" s="9">
        <v>2838967.4</v>
      </c>
      <c r="E13" s="9">
        <v>92294.892816182051</v>
      </c>
      <c r="F13" s="9">
        <v>196109.38</v>
      </c>
      <c r="G13" s="9">
        <v>5002.7717789919298</v>
      </c>
      <c r="H13" s="9">
        <v>40595733.370000012</v>
      </c>
      <c r="I13" s="9">
        <v>204643.33766498658</v>
      </c>
      <c r="J13" s="9">
        <v>46173741.660000011</v>
      </c>
      <c r="K13" s="9">
        <v>329153.42981471255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96374-F3DA-4167-86BD-C7F1005BE437}">
  <dimension ref="A1:H14"/>
  <sheetViews>
    <sheetView workbookViewId="0">
      <selection activeCell="C2" sqref="C2"/>
    </sheetView>
  </sheetViews>
  <sheetFormatPr defaultRowHeight="14.5" x14ac:dyDescent="0.35"/>
  <cols>
    <col min="1" max="1" width="26.81640625" bestFit="1" customWidth="1"/>
    <col min="2" max="2" width="17.1796875" bestFit="1" customWidth="1"/>
    <col min="3" max="3" width="13.54296875" bestFit="1" customWidth="1"/>
    <col min="4" max="4" width="16.1796875" bestFit="1" customWidth="1"/>
    <col min="5" max="5" width="12.453125" bestFit="1" customWidth="1"/>
    <col min="6" max="6" width="19.54296875" bestFit="1" customWidth="1"/>
    <col min="7" max="7" width="15.90625" bestFit="1" customWidth="1"/>
    <col min="8" max="8" width="22.36328125" bestFit="1" customWidth="1"/>
  </cols>
  <sheetData>
    <row r="1" spans="1:8" x14ac:dyDescent="0.35">
      <c r="A1" s="1" t="s">
        <v>8396</v>
      </c>
      <c r="B1" s="1" t="s">
        <v>8397</v>
      </c>
      <c r="C1" s="1" t="s">
        <v>8398</v>
      </c>
      <c r="D1" s="1" t="s">
        <v>8399</v>
      </c>
      <c r="E1" s="1" t="s">
        <v>8400</v>
      </c>
      <c r="F1" s="1" t="s">
        <v>8401</v>
      </c>
      <c r="G1" s="1" t="s">
        <v>8402</v>
      </c>
      <c r="H1" s="1" t="s">
        <v>8403</v>
      </c>
    </row>
    <row r="2" spans="1:8" x14ac:dyDescent="0.35">
      <c r="A2" s="1" t="s">
        <v>8384</v>
      </c>
      <c r="B2">
        <f>COUNTIFS(Sheet1!$F$2:$F$4115,"successful",Sheet1!$E$2:$E$4115,"&lt;1000")</f>
        <v>248</v>
      </c>
      <c r="C2">
        <f>COUNTIFS(Sheet1!$F$2:$F$4115,"failed",Sheet1!$E$2:$E$4115,"&lt;1000")</f>
        <v>1202</v>
      </c>
      <c r="D2">
        <f>COUNTIFS(Sheet1!$F$2:$F$4115,"canceled",Sheet1!$E$2:$E$4115,"&lt;1000")</f>
        <v>262</v>
      </c>
      <c r="E2">
        <f>SUM(B2:D2)</f>
        <v>1712</v>
      </c>
      <c r="F2" s="5">
        <f>B2/E2</f>
        <v>0.14485981308411214</v>
      </c>
      <c r="G2" s="5">
        <f>C2/E2</f>
        <v>0.70210280373831779</v>
      </c>
      <c r="H2" s="5">
        <f>D2/E2</f>
        <v>0.1530373831775701</v>
      </c>
    </row>
    <row r="3" spans="1:8" x14ac:dyDescent="0.35">
      <c r="A3" s="1" t="s">
        <v>8385</v>
      </c>
      <c r="B3">
        <f>COUNTIFS(Sheet1!$F$2:$F$4115,"successful",Sheet1!$E$2:$E$4115,"&gt;=1000",Sheet1!$E$2:$E$4115,"&lt;5000")</f>
        <v>907</v>
      </c>
      <c r="C3">
        <f>COUNTIFS(Sheet1!$F$2:$F$4115,"failed",Sheet1!$E$2:$E$4115,"&gt;=1000",Sheet1!$E$2:$E$4115,"&lt;5000")</f>
        <v>219</v>
      </c>
      <c r="D3">
        <f>COUNTIFS(Sheet1!$F$2:$F$4115,"canceled",Sheet1!$E$2:$E$4115,"&gt;=1000",Sheet1!$E$2:$E$4115,"&lt;5000")</f>
        <v>48</v>
      </c>
      <c r="E3">
        <f t="shared" ref="E3:E13" si="0">SUM(B3:D3)</f>
        <v>1174</v>
      </c>
      <c r="F3" s="5">
        <f t="shared" ref="F3:F13" si="1">B3/E3</f>
        <v>0.77257240204429301</v>
      </c>
      <c r="G3" s="5">
        <f t="shared" ref="G3:G13" si="2">C3/E3</f>
        <v>0.18654173764906304</v>
      </c>
      <c r="H3" s="5">
        <f t="shared" ref="H3:H13" si="3">D3/E3</f>
        <v>4.0885860306643949E-2</v>
      </c>
    </row>
    <row r="4" spans="1:8" x14ac:dyDescent="0.35">
      <c r="A4" s="1" t="s">
        <v>8386</v>
      </c>
      <c r="B4">
        <f>COUNTIFS(Sheet1!$F$2:$F$4115,"successful",Sheet1!$E$2:$E$4115,"&gt;=5000",Sheet1!$E$2:$E$4115,"&lt;10000")</f>
        <v>383</v>
      </c>
      <c r="C4">
        <f>COUNTIFS(Sheet1!$F$2:$F$4115,"failed",Sheet1!$E$2:$E$4115,"&gt;=5000",Sheet1!$E$2:$E$4115,"&lt;10000")</f>
        <v>54</v>
      </c>
      <c r="D4">
        <f>COUNTIFS(Sheet1!$F$2:$F$4115,"canceled",Sheet1!$E$2:$E$4115,"&gt;=5000",Sheet1!$E$2:$E$4115,"&lt;10000")</f>
        <v>14</v>
      </c>
      <c r="E4">
        <f t="shared" si="0"/>
        <v>451</v>
      </c>
      <c r="F4" s="5">
        <f t="shared" si="1"/>
        <v>0.84922394678492241</v>
      </c>
      <c r="G4" s="5">
        <f t="shared" si="2"/>
        <v>0.11973392461197339</v>
      </c>
      <c r="H4" s="5">
        <f t="shared" si="3"/>
        <v>3.1042128603104215E-2</v>
      </c>
    </row>
    <row r="5" spans="1:8" x14ac:dyDescent="0.35">
      <c r="A5" s="1" t="s">
        <v>8387</v>
      </c>
      <c r="B5">
        <f>COUNTIFS(Sheet1!$F$2:$F$4115,"successful",Sheet1!$E$2:$E$4115,"&gt;=10000",Sheet1!$E$2:$E$4115,"&lt;15000")</f>
        <v>178</v>
      </c>
      <c r="C5">
        <f>COUNTIFS(Sheet1!$F$2:$F$4115,"failed",Sheet1!$E$2:$E$4115,"&gt;=10000",Sheet1!$E$2:$E$4115,"&lt;15000")</f>
        <v>18</v>
      </c>
      <c r="D5">
        <f>COUNTIFS(Sheet1!$F$2:$F$4115,"canceled",Sheet1!$E$2:$E$4115,"&gt;=10000",Sheet1!$E$2:$E$4115,"&lt;15000")</f>
        <v>6</v>
      </c>
      <c r="E5">
        <f t="shared" si="0"/>
        <v>202</v>
      </c>
      <c r="F5" s="5">
        <f t="shared" si="1"/>
        <v>0.88118811881188119</v>
      </c>
      <c r="G5" s="5">
        <f t="shared" si="2"/>
        <v>8.9108910891089105E-2</v>
      </c>
      <c r="H5" s="5">
        <f t="shared" si="3"/>
        <v>2.9702970297029702E-2</v>
      </c>
    </row>
    <row r="6" spans="1:8" x14ac:dyDescent="0.35">
      <c r="A6" s="1" t="s">
        <v>8388</v>
      </c>
      <c r="B6">
        <f>COUNTIFS(Sheet1!$F$2:$F$4115,"successful",Sheet1!$E$2:$E$4115,"&gt;=15000",Sheet1!$E$2:$E$4115,"&lt;20000")</f>
        <v>97</v>
      </c>
      <c r="C6">
        <f>COUNTIFS(Sheet1!$F$2:$F$4115,"failed",Sheet1!$E$2:$E$4115,"&gt;=15000",Sheet1!$E$2:$E$4115,"&lt;20000")</f>
        <v>9</v>
      </c>
      <c r="D6">
        <f>COUNTIFS(Sheet1!$F$2:$F$4115,"canceled",Sheet1!$E$2:$E$4115,"&gt;=15000",Sheet1!$E$2:$E$4115,"&lt;20000")</f>
        <v>4</v>
      </c>
      <c r="E6">
        <f t="shared" si="0"/>
        <v>110</v>
      </c>
      <c r="F6" s="5">
        <f t="shared" si="1"/>
        <v>0.88181818181818183</v>
      </c>
      <c r="G6" s="5">
        <f t="shared" si="2"/>
        <v>8.1818181818181818E-2</v>
      </c>
      <c r="H6" s="5">
        <f t="shared" si="3"/>
        <v>3.6363636363636362E-2</v>
      </c>
    </row>
    <row r="7" spans="1:8" x14ac:dyDescent="0.35">
      <c r="A7" s="1" t="s">
        <v>8389</v>
      </c>
      <c r="B7">
        <f>COUNTIFS(Sheet1!$F$2:$F$4115,"successful",Sheet1!$E$2:$E$4115,"&gt;=20000",Sheet1!$E$2:$E$4115,"&lt;25000")</f>
        <v>66</v>
      </c>
      <c r="C7">
        <f>COUNTIFS(Sheet1!$F$2:$F$4115,"failed",Sheet1!$E$2:$E$4115,"&gt;=20000",Sheet1!$E$2:$E$4115,"&lt;25000")</f>
        <v>6</v>
      </c>
      <c r="D7">
        <f>COUNTIFS(Sheet1!$F$2:$F$4115,"canceled",Sheet1!$E$2:$E$4115,"&gt;=20000",Sheet1!$E$2:$E$4115,"&lt;25000")</f>
        <v>3</v>
      </c>
      <c r="E7">
        <f t="shared" si="0"/>
        <v>75</v>
      </c>
      <c r="F7" s="5">
        <f t="shared" si="1"/>
        <v>0.88</v>
      </c>
      <c r="G7" s="5">
        <f t="shared" si="2"/>
        <v>0.08</v>
      </c>
      <c r="H7" s="5">
        <f t="shared" si="3"/>
        <v>0.04</v>
      </c>
    </row>
    <row r="8" spans="1:8" x14ac:dyDescent="0.35">
      <c r="A8" s="1" t="s">
        <v>8390</v>
      </c>
      <c r="B8">
        <f>COUNTIFS(Sheet1!$F$2:$F$4115,"successful",Sheet1!$E$2:$E$4115,"&gt;=25000",Sheet1!$E$2:$E$4115,"&lt;30000")</f>
        <v>51</v>
      </c>
      <c r="C8">
        <f>COUNTIFS(Sheet1!$F$2:$F$4115,"failed",Sheet1!$E$2:$E$4115,"&gt;=25000",Sheet1!$E$2:$E$4115,"&lt;30000")</f>
        <v>5</v>
      </c>
      <c r="D8">
        <f>COUNTIFS(Sheet1!$F$2:$F$4115,"canceled",Sheet1!$E$2:$E$4115,"&gt;=25000",Sheet1!$E$2:$E$4115,"&lt;30000")</f>
        <v>0</v>
      </c>
      <c r="E8">
        <f t="shared" si="0"/>
        <v>56</v>
      </c>
      <c r="F8" s="5">
        <f t="shared" si="1"/>
        <v>0.9107142857142857</v>
      </c>
      <c r="G8" s="5">
        <f t="shared" si="2"/>
        <v>8.9285714285714288E-2</v>
      </c>
      <c r="H8" s="5">
        <f t="shared" si="3"/>
        <v>0</v>
      </c>
    </row>
    <row r="9" spans="1:8" x14ac:dyDescent="0.35">
      <c r="A9" s="1" t="s">
        <v>8391</v>
      </c>
      <c r="B9">
        <f>COUNTIFS(Sheet1!$F$2:$F$4115,"successful",Sheet1!$E$2:$E$4115,"&gt;=30000",Sheet1!$E$2:$E$4115,"&lt;35000")</f>
        <v>47</v>
      </c>
      <c r="C9">
        <f>COUNTIFS(Sheet1!$F$2:$F$4115,"failed",Sheet1!$E$2:$E$4115,"&gt;=30000",Sheet1!$E$2:$E$4115,"&lt;35000")</f>
        <v>4</v>
      </c>
      <c r="D9">
        <f>COUNTIFS(Sheet1!$F$2:$F$4115,"canceled",Sheet1!$E$2:$E$4115,"&gt;=30000",Sheet1!$E$2:$E$4115,"&lt;35000")</f>
        <v>1</v>
      </c>
      <c r="E9">
        <f t="shared" si="0"/>
        <v>52</v>
      </c>
      <c r="F9" s="5">
        <f t="shared" si="1"/>
        <v>0.90384615384615385</v>
      </c>
      <c r="G9" s="5">
        <f t="shared" si="2"/>
        <v>7.6923076923076927E-2</v>
      </c>
      <c r="H9" s="5">
        <f t="shared" si="3"/>
        <v>1.9230769230769232E-2</v>
      </c>
    </row>
    <row r="10" spans="1:8" x14ac:dyDescent="0.35">
      <c r="A10" s="1" t="s">
        <v>8392</v>
      </c>
      <c r="B10">
        <f>COUNTIFS(Sheet1!$F$2:$F$4115,"successful",Sheet1!$E$2:$E$4115,"&gt;=35000",Sheet1!$E$2:$E$4115,"&lt;40000")</f>
        <v>25</v>
      </c>
      <c r="C10">
        <f>COUNTIFS(Sheet1!$F$2:$F$4115,"failed",Sheet1!$E$2:$E$4115,"&gt;=35000",Sheet1!$E$2:$E$4115,"&lt;40000")</f>
        <v>2</v>
      </c>
      <c r="D10">
        <f>COUNTIFS(Sheet1!$F$2:$F$4115,"canceled",Sheet1!$E$2:$E$4115,"&gt;=35000",Sheet1!$E$2:$E$4115,"&lt;40000")</f>
        <v>0</v>
      </c>
      <c r="E10">
        <f t="shared" si="0"/>
        <v>27</v>
      </c>
      <c r="F10" s="5">
        <f t="shared" si="1"/>
        <v>0.92592592592592593</v>
      </c>
      <c r="G10" s="5">
        <f t="shared" si="2"/>
        <v>7.407407407407407E-2</v>
      </c>
      <c r="H10" s="5">
        <f t="shared" si="3"/>
        <v>0</v>
      </c>
    </row>
    <row r="11" spans="1:8" x14ac:dyDescent="0.35">
      <c r="A11" s="1" t="s">
        <v>8393</v>
      </c>
      <c r="B11">
        <f>COUNTIFS(Sheet1!$F$2:$F$4115,"successful",Sheet1!$E$2:$E$4115,"&gt;=40000",Sheet1!$E$2:$E$4115,"&lt;45000")</f>
        <v>19</v>
      </c>
      <c r="C11">
        <f>COUNTIFS(Sheet1!$F$2:$F$4115,"failed",Sheet1!$E$2:$E$4115,"&gt;=40000",Sheet1!$E$2:$E$4115,"&lt;45000")</f>
        <v>4</v>
      </c>
      <c r="D11">
        <f>COUNTIFS(Sheet1!$F$2:$F$4115,"canceled",Sheet1!$E$2:$E$4115,"&gt;=40000",Sheet1!$E$2:$E$4115,"&lt;45000")</f>
        <v>2</v>
      </c>
      <c r="E11">
        <f t="shared" si="0"/>
        <v>25</v>
      </c>
      <c r="F11" s="5">
        <f t="shared" si="1"/>
        <v>0.76</v>
      </c>
      <c r="G11" s="5">
        <f t="shared" si="2"/>
        <v>0.16</v>
      </c>
      <c r="H11" s="5">
        <f t="shared" si="3"/>
        <v>0.08</v>
      </c>
    </row>
    <row r="12" spans="1:8" x14ac:dyDescent="0.35">
      <c r="A12" s="1" t="s">
        <v>8394</v>
      </c>
      <c r="B12">
        <f>COUNTIFS(Sheet1!$F$2:$F$4115,"successful",Sheet1!$E$2:$E$4115,"&gt;=45000",Sheet1!$E$2:$E$4115,"&lt;50000")</f>
        <v>17</v>
      </c>
      <c r="C12">
        <f>COUNTIFS(Sheet1!$F$2:$F$4115,"failed",Sheet1!$E$2:$E$4115,"&gt;=45000",Sheet1!$E$2:$E$4115,"&lt;50000")</f>
        <v>1</v>
      </c>
      <c r="D12">
        <f>COUNTIFS(Sheet1!$F$2:$F$4115,"canceled",Sheet1!$E$2:$E$4115,"&gt;=45000",Sheet1!$E$2:$E$4115,"&lt;50000")</f>
        <v>0</v>
      </c>
      <c r="E12">
        <f t="shared" si="0"/>
        <v>18</v>
      </c>
      <c r="F12" s="5">
        <f t="shared" si="1"/>
        <v>0.94444444444444442</v>
      </c>
      <c r="G12" s="5">
        <f t="shared" si="2"/>
        <v>5.5555555555555552E-2</v>
      </c>
      <c r="H12" s="5">
        <f t="shared" si="3"/>
        <v>0</v>
      </c>
    </row>
    <row r="13" spans="1:8" x14ac:dyDescent="0.35">
      <c r="A13" s="1" t="s">
        <v>8395</v>
      </c>
      <c r="B13">
        <f>COUNTIFS(Sheet1!$F$2:$F$4115,"successful",Sheet1!$E$2:$E$4115,"&gt;=50000")</f>
        <v>147</v>
      </c>
      <c r="C13">
        <f>COUNTIFS(Sheet1!$F$2:$F$4115,"failed",Sheet1!$E$2:$E$4115,"&gt;=50000")</f>
        <v>6</v>
      </c>
      <c r="D13">
        <f>COUNTIFS(Sheet1!$F$2:$F$4115,"canceled",Sheet1!$E$2:$E$4115,"&gt;=50000")</f>
        <v>9</v>
      </c>
      <c r="E13">
        <f t="shared" si="0"/>
        <v>162</v>
      </c>
      <c r="F13" s="5">
        <f t="shared" si="1"/>
        <v>0.90740740740740744</v>
      </c>
      <c r="G13" s="5">
        <f t="shared" si="2"/>
        <v>3.7037037037037035E-2</v>
      </c>
      <c r="H13" s="5">
        <f t="shared" si="3"/>
        <v>5.5555555555555552E-2</v>
      </c>
    </row>
    <row r="14" spans="1:8" x14ac:dyDescent="0.35">
      <c r="A14" s="1" t="s">
        <v>8404</v>
      </c>
      <c r="B14">
        <f>SUM(B2:B13)</f>
        <v>2185</v>
      </c>
      <c r="C14">
        <f t="shared" ref="C14:E14" si="4">SUM(C2:C13)</f>
        <v>1530</v>
      </c>
      <c r="D14">
        <f t="shared" si="4"/>
        <v>349</v>
      </c>
      <c r="E14">
        <f t="shared" si="4"/>
        <v>4064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Kling</cp:lastModifiedBy>
  <dcterms:created xsi:type="dcterms:W3CDTF">2017-04-20T15:17:24Z</dcterms:created>
  <dcterms:modified xsi:type="dcterms:W3CDTF">2018-05-02T17:09:50Z</dcterms:modified>
</cp:coreProperties>
</file>