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ing\HW1_UNCC\"/>
    </mc:Choice>
  </mc:AlternateContent>
  <xr:revisionPtr revIDLastSave="0" documentId="10_ncr:8100000_{C8203108-25ED-4D7A-BDA4-74337FEEFE41}" xr6:coauthVersionLast="32" xr6:coauthVersionMax="32" xr10:uidLastSave="{00000000-0000-0000-0000-000000000000}"/>
  <bookViews>
    <workbookView xWindow="8300" yWindow="0" windowWidth="13600" windowHeight="7550" tabRatio="663" xr2:uid="{00000000-000D-0000-FFFF-FFFF00000000}"/>
  </bookViews>
  <sheets>
    <sheet name="Data" sheetId="1" r:id="rId1"/>
    <sheet name="Pivot_Category" sheetId="2" r:id="rId2"/>
    <sheet name="Pivot_Sub-Category" sheetId="3" r:id="rId3"/>
    <sheet name="Pivot_DateCreated" sheetId="4" r:id="rId4"/>
    <sheet name="Bonus" sheetId="6" r:id="rId5"/>
    <sheet name="Pivot_Extra" sheetId="5" r:id="rId6"/>
    <sheet name="Pivot_Extra2" sheetId="9" r:id="rId7"/>
  </sheets>
  <definedNames>
    <definedName name="_xlnm._FilterDatabase" localSheetId="0" hidden="1">Data!$A$1:$R$4115</definedName>
  </definedNames>
  <calcPr calcId="162913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V2136" i="1" s="1"/>
  <c r="U2137" i="1"/>
  <c r="V2137" i="1" s="1"/>
  <c r="U2138" i="1"/>
  <c r="V2138" i="1" s="1"/>
  <c r="U2139" i="1"/>
  <c r="U2140" i="1"/>
  <c r="V2140" i="1" s="1"/>
  <c r="U2141" i="1"/>
  <c r="V2141" i="1" s="1"/>
  <c r="U2142" i="1"/>
  <c r="V2142" i="1" s="1"/>
  <c r="U2143" i="1"/>
  <c r="U2144" i="1"/>
  <c r="V2144" i="1" s="1"/>
  <c r="U2145" i="1"/>
  <c r="V2145" i="1" s="1"/>
  <c r="U2146" i="1"/>
  <c r="V2146" i="1" s="1"/>
  <c r="U2147" i="1"/>
  <c r="U2148" i="1"/>
  <c r="V2148" i="1" s="1"/>
  <c r="U2149" i="1"/>
  <c r="V2149" i="1" s="1"/>
  <c r="U2150" i="1"/>
  <c r="V2150" i="1" s="1"/>
  <c r="U2151" i="1"/>
  <c r="U2152" i="1"/>
  <c r="V2152" i="1" s="1"/>
  <c r="U2153" i="1"/>
  <c r="V2153" i="1" s="1"/>
  <c r="U2154" i="1"/>
  <c r="V2154" i="1" s="1"/>
  <c r="U2155" i="1"/>
  <c r="U2156" i="1"/>
  <c r="V2156" i="1" s="1"/>
  <c r="U2157" i="1"/>
  <c r="V2157" i="1" s="1"/>
  <c r="U2158" i="1"/>
  <c r="V2158" i="1" s="1"/>
  <c r="U2159" i="1"/>
  <c r="U2160" i="1"/>
  <c r="V2160" i="1" s="1"/>
  <c r="U2161" i="1"/>
  <c r="V2161" i="1" s="1"/>
  <c r="U2162" i="1"/>
  <c r="V2162" i="1" s="1"/>
  <c r="U2163" i="1"/>
  <c r="U2164" i="1"/>
  <c r="V2164" i="1" s="1"/>
  <c r="U2165" i="1"/>
  <c r="V2165" i="1" s="1"/>
  <c r="U2166" i="1"/>
  <c r="V2166" i="1" s="1"/>
  <c r="U2167" i="1"/>
  <c r="U2168" i="1"/>
  <c r="V2168" i="1" s="1"/>
  <c r="U2169" i="1"/>
  <c r="V2169" i="1" s="1"/>
  <c r="U2170" i="1"/>
  <c r="V2170" i="1" s="1"/>
  <c r="U2171" i="1"/>
  <c r="U2172" i="1"/>
  <c r="V2172" i="1" s="1"/>
  <c r="U2173" i="1"/>
  <c r="V2173" i="1" s="1"/>
  <c r="U2174" i="1"/>
  <c r="V2174" i="1" s="1"/>
  <c r="U2175" i="1"/>
  <c r="U2176" i="1"/>
  <c r="V2176" i="1" s="1"/>
  <c r="U2177" i="1"/>
  <c r="V2177" i="1" s="1"/>
  <c r="U2178" i="1"/>
  <c r="V2178" i="1" s="1"/>
  <c r="U2179" i="1"/>
  <c r="U2180" i="1"/>
  <c r="V2180" i="1" s="1"/>
  <c r="U2181" i="1"/>
  <c r="V2181" i="1" s="1"/>
  <c r="U2182" i="1"/>
  <c r="V2182" i="1" s="1"/>
  <c r="U2183" i="1"/>
  <c r="U2184" i="1"/>
  <c r="V2184" i="1" s="1"/>
  <c r="U2185" i="1"/>
  <c r="V2185" i="1" s="1"/>
  <c r="U2186" i="1"/>
  <c r="V2186" i="1" s="1"/>
  <c r="U2187" i="1"/>
  <c r="U2188" i="1"/>
  <c r="V2188" i="1" s="1"/>
  <c r="U2189" i="1"/>
  <c r="V2189" i="1" s="1"/>
  <c r="U2190" i="1"/>
  <c r="V2190" i="1" s="1"/>
  <c r="U2191" i="1"/>
  <c r="U2192" i="1"/>
  <c r="V2192" i="1" s="1"/>
  <c r="U2193" i="1"/>
  <c r="V2193" i="1" s="1"/>
  <c r="U2194" i="1"/>
  <c r="V2194" i="1" s="1"/>
  <c r="U2195" i="1"/>
  <c r="U2196" i="1"/>
  <c r="V2196" i="1" s="1"/>
  <c r="U2197" i="1"/>
  <c r="V2197" i="1" s="1"/>
  <c r="U2198" i="1"/>
  <c r="V2198" i="1" s="1"/>
  <c r="U2199" i="1"/>
  <c r="U2200" i="1"/>
  <c r="V2200" i="1" s="1"/>
  <c r="U2201" i="1"/>
  <c r="V2201" i="1" s="1"/>
  <c r="U2202" i="1"/>
  <c r="V2202" i="1" s="1"/>
  <c r="U2203" i="1"/>
  <c r="U2204" i="1"/>
  <c r="V2204" i="1" s="1"/>
  <c r="U2205" i="1"/>
  <c r="V2205" i="1" s="1"/>
  <c r="U2206" i="1"/>
  <c r="V2206" i="1" s="1"/>
  <c r="U2207" i="1"/>
  <c r="U2208" i="1"/>
  <c r="V2208" i="1" s="1"/>
  <c r="U2209" i="1"/>
  <c r="V2209" i="1" s="1"/>
  <c r="U2210" i="1"/>
  <c r="V2210" i="1" s="1"/>
  <c r="U2211" i="1"/>
  <c r="U2212" i="1"/>
  <c r="V2212" i="1" s="1"/>
  <c r="U2213" i="1"/>
  <c r="V2213" i="1" s="1"/>
  <c r="U2214" i="1"/>
  <c r="V2214" i="1" s="1"/>
  <c r="U2215" i="1"/>
  <c r="U2216" i="1"/>
  <c r="V2216" i="1" s="1"/>
  <c r="U2217" i="1"/>
  <c r="V2217" i="1" s="1"/>
  <c r="U2218" i="1"/>
  <c r="V2218" i="1" s="1"/>
  <c r="U2219" i="1"/>
  <c r="U2220" i="1"/>
  <c r="V2220" i="1" s="1"/>
  <c r="U2221" i="1"/>
  <c r="V2221" i="1" s="1"/>
  <c r="U2222" i="1"/>
  <c r="V2222" i="1" s="1"/>
  <c r="U2223" i="1"/>
  <c r="U2224" i="1"/>
  <c r="V2224" i="1" s="1"/>
  <c r="U2225" i="1"/>
  <c r="V2225" i="1" s="1"/>
  <c r="U2226" i="1"/>
  <c r="V2226" i="1" s="1"/>
  <c r="U2227" i="1"/>
  <c r="U2228" i="1"/>
  <c r="V2228" i="1" s="1"/>
  <c r="U2229" i="1"/>
  <c r="V2229" i="1" s="1"/>
  <c r="U2230" i="1"/>
  <c r="V2230" i="1" s="1"/>
  <c r="U2231" i="1"/>
  <c r="U2232" i="1"/>
  <c r="V2232" i="1" s="1"/>
  <c r="U2233" i="1"/>
  <c r="V2233" i="1" s="1"/>
  <c r="U2234" i="1"/>
  <c r="V2234" i="1" s="1"/>
  <c r="U2235" i="1"/>
  <c r="U2236" i="1"/>
  <c r="V2236" i="1" s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X4104" i="1" l="1"/>
  <c r="W4104" i="1"/>
  <c r="V4104" i="1"/>
  <c r="X4088" i="1"/>
  <c r="W4088" i="1"/>
  <c r="V4088" i="1"/>
  <c r="X4115" i="1"/>
  <c r="W4115" i="1"/>
  <c r="V4115" i="1"/>
  <c r="X4107" i="1"/>
  <c r="W4107" i="1"/>
  <c r="V4107" i="1"/>
  <c r="X4095" i="1"/>
  <c r="W4095" i="1"/>
  <c r="V4095" i="1"/>
  <c r="X4083" i="1"/>
  <c r="W4083" i="1"/>
  <c r="V4083" i="1"/>
  <c r="X4071" i="1"/>
  <c r="W4071" i="1"/>
  <c r="V4071" i="1"/>
  <c r="X4114" i="1"/>
  <c r="W4114" i="1"/>
  <c r="V4114" i="1"/>
  <c r="X4110" i="1"/>
  <c r="W4110" i="1"/>
  <c r="V4110" i="1"/>
  <c r="X4106" i="1"/>
  <c r="W4106" i="1"/>
  <c r="V4106" i="1"/>
  <c r="X4102" i="1"/>
  <c r="W4102" i="1"/>
  <c r="V4102" i="1"/>
  <c r="X4098" i="1"/>
  <c r="W4098" i="1"/>
  <c r="V4098" i="1"/>
  <c r="X4094" i="1"/>
  <c r="W4094" i="1"/>
  <c r="V4094" i="1"/>
  <c r="X4090" i="1"/>
  <c r="W4090" i="1"/>
  <c r="V4090" i="1"/>
  <c r="X4086" i="1"/>
  <c r="W4086" i="1"/>
  <c r="V4086" i="1"/>
  <c r="X4082" i="1"/>
  <c r="W4082" i="1"/>
  <c r="V4082" i="1"/>
  <c r="X4078" i="1"/>
  <c r="W4078" i="1"/>
  <c r="V4078" i="1"/>
  <c r="X4074" i="1"/>
  <c r="W4074" i="1"/>
  <c r="V4074" i="1"/>
  <c r="X4070" i="1"/>
  <c r="W4070" i="1"/>
  <c r="V4070" i="1"/>
  <c r="X4066" i="1"/>
  <c r="W4066" i="1"/>
  <c r="V4066" i="1"/>
  <c r="X4062" i="1"/>
  <c r="W4062" i="1"/>
  <c r="V4062" i="1"/>
  <c r="X4058" i="1"/>
  <c r="W4058" i="1"/>
  <c r="V4058" i="1"/>
  <c r="X4054" i="1"/>
  <c r="W4054" i="1"/>
  <c r="V4054" i="1"/>
  <c r="X4050" i="1"/>
  <c r="W4050" i="1"/>
  <c r="V4050" i="1"/>
  <c r="X4046" i="1"/>
  <c r="W4046" i="1"/>
  <c r="V4046" i="1"/>
  <c r="X4042" i="1"/>
  <c r="W4042" i="1"/>
  <c r="V4042" i="1"/>
  <c r="X4038" i="1"/>
  <c r="W4038" i="1"/>
  <c r="V4038" i="1"/>
  <c r="X4034" i="1"/>
  <c r="W4034" i="1"/>
  <c r="V4034" i="1"/>
  <c r="X4030" i="1"/>
  <c r="W4030" i="1"/>
  <c r="V4030" i="1"/>
  <c r="X4026" i="1"/>
  <c r="W4026" i="1"/>
  <c r="V4026" i="1"/>
  <c r="X4022" i="1"/>
  <c r="W4022" i="1"/>
  <c r="V4022" i="1"/>
  <c r="X4018" i="1"/>
  <c r="W4018" i="1"/>
  <c r="V4018" i="1"/>
  <c r="X4014" i="1"/>
  <c r="W4014" i="1"/>
  <c r="V4014" i="1"/>
  <c r="X4010" i="1"/>
  <c r="W4010" i="1"/>
  <c r="V4010" i="1"/>
  <c r="X4006" i="1"/>
  <c r="W4006" i="1"/>
  <c r="V4006" i="1"/>
  <c r="X4002" i="1"/>
  <c r="W4002" i="1"/>
  <c r="V4002" i="1"/>
  <c r="X3998" i="1"/>
  <c r="W3998" i="1"/>
  <c r="V3998" i="1"/>
  <c r="X3994" i="1"/>
  <c r="W3994" i="1"/>
  <c r="V3994" i="1"/>
  <c r="X3990" i="1"/>
  <c r="W3990" i="1"/>
  <c r="V3990" i="1"/>
  <c r="X3986" i="1"/>
  <c r="W3986" i="1"/>
  <c r="V3986" i="1"/>
  <c r="X3982" i="1"/>
  <c r="W3982" i="1"/>
  <c r="V3982" i="1"/>
  <c r="X3978" i="1"/>
  <c r="W3978" i="1"/>
  <c r="V3978" i="1"/>
  <c r="X3974" i="1"/>
  <c r="W3974" i="1"/>
  <c r="V3974" i="1"/>
  <c r="X3970" i="1"/>
  <c r="W3970" i="1"/>
  <c r="V3970" i="1"/>
  <c r="X3966" i="1"/>
  <c r="W3966" i="1"/>
  <c r="V3966" i="1"/>
  <c r="X3962" i="1"/>
  <c r="W3962" i="1"/>
  <c r="V3962" i="1"/>
  <c r="X3958" i="1"/>
  <c r="W3958" i="1"/>
  <c r="V3958" i="1"/>
  <c r="X3954" i="1"/>
  <c r="W3954" i="1"/>
  <c r="V3954" i="1"/>
  <c r="X3950" i="1"/>
  <c r="W3950" i="1"/>
  <c r="V3950" i="1"/>
  <c r="X3946" i="1"/>
  <c r="W3946" i="1"/>
  <c r="V3946" i="1"/>
  <c r="X3942" i="1"/>
  <c r="W3942" i="1"/>
  <c r="V3942" i="1"/>
  <c r="X3938" i="1"/>
  <c r="W3938" i="1"/>
  <c r="V3938" i="1"/>
  <c r="X3934" i="1"/>
  <c r="W3934" i="1"/>
  <c r="V3934" i="1"/>
  <c r="X3930" i="1"/>
  <c r="W3930" i="1"/>
  <c r="V3930" i="1"/>
  <c r="X3926" i="1"/>
  <c r="W3926" i="1"/>
  <c r="V3926" i="1"/>
  <c r="X3922" i="1"/>
  <c r="W3922" i="1"/>
  <c r="V3922" i="1"/>
  <c r="X3918" i="1"/>
  <c r="W3918" i="1"/>
  <c r="V3918" i="1"/>
  <c r="X3914" i="1"/>
  <c r="W3914" i="1"/>
  <c r="V3914" i="1"/>
  <c r="X3910" i="1"/>
  <c r="W3910" i="1"/>
  <c r="V3910" i="1"/>
  <c r="X3906" i="1"/>
  <c r="W3906" i="1"/>
  <c r="V3906" i="1"/>
  <c r="X3902" i="1"/>
  <c r="W3902" i="1"/>
  <c r="V3902" i="1"/>
  <c r="X3898" i="1"/>
  <c r="W3898" i="1"/>
  <c r="V3898" i="1"/>
  <c r="X3894" i="1"/>
  <c r="W3894" i="1"/>
  <c r="V3894" i="1"/>
  <c r="X3890" i="1"/>
  <c r="W3890" i="1"/>
  <c r="V3890" i="1"/>
  <c r="X3886" i="1"/>
  <c r="W3886" i="1"/>
  <c r="V3886" i="1"/>
  <c r="X3882" i="1"/>
  <c r="W3882" i="1"/>
  <c r="V3882" i="1"/>
  <c r="X3878" i="1"/>
  <c r="W3878" i="1"/>
  <c r="V3878" i="1"/>
  <c r="X3874" i="1"/>
  <c r="W3874" i="1"/>
  <c r="V3874" i="1"/>
  <c r="X3870" i="1"/>
  <c r="W3870" i="1"/>
  <c r="V3870" i="1"/>
  <c r="X3866" i="1"/>
  <c r="W3866" i="1"/>
  <c r="V3866" i="1"/>
  <c r="X3862" i="1"/>
  <c r="W3862" i="1"/>
  <c r="V3862" i="1"/>
  <c r="X3858" i="1"/>
  <c r="W3858" i="1"/>
  <c r="V3858" i="1"/>
  <c r="X3854" i="1"/>
  <c r="W3854" i="1"/>
  <c r="V3854" i="1"/>
  <c r="X3850" i="1"/>
  <c r="W3850" i="1"/>
  <c r="V3850" i="1"/>
  <c r="X3846" i="1"/>
  <c r="W3846" i="1"/>
  <c r="V3846" i="1"/>
  <c r="X3842" i="1"/>
  <c r="W3842" i="1"/>
  <c r="V3842" i="1"/>
  <c r="X3838" i="1"/>
  <c r="W3838" i="1"/>
  <c r="V3838" i="1"/>
  <c r="X3834" i="1"/>
  <c r="W3834" i="1"/>
  <c r="V3834" i="1"/>
  <c r="X3830" i="1"/>
  <c r="W3830" i="1"/>
  <c r="V3830" i="1"/>
  <c r="X3826" i="1"/>
  <c r="W3826" i="1"/>
  <c r="V3826" i="1"/>
  <c r="X3822" i="1"/>
  <c r="W3822" i="1"/>
  <c r="V3822" i="1"/>
  <c r="X3818" i="1"/>
  <c r="W3818" i="1"/>
  <c r="V3818" i="1"/>
  <c r="X3814" i="1"/>
  <c r="W3814" i="1"/>
  <c r="V3814" i="1"/>
  <c r="X3810" i="1"/>
  <c r="W3810" i="1"/>
  <c r="V3810" i="1"/>
  <c r="X3806" i="1"/>
  <c r="W3806" i="1"/>
  <c r="V3806" i="1"/>
  <c r="X3802" i="1"/>
  <c r="W3802" i="1"/>
  <c r="V3802" i="1"/>
  <c r="X3798" i="1"/>
  <c r="W3798" i="1"/>
  <c r="V3798" i="1"/>
  <c r="X3794" i="1"/>
  <c r="W3794" i="1"/>
  <c r="V3794" i="1"/>
  <c r="X3790" i="1"/>
  <c r="W3790" i="1"/>
  <c r="V3790" i="1"/>
  <c r="X3786" i="1"/>
  <c r="W3786" i="1"/>
  <c r="V3786" i="1"/>
  <c r="X3782" i="1"/>
  <c r="W3782" i="1"/>
  <c r="V3782" i="1"/>
  <c r="X3778" i="1"/>
  <c r="W3778" i="1"/>
  <c r="V3778" i="1"/>
  <c r="X3774" i="1"/>
  <c r="W3774" i="1"/>
  <c r="V3774" i="1"/>
  <c r="X3770" i="1"/>
  <c r="W3770" i="1"/>
  <c r="V3770" i="1"/>
  <c r="X3766" i="1"/>
  <c r="W3766" i="1"/>
  <c r="V3766" i="1"/>
  <c r="X3762" i="1"/>
  <c r="W3762" i="1"/>
  <c r="V3762" i="1"/>
  <c r="X3758" i="1"/>
  <c r="W3758" i="1"/>
  <c r="V3758" i="1"/>
  <c r="X3754" i="1"/>
  <c r="W3754" i="1"/>
  <c r="V3754" i="1"/>
  <c r="X3750" i="1"/>
  <c r="W3750" i="1"/>
  <c r="V3750" i="1"/>
  <c r="X3746" i="1"/>
  <c r="W3746" i="1"/>
  <c r="V3746" i="1"/>
  <c r="X3742" i="1"/>
  <c r="W3742" i="1"/>
  <c r="V3742" i="1"/>
  <c r="X3738" i="1"/>
  <c r="W3738" i="1"/>
  <c r="V3738" i="1"/>
  <c r="X3734" i="1"/>
  <c r="W3734" i="1"/>
  <c r="V3734" i="1"/>
  <c r="X3730" i="1"/>
  <c r="W3730" i="1"/>
  <c r="V3730" i="1"/>
  <c r="X3726" i="1"/>
  <c r="W3726" i="1"/>
  <c r="V3726" i="1"/>
  <c r="X3722" i="1"/>
  <c r="W3722" i="1"/>
  <c r="V3722" i="1"/>
  <c r="X3718" i="1"/>
  <c r="W3718" i="1"/>
  <c r="V3718" i="1"/>
  <c r="X3714" i="1"/>
  <c r="W3714" i="1"/>
  <c r="V3714" i="1"/>
  <c r="X3710" i="1"/>
  <c r="W3710" i="1"/>
  <c r="V3710" i="1"/>
  <c r="X3706" i="1"/>
  <c r="W3706" i="1"/>
  <c r="V3706" i="1"/>
  <c r="X3702" i="1"/>
  <c r="W3702" i="1"/>
  <c r="V3702" i="1"/>
  <c r="X3698" i="1"/>
  <c r="W3698" i="1"/>
  <c r="V3698" i="1"/>
  <c r="X3694" i="1"/>
  <c r="W3694" i="1"/>
  <c r="V3694" i="1"/>
  <c r="X3690" i="1"/>
  <c r="W3690" i="1"/>
  <c r="V3690" i="1"/>
  <c r="X3686" i="1"/>
  <c r="W3686" i="1"/>
  <c r="V3686" i="1"/>
  <c r="X3682" i="1"/>
  <c r="W3682" i="1"/>
  <c r="V3682" i="1"/>
  <c r="X3678" i="1"/>
  <c r="W3678" i="1"/>
  <c r="V3678" i="1"/>
  <c r="X3674" i="1"/>
  <c r="W3674" i="1"/>
  <c r="V3674" i="1"/>
  <c r="X3670" i="1"/>
  <c r="W3670" i="1"/>
  <c r="V3670" i="1"/>
  <c r="X3666" i="1"/>
  <c r="W3666" i="1"/>
  <c r="V3666" i="1"/>
  <c r="X3662" i="1"/>
  <c r="W3662" i="1"/>
  <c r="V3662" i="1"/>
  <c r="X3658" i="1"/>
  <c r="W3658" i="1"/>
  <c r="V3658" i="1"/>
  <c r="X3654" i="1"/>
  <c r="W3654" i="1"/>
  <c r="V3654" i="1"/>
  <c r="X3650" i="1"/>
  <c r="W3650" i="1"/>
  <c r="V3650" i="1"/>
  <c r="X3646" i="1"/>
  <c r="W3646" i="1"/>
  <c r="V3646" i="1"/>
  <c r="X3642" i="1"/>
  <c r="W3642" i="1"/>
  <c r="V3642" i="1"/>
  <c r="X3638" i="1"/>
  <c r="W3638" i="1"/>
  <c r="V3638" i="1"/>
  <c r="X3634" i="1"/>
  <c r="W3634" i="1"/>
  <c r="V3634" i="1"/>
  <c r="X3630" i="1"/>
  <c r="W3630" i="1"/>
  <c r="V3630" i="1"/>
  <c r="X3626" i="1"/>
  <c r="W3626" i="1"/>
  <c r="V3626" i="1"/>
  <c r="X3622" i="1"/>
  <c r="W3622" i="1"/>
  <c r="V3622" i="1"/>
  <c r="X3618" i="1"/>
  <c r="W3618" i="1"/>
  <c r="V3618" i="1"/>
  <c r="X3614" i="1"/>
  <c r="W3614" i="1"/>
  <c r="V3614" i="1"/>
  <c r="X3610" i="1"/>
  <c r="W3610" i="1"/>
  <c r="V3610" i="1"/>
  <c r="X3606" i="1"/>
  <c r="W3606" i="1"/>
  <c r="V3606" i="1"/>
  <c r="X3602" i="1"/>
  <c r="W3602" i="1"/>
  <c r="V3602" i="1"/>
  <c r="X3598" i="1"/>
  <c r="W3598" i="1"/>
  <c r="V3598" i="1"/>
  <c r="X3594" i="1"/>
  <c r="W3594" i="1"/>
  <c r="V3594" i="1"/>
  <c r="X3590" i="1"/>
  <c r="W3590" i="1"/>
  <c r="V3590" i="1"/>
  <c r="X3586" i="1"/>
  <c r="W3586" i="1"/>
  <c r="V3586" i="1"/>
  <c r="X3582" i="1"/>
  <c r="W3582" i="1"/>
  <c r="V3582" i="1"/>
  <c r="X3578" i="1"/>
  <c r="W3578" i="1"/>
  <c r="V3578" i="1"/>
  <c r="X3574" i="1"/>
  <c r="W3574" i="1"/>
  <c r="V3574" i="1"/>
  <c r="X3570" i="1"/>
  <c r="W3570" i="1"/>
  <c r="V3570" i="1"/>
  <c r="X3566" i="1"/>
  <c r="W3566" i="1"/>
  <c r="V3566" i="1"/>
  <c r="X3562" i="1"/>
  <c r="W3562" i="1"/>
  <c r="V3562" i="1"/>
  <c r="X3558" i="1"/>
  <c r="W3558" i="1"/>
  <c r="V3558" i="1"/>
  <c r="X3554" i="1"/>
  <c r="W3554" i="1"/>
  <c r="V3554" i="1"/>
  <c r="X3550" i="1"/>
  <c r="W3550" i="1"/>
  <c r="V3550" i="1"/>
  <c r="X3546" i="1"/>
  <c r="W3546" i="1"/>
  <c r="V3546" i="1"/>
  <c r="X3542" i="1"/>
  <c r="W3542" i="1"/>
  <c r="V3542" i="1"/>
  <c r="X3538" i="1"/>
  <c r="W3538" i="1"/>
  <c r="V3538" i="1"/>
  <c r="X3534" i="1"/>
  <c r="W3534" i="1"/>
  <c r="V3534" i="1"/>
  <c r="X3530" i="1"/>
  <c r="W3530" i="1"/>
  <c r="V3530" i="1"/>
  <c r="X3526" i="1"/>
  <c r="W3526" i="1"/>
  <c r="V3526" i="1"/>
  <c r="X3522" i="1"/>
  <c r="W3522" i="1"/>
  <c r="V3522" i="1"/>
  <c r="X3518" i="1"/>
  <c r="W3518" i="1"/>
  <c r="V3518" i="1"/>
  <c r="X3514" i="1"/>
  <c r="W3514" i="1"/>
  <c r="V3514" i="1"/>
  <c r="X3510" i="1"/>
  <c r="W3510" i="1"/>
  <c r="V3510" i="1"/>
  <c r="X3506" i="1"/>
  <c r="W3506" i="1"/>
  <c r="V3506" i="1"/>
  <c r="X3502" i="1"/>
  <c r="W3502" i="1"/>
  <c r="V3502" i="1"/>
  <c r="X3498" i="1"/>
  <c r="W3498" i="1"/>
  <c r="V3498" i="1"/>
  <c r="X3494" i="1"/>
  <c r="W3494" i="1"/>
  <c r="V3494" i="1"/>
  <c r="X3490" i="1"/>
  <c r="W3490" i="1"/>
  <c r="V3490" i="1"/>
  <c r="X3486" i="1"/>
  <c r="W3486" i="1"/>
  <c r="V3486" i="1"/>
  <c r="X3482" i="1"/>
  <c r="W3482" i="1"/>
  <c r="V3482" i="1"/>
  <c r="X3478" i="1"/>
  <c r="W3478" i="1"/>
  <c r="V3478" i="1"/>
  <c r="X3474" i="1"/>
  <c r="W3474" i="1"/>
  <c r="V3474" i="1"/>
  <c r="X3470" i="1"/>
  <c r="W3470" i="1"/>
  <c r="V3470" i="1"/>
  <c r="X3466" i="1"/>
  <c r="W3466" i="1"/>
  <c r="V3466" i="1"/>
  <c r="X3462" i="1"/>
  <c r="W3462" i="1"/>
  <c r="V3462" i="1"/>
  <c r="X3458" i="1"/>
  <c r="W3458" i="1"/>
  <c r="V3458" i="1"/>
  <c r="X3454" i="1"/>
  <c r="W3454" i="1"/>
  <c r="V3454" i="1"/>
  <c r="X3450" i="1"/>
  <c r="W3450" i="1"/>
  <c r="V3450" i="1"/>
  <c r="X3446" i="1"/>
  <c r="W3446" i="1"/>
  <c r="V3446" i="1"/>
  <c r="X3442" i="1"/>
  <c r="W3442" i="1"/>
  <c r="V3442" i="1"/>
  <c r="X3438" i="1"/>
  <c r="W3438" i="1"/>
  <c r="V3438" i="1"/>
  <c r="X3434" i="1"/>
  <c r="W3434" i="1"/>
  <c r="V3434" i="1"/>
  <c r="X3430" i="1"/>
  <c r="W3430" i="1"/>
  <c r="V3430" i="1"/>
  <c r="X3426" i="1"/>
  <c r="W3426" i="1"/>
  <c r="V3426" i="1"/>
  <c r="X3422" i="1"/>
  <c r="W3422" i="1"/>
  <c r="V3422" i="1"/>
  <c r="X3418" i="1"/>
  <c r="W3418" i="1"/>
  <c r="V3418" i="1"/>
  <c r="X3414" i="1"/>
  <c r="W3414" i="1"/>
  <c r="V3414" i="1"/>
  <c r="X3410" i="1"/>
  <c r="W3410" i="1"/>
  <c r="V3410" i="1"/>
  <c r="X3406" i="1"/>
  <c r="W3406" i="1"/>
  <c r="V3406" i="1"/>
  <c r="X3402" i="1"/>
  <c r="W3402" i="1"/>
  <c r="V3402" i="1"/>
  <c r="X3398" i="1"/>
  <c r="W3398" i="1"/>
  <c r="V3398" i="1"/>
  <c r="X3394" i="1"/>
  <c r="W3394" i="1"/>
  <c r="V3394" i="1"/>
  <c r="X3390" i="1"/>
  <c r="W3390" i="1"/>
  <c r="V3390" i="1"/>
  <c r="X3386" i="1"/>
  <c r="W3386" i="1"/>
  <c r="V3386" i="1"/>
  <c r="X3382" i="1"/>
  <c r="W3382" i="1"/>
  <c r="V3382" i="1"/>
  <c r="X3378" i="1"/>
  <c r="W3378" i="1"/>
  <c r="V3378" i="1"/>
  <c r="X3374" i="1"/>
  <c r="W3374" i="1"/>
  <c r="V3374" i="1"/>
  <c r="X3370" i="1"/>
  <c r="W3370" i="1"/>
  <c r="V3370" i="1"/>
  <c r="X3366" i="1"/>
  <c r="W3366" i="1"/>
  <c r="V3366" i="1"/>
  <c r="X3362" i="1"/>
  <c r="W3362" i="1"/>
  <c r="V3362" i="1"/>
  <c r="X3358" i="1"/>
  <c r="W3358" i="1"/>
  <c r="V3358" i="1"/>
  <c r="X3354" i="1"/>
  <c r="W3354" i="1"/>
  <c r="V3354" i="1"/>
  <c r="X3350" i="1"/>
  <c r="W3350" i="1"/>
  <c r="V3350" i="1"/>
  <c r="X3346" i="1"/>
  <c r="W3346" i="1"/>
  <c r="V3346" i="1"/>
  <c r="X3342" i="1"/>
  <c r="W3342" i="1"/>
  <c r="V3342" i="1"/>
  <c r="X3338" i="1"/>
  <c r="W3338" i="1"/>
  <c r="V3338" i="1"/>
  <c r="X3334" i="1"/>
  <c r="W3334" i="1"/>
  <c r="V3334" i="1"/>
  <c r="X3330" i="1"/>
  <c r="W3330" i="1"/>
  <c r="V3330" i="1"/>
  <c r="X3326" i="1"/>
  <c r="W3326" i="1"/>
  <c r="V3326" i="1"/>
  <c r="X3322" i="1"/>
  <c r="W3322" i="1"/>
  <c r="V3322" i="1"/>
  <c r="X3318" i="1"/>
  <c r="W3318" i="1"/>
  <c r="V3318" i="1"/>
  <c r="X3314" i="1"/>
  <c r="W3314" i="1"/>
  <c r="V3314" i="1"/>
  <c r="X3310" i="1"/>
  <c r="W3310" i="1"/>
  <c r="V3310" i="1"/>
  <c r="X3306" i="1"/>
  <c r="W3306" i="1"/>
  <c r="V3306" i="1"/>
  <c r="X3302" i="1"/>
  <c r="W3302" i="1"/>
  <c r="V3302" i="1"/>
  <c r="X3298" i="1"/>
  <c r="W3298" i="1"/>
  <c r="V3298" i="1"/>
  <c r="X3294" i="1"/>
  <c r="W3294" i="1"/>
  <c r="V3294" i="1"/>
  <c r="X3290" i="1"/>
  <c r="W3290" i="1"/>
  <c r="V3290" i="1"/>
  <c r="X3286" i="1"/>
  <c r="W3286" i="1"/>
  <c r="V3286" i="1"/>
  <c r="X3282" i="1"/>
  <c r="W3282" i="1"/>
  <c r="V3282" i="1"/>
  <c r="X3278" i="1"/>
  <c r="W3278" i="1"/>
  <c r="V3278" i="1"/>
  <c r="X3274" i="1"/>
  <c r="W3274" i="1"/>
  <c r="V3274" i="1"/>
  <c r="X3270" i="1"/>
  <c r="W3270" i="1"/>
  <c r="V3270" i="1"/>
  <c r="X3266" i="1"/>
  <c r="W3266" i="1"/>
  <c r="V3266" i="1"/>
  <c r="X3262" i="1"/>
  <c r="W3262" i="1"/>
  <c r="V3262" i="1"/>
  <c r="X3258" i="1"/>
  <c r="W3258" i="1"/>
  <c r="V3258" i="1"/>
  <c r="X3254" i="1"/>
  <c r="W3254" i="1"/>
  <c r="V3254" i="1"/>
  <c r="X3250" i="1"/>
  <c r="W3250" i="1"/>
  <c r="V3250" i="1"/>
  <c r="X3246" i="1"/>
  <c r="W3246" i="1"/>
  <c r="V3246" i="1"/>
  <c r="X3242" i="1"/>
  <c r="W3242" i="1"/>
  <c r="V3242" i="1"/>
  <c r="X3238" i="1"/>
  <c r="W3238" i="1"/>
  <c r="V3238" i="1"/>
  <c r="X3234" i="1"/>
  <c r="W3234" i="1"/>
  <c r="V3234" i="1"/>
  <c r="X3230" i="1"/>
  <c r="W3230" i="1"/>
  <c r="V3230" i="1"/>
  <c r="X3226" i="1"/>
  <c r="W3226" i="1"/>
  <c r="V3226" i="1"/>
  <c r="X3222" i="1"/>
  <c r="W3222" i="1"/>
  <c r="V3222" i="1"/>
  <c r="X3218" i="1"/>
  <c r="W3218" i="1"/>
  <c r="V3218" i="1"/>
  <c r="X3214" i="1"/>
  <c r="W3214" i="1"/>
  <c r="V3214" i="1"/>
  <c r="X3210" i="1"/>
  <c r="W3210" i="1"/>
  <c r="V3210" i="1"/>
  <c r="X3206" i="1"/>
  <c r="W3206" i="1"/>
  <c r="V3206" i="1"/>
  <c r="X3202" i="1"/>
  <c r="W3202" i="1"/>
  <c r="V3202" i="1"/>
  <c r="X3198" i="1"/>
  <c r="W3198" i="1"/>
  <c r="V3198" i="1"/>
  <c r="X3194" i="1"/>
  <c r="W3194" i="1"/>
  <c r="V3194" i="1"/>
  <c r="X3190" i="1"/>
  <c r="W3190" i="1"/>
  <c r="V3190" i="1"/>
  <c r="X3186" i="1"/>
  <c r="W3186" i="1"/>
  <c r="V3186" i="1"/>
  <c r="X3182" i="1"/>
  <c r="W3182" i="1"/>
  <c r="V3182" i="1"/>
  <c r="X3178" i="1"/>
  <c r="W3178" i="1"/>
  <c r="V3178" i="1"/>
  <c r="X3174" i="1"/>
  <c r="W3174" i="1"/>
  <c r="V3174" i="1"/>
  <c r="X3170" i="1"/>
  <c r="W3170" i="1"/>
  <c r="V3170" i="1"/>
  <c r="X3166" i="1"/>
  <c r="W3166" i="1"/>
  <c r="V3166" i="1"/>
  <c r="X3162" i="1"/>
  <c r="W3162" i="1"/>
  <c r="V3162" i="1"/>
  <c r="X3158" i="1"/>
  <c r="W3158" i="1"/>
  <c r="V3158" i="1"/>
  <c r="X3154" i="1"/>
  <c r="W3154" i="1"/>
  <c r="V3154" i="1"/>
  <c r="X3150" i="1"/>
  <c r="W3150" i="1"/>
  <c r="V3150" i="1"/>
  <c r="X3146" i="1"/>
  <c r="W3146" i="1"/>
  <c r="V3146" i="1"/>
  <c r="X3142" i="1"/>
  <c r="W3142" i="1"/>
  <c r="V3142" i="1"/>
  <c r="X3138" i="1"/>
  <c r="W3138" i="1"/>
  <c r="V3138" i="1"/>
  <c r="X3134" i="1"/>
  <c r="W3134" i="1"/>
  <c r="V3134" i="1"/>
  <c r="X3130" i="1"/>
  <c r="W3130" i="1"/>
  <c r="V3130" i="1"/>
  <c r="X3126" i="1"/>
  <c r="W3126" i="1"/>
  <c r="V3126" i="1"/>
  <c r="X3122" i="1"/>
  <c r="W3122" i="1"/>
  <c r="V3122" i="1"/>
  <c r="X3118" i="1"/>
  <c r="W3118" i="1"/>
  <c r="V3118" i="1"/>
  <c r="X3114" i="1"/>
  <c r="W3114" i="1"/>
  <c r="V3114" i="1"/>
  <c r="X3110" i="1"/>
  <c r="W3110" i="1"/>
  <c r="V3110" i="1"/>
  <c r="X3106" i="1"/>
  <c r="W3106" i="1"/>
  <c r="V3106" i="1"/>
  <c r="X3102" i="1"/>
  <c r="W3102" i="1"/>
  <c r="V3102" i="1"/>
  <c r="X3098" i="1"/>
  <c r="W3098" i="1"/>
  <c r="V3098" i="1"/>
  <c r="X3094" i="1"/>
  <c r="W3094" i="1"/>
  <c r="V3094" i="1"/>
  <c r="X3090" i="1"/>
  <c r="W3090" i="1"/>
  <c r="V3090" i="1"/>
  <c r="X3086" i="1"/>
  <c r="W3086" i="1"/>
  <c r="V3086" i="1"/>
  <c r="X3082" i="1"/>
  <c r="W3082" i="1"/>
  <c r="V3082" i="1"/>
  <c r="X3078" i="1"/>
  <c r="W3078" i="1"/>
  <c r="V3078" i="1"/>
  <c r="X3074" i="1"/>
  <c r="W3074" i="1"/>
  <c r="V3074" i="1"/>
  <c r="X3070" i="1"/>
  <c r="W3070" i="1"/>
  <c r="V3070" i="1"/>
  <c r="X3066" i="1"/>
  <c r="W3066" i="1"/>
  <c r="V3066" i="1"/>
  <c r="X3062" i="1"/>
  <c r="W3062" i="1"/>
  <c r="V3062" i="1"/>
  <c r="X3058" i="1"/>
  <c r="W3058" i="1"/>
  <c r="V3058" i="1"/>
  <c r="X3054" i="1"/>
  <c r="W3054" i="1"/>
  <c r="V3054" i="1"/>
  <c r="X3050" i="1"/>
  <c r="W3050" i="1"/>
  <c r="V3050" i="1"/>
  <c r="X3046" i="1"/>
  <c r="W3046" i="1"/>
  <c r="V3046" i="1"/>
  <c r="X3042" i="1"/>
  <c r="W3042" i="1"/>
  <c r="V3042" i="1"/>
  <c r="X3038" i="1"/>
  <c r="W3038" i="1"/>
  <c r="V3038" i="1"/>
  <c r="X3034" i="1"/>
  <c r="W3034" i="1"/>
  <c r="V3034" i="1"/>
  <c r="X3030" i="1"/>
  <c r="W3030" i="1"/>
  <c r="V3030" i="1"/>
  <c r="X3026" i="1"/>
  <c r="W3026" i="1"/>
  <c r="V3026" i="1"/>
  <c r="X3022" i="1"/>
  <c r="W3022" i="1"/>
  <c r="V3022" i="1"/>
  <c r="X3018" i="1"/>
  <c r="W3018" i="1"/>
  <c r="V3018" i="1"/>
  <c r="X3014" i="1"/>
  <c r="W3014" i="1"/>
  <c r="V3014" i="1"/>
  <c r="X3010" i="1"/>
  <c r="W3010" i="1"/>
  <c r="V3010" i="1"/>
  <c r="X3006" i="1"/>
  <c r="W3006" i="1"/>
  <c r="V3006" i="1"/>
  <c r="X3002" i="1"/>
  <c r="W3002" i="1"/>
  <c r="V3002" i="1"/>
  <c r="X2998" i="1"/>
  <c r="W2998" i="1"/>
  <c r="V2998" i="1"/>
  <c r="X2994" i="1"/>
  <c r="W2994" i="1"/>
  <c r="V2994" i="1"/>
  <c r="X2990" i="1"/>
  <c r="W2990" i="1"/>
  <c r="V2990" i="1"/>
  <c r="X2986" i="1"/>
  <c r="W2986" i="1"/>
  <c r="V2986" i="1"/>
  <c r="X2982" i="1"/>
  <c r="W2982" i="1"/>
  <c r="V2982" i="1"/>
  <c r="X2978" i="1"/>
  <c r="W2978" i="1"/>
  <c r="V2978" i="1"/>
  <c r="X2974" i="1"/>
  <c r="W2974" i="1"/>
  <c r="V2974" i="1"/>
  <c r="X2970" i="1"/>
  <c r="W2970" i="1"/>
  <c r="V2970" i="1"/>
  <c r="X2966" i="1"/>
  <c r="W2966" i="1"/>
  <c r="V2966" i="1"/>
  <c r="X2962" i="1"/>
  <c r="W2962" i="1"/>
  <c r="V2962" i="1"/>
  <c r="X2958" i="1"/>
  <c r="W2958" i="1"/>
  <c r="V2958" i="1"/>
  <c r="X2954" i="1"/>
  <c r="W2954" i="1"/>
  <c r="V2954" i="1"/>
  <c r="X2950" i="1"/>
  <c r="W2950" i="1"/>
  <c r="V2950" i="1"/>
  <c r="X2946" i="1"/>
  <c r="W2946" i="1"/>
  <c r="V2946" i="1"/>
  <c r="X2942" i="1"/>
  <c r="W2942" i="1"/>
  <c r="V2942" i="1"/>
  <c r="X2938" i="1"/>
  <c r="W2938" i="1"/>
  <c r="V2938" i="1"/>
  <c r="X2934" i="1"/>
  <c r="W2934" i="1"/>
  <c r="V2934" i="1"/>
  <c r="X2930" i="1"/>
  <c r="W2930" i="1"/>
  <c r="V2930" i="1"/>
  <c r="X2926" i="1"/>
  <c r="W2926" i="1"/>
  <c r="V2926" i="1"/>
  <c r="X2922" i="1"/>
  <c r="W2922" i="1"/>
  <c r="V2922" i="1"/>
  <c r="X2918" i="1"/>
  <c r="W2918" i="1"/>
  <c r="V2918" i="1"/>
  <c r="X2914" i="1"/>
  <c r="W2914" i="1"/>
  <c r="V2914" i="1"/>
  <c r="X2910" i="1"/>
  <c r="W2910" i="1"/>
  <c r="V2910" i="1"/>
  <c r="X2906" i="1"/>
  <c r="W2906" i="1"/>
  <c r="V2906" i="1"/>
  <c r="X2902" i="1"/>
  <c r="W2902" i="1"/>
  <c r="V2902" i="1"/>
  <c r="X2898" i="1"/>
  <c r="W2898" i="1"/>
  <c r="V2898" i="1"/>
  <c r="X2894" i="1"/>
  <c r="W2894" i="1"/>
  <c r="V2894" i="1"/>
  <c r="X2890" i="1"/>
  <c r="W2890" i="1"/>
  <c r="V2890" i="1"/>
  <c r="X2886" i="1"/>
  <c r="W2886" i="1"/>
  <c r="V2886" i="1"/>
  <c r="X2882" i="1"/>
  <c r="W2882" i="1"/>
  <c r="V2882" i="1"/>
  <c r="X2878" i="1"/>
  <c r="W2878" i="1"/>
  <c r="V2878" i="1"/>
  <c r="X2874" i="1"/>
  <c r="W2874" i="1"/>
  <c r="V2874" i="1"/>
  <c r="X2870" i="1"/>
  <c r="W2870" i="1"/>
  <c r="V2870" i="1"/>
  <c r="X2866" i="1"/>
  <c r="W2866" i="1"/>
  <c r="V2866" i="1"/>
  <c r="X2862" i="1"/>
  <c r="W2862" i="1"/>
  <c r="V2862" i="1"/>
  <c r="X2858" i="1"/>
  <c r="W2858" i="1"/>
  <c r="V2858" i="1"/>
  <c r="X2854" i="1"/>
  <c r="W2854" i="1"/>
  <c r="V2854" i="1"/>
  <c r="X2850" i="1"/>
  <c r="W2850" i="1"/>
  <c r="V2850" i="1"/>
  <c r="X2846" i="1"/>
  <c r="W2846" i="1"/>
  <c r="V2846" i="1"/>
  <c r="X2842" i="1"/>
  <c r="W2842" i="1"/>
  <c r="V2842" i="1"/>
  <c r="X2838" i="1"/>
  <c r="W2838" i="1"/>
  <c r="V2838" i="1"/>
  <c r="X2834" i="1"/>
  <c r="W2834" i="1"/>
  <c r="V2834" i="1"/>
  <c r="X2830" i="1"/>
  <c r="W2830" i="1"/>
  <c r="V2830" i="1"/>
  <c r="X2826" i="1"/>
  <c r="W2826" i="1"/>
  <c r="V2826" i="1"/>
  <c r="X2822" i="1"/>
  <c r="W2822" i="1"/>
  <c r="V2822" i="1"/>
  <c r="X2818" i="1"/>
  <c r="W2818" i="1"/>
  <c r="V2818" i="1"/>
  <c r="X2814" i="1"/>
  <c r="W2814" i="1"/>
  <c r="V2814" i="1"/>
  <c r="X2810" i="1"/>
  <c r="W2810" i="1"/>
  <c r="V2810" i="1"/>
  <c r="X2806" i="1"/>
  <c r="W2806" i="1"/>
  <c r="V2806" i="1"/>
  <c r="X2802" i="1"/>
  <c r="W2802" i="1"/>
  <c r="V2802" i="1"/>
  <c r="X2798" i="1"/>
  <c r="W2798" i="1"/>
  <c r="V2798" i="1"/>
  <c r="X2794" i="1"/>
  <c r="W2794" i="1"/>
  <c r="V2794" i="1"/>
  <c r="X2790" i="1"/>
  <c r="W2790" i="1"/>
  <c r="V2790" i="1"/>
  <c r="X2786" i="1"/>
  <c r="W2786" i="1"/>
  <c r="V2786" i="1"/>
  <c r="X2782" i="1"/>
  <c r="W2782" i="1"/>
  <c r="V2782" i="1"/>
  <c r="X2778" i="1"/>
  <c r="W2778" i="1"/>
  <c r="V2778" i="1"/>
  <c r="X2774" i="1"/>
  <c r="W2774" i="1"/>
  <c r="V2774" i="1"/>
  <c r="X2770" i="1"/>
  <c r="W2770" i="1"/>
  <c r="V2770" i="1"/>
  <c r="X2766" i="1"/>
  <c r="W2766" i="1"/>
  <c r="V2766" i="1"/>
  <c r="X2762" i="1"/>
  <c r="W2762" i="1"/>
  <c r="V2762" i="1"/>
  <c r="X2758" i="1"/>
  <c r="W2758" i="1"/>
  <c r="V2758" i="1"/>
  <c r="X2754" i="1"/>
  <c r="W2754" i="1"/>
  <c r="V2754" i="1"/>
  <c r="X2750" i="1"/>
  <c r="W2750" i="1"/>
  <c r="V2750" i="1"/>
  <c r="X2746" i="1"/>
  <c r="W2746" i="1"/>
  <c r="V2746" i="1"/>
  <c r="X2742" i="1"/>
  <c r="W2742" i="1"/>
  <c r="V2742" i="1"/>
  <c r="X2738" i="1"/>
  <c r="W2738" i="1"/>
  <c r="V2738" i="1"/>
  <c r="X2734" i="1"/>
  <c r="W2734" i="1"/>
  <c r="V2734" i="1"/>
  <c r="X2730" i="1"/>
  <c r="W2730" i="1"/>
  <c r="V2730" i="1"/>
  <c r="X2726" i="1"/>
  <c r="W2726" i="1"/>
  <c r="V2726" i="1"/>
  <c r="X2722" i="1"/>
  <c r="W2722" i="1"/>
  <c r="V2722" i="1"/>
  <c r="X2718" i="1"/>
  <c r="W2718" i="1"/>
  <c r="V2718" i="1"/>
  <c r="X2714" i="1"/>
  <c r="W2714" i="1"/>
  <c r="V2714" i="1"/>
  <c r="X2710" i="1"/>
  <c r="W2710" i="1"/>
  <c r="V2710" i="1"/>
  <c r="X2706" i="1"/>
  <c r="W2706" i="1"/>
  <c r="V2706" i="1"/>
  <c r="X2702" i="1"/>
  <c r="W2702" i="1"/>
  <c r="V2702" i="1"/>
  <c r="X2698" i="1"/>
  <c r="W2698" i="1"/>
  <c r="V2698" i="1"/>
  <c r="X2694" i="1"/>
  <c r="W2694" i="1"/>
  <c r="V2694" i="1"/>
  <c r="X2690" i="1"/>
  <c r="W2690" i="1"/>
  <c r="V2690" i="1"/>
  <c r="X2686" i="1"/>
  <c r="W2686" i="1"/>
  <c r="V2686" i="1"/>
  <c r="X2682" i="1"/>
  <c r="W2682" i="1"/>
  <c r="V2682" i="1"/>
  <c r="X2678" i="1"/>
  <c r="W2678" i="1"/>
  <c r="V2678" i="1"/>
  <c r="X2674" i="1"/>
  <c r="W2674" i="1"/>
  <c r="V2674" i="1"/>
  <c r="X2670" i="1"/>
  <c r="W2670" i="1"/>
  <c r="V2670" i="1"/>
  <c r="X2666" i="1"/>
  <c r="W2666" i="1"/>
  <c r="V2666" i="1"/>
  <c r="X2662" i="1"/>
  <c r="W2662" i="1"/>
  <c r="V2662" i="1"/>
  <c r="X2658" i="1"/>
  <c r="W2658" i="1"/>
  <c r="V2658" i="1"/>
  <c r="X2654" i="1"/>
  <c r="W2654" i="1"/>
  <c r="V2654" i="1"/>
  <c r="X2650" i="1"/>
  <c r="W2650" i="1"/>
  <c r="V2650" i="1"/>
  <c r="X2646" i="1"/>
  <c r="W2646" i="1"/>
  <c r="V2646" i="1"/>
  <c r="X2642" i="1"/>
  <c r="W2642" i="1"/>
  <c r="V2642" i="1"/>
  <c r="X2638" i="1"/>
  <c r="W2638" i="1"/>
  <c r="V2638" i="1"/>
  <c r="X2634" i="1"/>
  <c r="W2634" i="1"/>
  <c r="V2634" i="1"/>
  <c r="X2630" i="1"/>
  <c r="W2630" i="1"/>
  <c r="V2630" i="1"/>
  <c r="X2626" i="1"/>
  <c r="W2626" i="1"/>
  <c r="V2626" i="1"/>
  <c r="X2622" i="1"/>
  <c r="W2622" i="1"/>
  <c r="V2622" i="1"/>
  <c r="X2618" i="1"/>
  <c r="W2618" i="1"/>
  <c r="V2618" i="1"/>
  <c r="X2614" i="1"/>
  <c r="W2614" i="1"/>
  <c r="V2614" i="1"/>
  <c r="X2610" i="1"/>
  <c r="W2610" i="1"/>
  <c r="V2610" i="1"/>
  <c r="X2606" i="1"/>
  <c r="W2606" i="1"/>
  <c r="V2606" i="1"/>
  <c r="X2602" i="1"/>
  <c r="W2602" i="1"/>
  <c r="V2602" i="1"/>
  <c r="X2598" i="1"/>
  <c r="W2598" i="1"/>
  <c r="V2598" i="1"/>
  <c r="X2594" i="1"/>
  <c r="W2594" i="1"/>
  <c r="V2594" i="1"/>
  <c r="X2590" i="1"/>
  <c r="W2590" i="1"/>
  <c r="V2590" i="1"/>
  <c r="X2586" i="1"/>
  <c r="W2586" i="1"/>
  <c r="V2586" i="1"/>
  <c r="X2582" i="1"/>
  <c r="W2582" i="1"/>
  <c r="V2582" i="1"/>
  <c r="X2578" i="1"/>
  <c r="W2578" i="1"/>
  <c r="V2578" i="1"/>
  <c r="X2574" i="1"/>
  <c r="W2574" i="1"/>
  <c r="V2574" i="1"/>
  <c r="X2570" i="1"/>
  <c r="W2570" i="1"/>
  <c r="V2570" i="1"/>
  <c r="X2566" i="1"/>
  <c r="W2566" i="1"/>
  <c r="V2566" i="1"/>
  <c r="X2562" i="1"/>
  <c r="W2562" i="1"/>
  <c r="V2562" i="1"/>
  <c r="X2558" i="1"/>
  <c r="W2558" i="1"/>
  <c r="V2558" i="1"/>
  <c r="X2554" i="1"/>
  <c r="W2554" i="1"/>
  <c r="V2554" i="1"/>
  <c r="X2550" i="1"/>
  <c r="W2550" i="1"/>
  <c r="V2550" i="1"/>
  <c r="X2546" i="1"/>
  <c r="W2546" i="1"/>
  <c r="V2546" i="1"/>
  <c r="X2542" i="1"/>
  <c r="W2542" i="1"/>
  <c r="V2542" i="1"/>
  <c r="X2538" i="1"/>
  <c r="W2538" i="1"/>
  <c r="V2538" i="1"/>
  <c r="X2534" i="1"/>
  <c r="W2534" i="1"/>
  <c r="V2534" i="1"/>
  <c r="X2530" i="1"/>
  <c r="W2530" i="1"/>
  <c r="V2530" i="1"/>
  <c r="X2526" i="1"/>
  <c r="W2526" i="1"/>
  <c r="V2526" i="1"/>
  <c r="X2522" i="1"/>
  <c r="W2522" i="1"/>
  <c r="V2522" i="1"/>
  <c r="X2518" i="1"/>
  <c r="W2518" i="1"/>
  <c r="V2518" i="1"/>
  <c r="X2514" i="1"/>
  <c r="W2514" i="1"/>
  <c r="V2514" i="1"/>
  <c r="X2510" i="1"/>
  <c r="W2510" i="1"/>
  <c r="V2510" i="1"/>
  <c r="X2506" i="1"/>
  <c r="W2506" i="1"/>
  <c r="V2506" i="1"/>
  <c r="X2502" i="1"/>
  <c r="W2502" i="1"/>
  <c r="V2502" i="1"/>
  <c r="X2498" i="1"/>
  <c r="W2498" i="1"/>
  <c r="V2498" i="1"/>
  <c r="X2494" i="1"/>
  <c r="W2494" i="1"/>
  <c r="V2494" i="1"/>
  <c r="X2490" i="1"/>
  <c r="W2490" i="1"/>
  <c r="V2490" i="1"/>
  <c r="X2486" i="1"/>
  <c r="W2486" i="1"/>
  <c r="V2486" i="1"/>
  <c r="X2482" i="1"/>
  <c r="W2482" i="1"/>
  <c r="V2482" i="1"/>
  <c r="X2478" i="1"/>
  <c r="W2478" i="1"/>
  <c r="V2478" i="1"/>
  <c r="X2474" i="1"/>
  <c r="W2474" i="1"/>
  <c r="V2474" i="1"/>
  <c r="X2470" i="1"/>
  <c r="W2470" i="1"/>
  <c r="V2470" i="1"/>
  <c r="X2466" i="1"/>
  <c r="W2466" i="1"/>
  <c r="V2466" i="1"/>
  <c r="X2462" i="1"/>
  <c r="W2462" i="1"/>
  <c r="V2462" i="1"/>
  <c r="X2458" i="1"/>
  <c r="W2458" i="1"/>
  <c r="V2458" i="1"/>
  <c r="X2454" i="1"/>
  <c r="W2454" i="1"/>
  <c r="V2454" i="1"/>
  <c r="X2450" i="1"/>
  <c r="W2450" i="1"/>
  <c r="V2450" i="1"/>
  <c r="X2446" i="1"/>
  <c r="W2446" i="1"/>
  <c r="V2446" i="1"/>
  <c r="X2442" i="1"/>
  <c r="W2442" i="1"/>
  <c r="V2442" i="1"/>
  <c r="X2438" i="1"/>
  <c r="W2438" i="1"/>
  <c r="V2438" i="1"/>
  <c r="X2434" i="1"/>
  <c r="W2434" i="1"/>
  <c r="V2434" i="1"/>
  <c r="X2430" i="1"/>
  <c r="W2430" i="1"/>
  <c r="V2430" i="1"/>
  <c r="X2426" i="1"/>
  <c r="W2426" i="1"/>
  <c r="V2426" i="1"/>
  <c r="X2422" i="1"/>
  <c r="W2422" i="1"/>
  <c r="V2422" i="1"/>
  <c r="X2418" i="1"/>
  <c r="W2418" i="1"/>
  <c r="V2418" i="1"/>
  <c r="X2414" i="1"/>
  <c r="W2414" i="1"/>
  <c r="V2414" i="1"/>
  <c r="X2410" i="1"/>
  <c r="W2410" i="1"/>
  <c r="V2410" i="1"/>
  <c r="X2406" i="1"/>
  <c r="W2406" i="1"/>
  <c r="V2406" i="1"/>
  <c r="X2402" i="1"/>
  <c r="W2402" i="1"/>
  <c r="V2402" i="1"/>
  <c r="X2398" i="1"/>
  <c r="W2398" i="1"/>
  <c r="V2398" i="1"/>
  <c r="X2394" i="1"/>
  <c r="W2394" i="1"/>
  <c r="V2394" i="1"/>
  <c r="X2390" i="1"/>
  <c r="W2390" i="1"/>
  <c r="V2390" i="1"/>
  <c r="X2386" i="1"/>
  <c r="W2386" i="1"/>
  <c r="V2386" i="1"/>
  <c r="X2382" i="1"/>
  <c r="W2382" i="1"/>
  <c r="V2382" i="1"/>
  <c r="X2378" i="1"/>
  <c r="W2378" i="1"/>
  <c r="V2378" i="1"/>
  <c r="X2374" i="1"/>
  <c r="W2374" i="1"/>
  <c r="V2374" i="1"/>
  <c r="X2370" i="1"/>
  <c r="W2370" i="1"/>
  <c r="V2370" i="1"/>
  <c r="X2366" i="1"/>
  <c r="W2366" i="1"/>
  <c r="V2366" i="1"/>
  <c r="X2362" i="1"/>
  <c r="W2362" i="1"/>
  <c r="V2362" i="1"/>
  <c r="X2358" i="1"/>
  <c r="W2358" i="1"/>
  <c r="V2358" i="1"/>
  <c r="X2354" i="1"/>
  <c r="W2354" i="1"/>
  <c r="V2354" i="1"/>
  <c r="X2350" i="1"/>
  <c r="W2350" i="1"/>
  <c r="V2350" i="1"/>
  <c r="X2346" i="1"/>
  <c r="W2346" i="1"/>
  <c r="V2346" i="1"/>
  <c r="X2342" i="1"/>
  <c r="W2342" i="1"/>
  <c r="V2342" i="1"/>
  <c r="X2338" i="1"/>
  <c r="W2338" i="1"/>
  <c r="V2338" i="1"/>
  <c r="X2334" i="1"/>
  <c r="W2334" i="1"/>
  <c r="V2334" i="1"/>
  <c r="X2330" i="1"/>
  <c r="W2330" i="1"/>
  <c r="V2330" i="1"/>
  <c r="X2326" i="1"/>
  <c r="W2326" i="1"/>
  <c r="V2326" i="1"/>
  <c r="X2322" i="1"/>
  <c r="W2322" i="1"/>
  <c r="V2322" i="1"/>
  <c r="X2318" i="1"/>
  <c r="W2318" i="1"/>
  <c r="V2318" i="1"/>
  <c r="X2314" i="1"/>
  <c r="W2314" i="1"/>
  <c r="V2314" i="1"/>
  <c r="X2310" i="1"/>
  <c r="W2310" i="1"/>
  <c r="V2310" i="1"/>
  <c r="X2306" i="1"/>
  <c r="W2306" i="1"/>
  <c r="V2306" i="1"/>
  <c r="X2302" i="1"/>
  <c r="W2302" i="1"/>
  <c r="V2302" i="1"/>
  <c r="X2298" i="1"/>
  <c r="W2298" i="1"/>
  <c r="V2298" i="1"/>
  <c r="X2294" i="1"/>
  <c r="W2294" i="1"/>
  <c r="V2294" i="1"/>
  <c r="X2290" i="1"/>
  <c r="W2290" i="1"/>
  <c r="V2290" i="1"/>
  <c r="X2286" i="1"/>
  <c r="W2286" i="1"/>
  <c r="V2286" i="1"/>
  <c r="X2282" i="1"/>
  <c r="W2282" i="1"/>
  <c r="V2282" i="1"/>
  <c r="X2278" i="1"/>
  <c r="W2278" i="1"/>
  <c r="V2278" i="1"/>
  <c r="X2274" i="1"/>
  <c r="W2274" i="1"/>
  <c r="V2274" i="1"/>
  <c r="X2270" i="1"/>
  <c r="W2270" i="1"/>
  <c r="V2270" i="1"/>
  <c r="X2266" i="1"/>
  <c r="W2266" i="1"/>
  <c r="V2266" i="1"/>
  <c r="X2262" i="1"/>
  <c r="W2262" i="1"/>
  <c r="V2262" i="1"/>
  <c r="X2258" i="1"/>
  <c r="W2258" i="1"/>
  <c r="V2258" i="1"/>
  <c r="X2254" i="1"/>
  <c r="W2254" i="1"/>
  <c r="V2254" i="1"/>
  <c r="X2250" i="1"/>
  <c r="W2250" i="1"/>
  <c r="V2250" i="1"/>
  <c r="X2246" i="1"/>
  <c r="W2246" i="1"/>
  <c r="V2246" i="1"/>
  <c r="X2242" i="1"/>
  <c r="W2242" i="1"/>
  <c r="V2242" i="1"/>
  <c r="X2238" i="1"/>
  <c r="W2238" i="1"/>
  <c r="V2238" i="1"/>
  <c r="X2" i="1"/>
  <c r="V2" i="1"/>
  <c r="W2" i="1"/>
  <c r="X4100" i="1"/>
  <c r="W4100" i="1"/>
  <c r="V4100" i="1"/>
  <c r="X4084" i="1"/>
  <c r="W4084" i="1"/>
  <c r="V4084" i="1"/>
  <c r="X4111" i="1"/>
  <c r="W4111" i="1"/>
  <c r="V4111" i="1"/>
  <c r="X4103" i="1"/>
  <c r="W4103" i="1"/>
  <c r="V4103" i="1"/>
  <c r="X4091" i="1"/>
  <c r="W4091" i="1"/>
  <c r="V4091" i="1"/>
  <c r="X4087" i="1"/>
  <c r="W4087" i="1"/>
  <c r="V4087" i="1"/>
  <c r="X4075" i="1"/>
  <c r="W4075" i="1"/>
  <c r="V4075" i="1"/>
  <c r="X4113" i="1"/>
  <c r="W4113" i="1"/>
  <c r="V4113" i="1"/>
  <c r="X4109" i="1"/>
  <c r="W4109" i="1"/>
  <c r="V4109" i="1"/>
  <c r="X4105" i="1"/>
  <c r="W4105" i="1"/>
  <c r="V4105" i="1"/>
  <c r="X4101" i="1"/>
  <c r="W4101" i="1"/>
  <c r="V4101" i="1"/>
  <c r="X4097" i="1"/>
  <c r="W4097" i="1"/>
  <c r="V4097" i="1"/>
  <c r="X4093" i="1"/>
  <c r="W4093" i="1"/>
  <c r="V4093" i="1"/>
  <c r="X4089" i="1"/>
  <c r="W4089" i="1"/>
  <c r="V4089" i="1"/>
  <c r="X4085" i="1"/>
  <c r="W4085" i="1"/>
  <c r="V4085" i="1"/>
  <c r="X4081" i="1"/>
  <c r="W4081" i="1"/>
  <c r="V4081" i="1"/>
  <c r="X4077" i="1"/>
  <c r="W4077" i="1"/>
  <c r="V4077" i="1"/>
  <c r="X4073" i="1"/>
  <c r="W4073" i="1"/>
  <c r="V4073" i="1"/>
  <c r="X4069" i="1"/>
  <c r="W4069" i="1"/>
  <c r="V4069" i="1"/>
  <c r="X4065" i="1"/>
  <c r="W4065" i="1"/>
  <c r="V4065" i="1"/>
  <c r="X4061" i="1"/>
  <c r="W4061" i="1"/>
  <c r="V4061" i="1"/>
  <c r="X4057" i="1"/>
  <c r="W4057" i="1"/>
  <c r="V4057" i="1"/>
  <c r="X4053" i="1"/>
  <c r="W4053" i="1"/>
  <c r="V4053" i="1"/>
  <c r="X4049" i="1"/>
  <c r="W4049" i="1"/>
  <c r="V4049" i="1"/>
  <c r="X4045" i="1"/>
  <c r="W4045" i="1"/>
  <c r="V4045" i="1"/>
  <c r="X4041" i="1"/>
  <c r="W4041" i="1"/>
  <c r="V4041" i="1"/>
  <c r="X4037" i="1"/>
  <c r="W4037" i="1"/>
  <c r="V4037" i="1"/>
  <c r="X4033" i="1"/>
  <c r="W4033" i="1"/>
  <c r="V4033" i="1"/>
  <c r="X4029" i="1"/>
  <c r="W4029" i="1"/>
  <c r="V4029" i="1"/>
  <c r="X4025" i="1"/>
  <c r="W4025" i="1"/>
  <c r="V4025" i="1"/>
  <c r="X4021" i="1"/>
  <c r="W4021" i="1"/>
  <c r="V4021" i="1"/>
  <c r="X4017" i="1"/>
  <c r="W4017" i="1"/>
  <c r="V4017" i="1"/>
  <c r="X4013" i="1"/>
  <c r="W4013" i="1"/>
  <c r="V4013" i="1"/>
  <c r="X4009" i="1"/>
  <c r="W4009" i="1"/>
  <c r="V4009" i="1"/>
  <c r="X4005" i="1"/>
  <c r="W4005" i="1"/>
  <c r="V4005" i="1"/>
  <c r="X4001" i="1"/>
  <c r="W4001" i="1"/>
  <c r="V4001" i="1"/>
  <c r="X3997" i="1"/>
  <c r="W3997" i="1"/>
  <c r="V3997" i="1"/>
  <c r="X3993" i="1"/>
  <c r="W3993" i="1"/>
  <c r="V3993" i="1"/>
  <c r="X3989" i="1"/>
  <c r="W3989" i="1"/>
  <c r="V3989" i="1"/>
  <c r="X3985" i="1"/>
  <c r="W3985" i="1"/>
  <c r="V3985" i="1"/>
  <c r="X3981" i="1"/>
  <c r="W3981" i="1"/>
  <c r="V3981" i="1"/>
  <c r="X3977" i="1"/>
  <c r="W3977" i="1"/>
  <c r="V3977" i="1"/>
  <c r="X3973" i="1"/>
  <c r="W3973" i="1"/>
  <c r="V3973" i="1"/>
  <c r="X3969" i="1"/>
  <c r="W3969" i="1"/>
  <c r="V3969" i="1"/>
  <c r="X3965" i="1"/>
  <c r="W3965" i="1"/>
  <c r="V3965" i="1"/>
  <c r="X3961" i="1"/>
  <c r="W3961" i="1"/>
  <c r="V3961" i="1"/>
  <c r="X3957" i="1"/>
  <c r="W3957" i="1"/>
  <c r="V3957" i="1"/>
  <c r="X3953" i="1"/>
  <c r="W3953" i="1"/>
  <c r="V3953" i="1"/>
  <c r="X3949" i="1"/>
  <c r="W3949" i="1"/>
  <c r="V3949" i="1"/>
  <c r="X3945" i="1"/>
  <c r="W3945" i="1"/>
  <c r="V3945" i="1"/>
  <c r="X3941" i="1"/>
  <c r="W3941" i="1"/>
  <c r="V3941" i="1"/>
  <c r="X3937" i="1"/>
  <c r="W3937" i="1"/>
  <c r="V3937" i="1"/>
  <c r="X3933" i="1"/>
  <c r="W3933" i="1"/>
  <c r="V3933" i="1"/>
  <c r="X3929" i="1"/>
  <c r="W3929" i="1"/>
  <c r="V3929" i="1"/>
  <c r="X3925" i="1"/>
  <c r="W3925" i="1"/>
  <c r="V3925" i="1"/>
  <c r="X3921" i="1"/>
  <c r="W3921" i="1"/>
  <c r="V3921" i="1"/>
  <c r="X3917" i="1"/>
  <c r="W3917" i="1"/>
  <c r="V3917" i="1"/>
  <c r="X3913" i="1"/>
  <c r="W3913" i="1"/>
  <c r="V3913" i="1"/>
  <c r="X3909" i="1"/>
  <c r="W3909" i="1"/>
  <c r="V3909" i="1"/>
  <c r="X3905" i="1"/>
  <c r="W3905" i="1"/>
  <c r="V3905" i="1"/>
  <c r="X3901" i="1"/>
  <c r="W3901" i="1"/>
  <c r="V3901" i="1"/>
  <c r="X3897" i="1"/>
  <c r="W3897" i="1"/>
  <c r="V3897" i="1"/>
  <c r="X3893" i="1"/>
  <c r="W3893" i="1"/>
  <c r="V3893" i="1"/>
  <c r="X3889" i="1"/>
  <c r="W3889" i="1"/>
  <c r="V3889" i="1"/>
  <c r="X3885" i="1"/>
  <c r="W3885" i="1"/>
  <c r="V3885" i="1"/>
  <c r="X3881" i="1"/>
  <c r="W3881" i="1"/>
  <c r="V3881" i="1"/>
  <c r="X3877" i="1"/>
  <c r="W3877" i="1"/>
  <c r="V3877" i="1"/>
  <c r="X3873" i="1"/>
  <c r="W3873" i="1"/>
  <c r="V3873" i="1"/>
  <c r="X3869" i="1"/>
  <c r="W3869" i="1"/>
  <c r="V3869" i="1"/>
  <c r="X3865" i="1"/>
  <c r="W3865" i="1"/>
  <c r="V3865" i="1"/>
  <c r="X3861" i="1"/>
  <c r="W3861" i="1"/>
  <c r="V3861" i="1"/>
  <c r="X3857" i="1"/>
  <c r="W3857" i="1"/>
  <c r="V3857" i="1"/>
  <c r="X3853" i="1"/>
  <c r="W3853" i="1"/>
  <c r="V3853" i="1"/>
  <c r="X3849" i="1"/>
  <c r="W3849" i="1"/>
  <c r="V3849" i="1"/>
  <c r="X3845" i="1"/>
  <c r="W3845" i="1"/>
  <c r="V3845" i="1"/>
  <c r="X3841" i="1"/>
  <c r="W3841" i="1"/>
  <c r="V3841" i="1"/>
  <c r="X3837" i="1"/>
  <c r="W3837" i="1"/>
  <c r="V3837" i="1"/>
  <c r="X3833" i="1"/>
  <c r="W3833" i="1"/>
  <c r="V3833" i="1"/>
  <c r="X3829" i="1"/>
  <c r="W3829" i="1"/>
  <c r="V3829" i="1"/>
  <c r="X3825" i="1"/>
  <c r="W3825" i="1"/>
  <c r="V3825" i="1"/>
  <c r="X3821" i="1"/>
  <c r="W3821" i="1"/>
  <c r="V3821" i="1"/>
  <c r="X3817" i="1"/>
  <c r="W3817" i="1"/>
  <c r="V3817" i="1"/>
  <c r="X3813" i="1"/>
  <c r="W3813" i="1"/>
  <c r="V3813" i="1"/>
  <c r="X3809" i="1"/>
  <c r="W3809" i="1"/>
  <c r="V3809" i="1"/>
  <c r="X3805" i="1"/>
  <c r="W3805" i="1"/>
  <c r="V3805" i="1"/>
  <c r="X3801" i="1"/>
  <c r="W3801" i="1"/>
  <c r="V3801" i="1"/>
  <c r="X3797" i="1"/>
  <c r="W3797" i="1"/>
  <c r="V3797" i="1"/>
  <c r="X3793" i="1"/>
  <c r="W3793" i="1"/>
  <c r="V3793" i="1"/>
  <c r="X3789" i="1"/>
  <c r="W3789" i="1"/>
  <c r="V3789" i="1"/>
  <c r="X3785" i="1"/>
  <c r="W3785" i="1"/>
  <c r="V3785" i="1"/>
  <c r="X3781" i="1"/>
  <c r="W3781" i="1"/>
  <c r="V3781" i="1"/>
  <c r="X3777" i="1"/>
  <c r="W3777" i="1"/>
  <c r="V3777" i="1"/>
  <c r="X3773" i="1"/>
  <c r="W3773" i="1"/>
  <c r="V3773" i="1"/>
  <c r="X3769" i="1"/>
  <c r="W3769" i="1"/>
  <c r="V3769" i="1"/>
  <c r="X3765" i="1"/>
  <c r="W3765" i="1"/>
  <c r="V3765" i="1"/>
  <c r="X3761" i="1"/>
  <c r="W3761" i="1"/>
  <c r="V3761" i="1"/>
  <c r="X3757" i="1"/>
  <c r="W3757" i="1"/>
  <c r="V3757" i="1"/>
  <c r="X3753" i="1"/>
  <c r="W3753" i="1"/>
  <c r="V3753" i="1"/>
  <c r="X3749" i="1"/>
  <c r="W3749" i="1"/>
  <c r="V3749" i="1"/>
  <c r="X3745" i="1"/>
  <c r="W3745" i="1"/>
  <c r="V3745" i="1"/>
  <c r="X3741" i="1"/>
  <c r="W3741" i="1"/>
  <c r="V3741" i="1"/>
  <c r="X3737" i="1"/>
  <c r="W3737" i="1"/>
  <c r="V3737" i="1"/>
  <c r="X3733" i="1"/>
  <c r="W3733" i="1"/>
  <c r="V3733" i="1"/>
  <c r="X3729" i="1"/>
  <c r="W3729" i="1"/>
  <c r="V3729" i="1"/>
  <c r="X3725" i="1"/>
  <c r="W3725" i="1"/>
  <c r="V3725" i="1"/>
  <c r="X3721" i="1"/>
  <c r="W3721" i="1"/>
  <c r="V3721" i="1"/>
  <c r="X3717" i="1"/>
  <c r="W3717" i="1"/>
  <c r="V3717" i="1"/>
  <c r="X3713" i="1"/>
  <c r="W3713" i="1"/>
  <c r="V3713" i="1"/>
  <c r="X3709" i="1"/>
  <c r="W3709" i="1"/>
  <c r="V3709" i="1"/>
  <c r="X3705" i="1"/>
  <c r="W3705" i="1"/>
  <c r="V3705" i="1"/>
  <c r="X3701" i="1"/>
  <c r="W3701" i="1"/>
  <c r="V3701" i="1"/>
  <c r="X3697" i="1"/>
  <c r="W3697" i="1"/>
  <c r="V3697" i="1"/>
  <c r="X3693" i="1"/>
  <c r="W3693" i="1"/>
  <c r="V3693" i="1"/>
  <c r="X3689" i="1"/>
  <c r="W3689" i="1"/>
  <c r="V3689" i="1"/>
  <c r="X3685" i="1"/>
  <c r="W3685" i="1"/>
  <c r="V3685" i="1"/>
  <c r="X3681" i="1"/>
  <c r="W3681" i="1"/>
  <c r="V3681" i="1"/>
  <c r="X3677" i="1"/>
  <c r="W3677" i="1"/>
  <c r="V3677" i="1"/>
  <c r="X3673" i="1"/>
  <c r="W3673" i="1"/>
  <c r="V3673" i="1"/>
  <c r="X3669" i="1"/>
  <c r="W3669" i="1"/>
  <c r="V3669" i="1"/>
  <c r="X3665" i="1"/>
  <c r="W3665" i="1"/>
  <c r="V3665" i="1"/>
  <c r="X3661" i="1"/>
  <c r="W3661" i="1"/>
  <c r="V3661" i="1"/>
  <c r="X3657" i="1"/>
  <c r="W3657" i="1"/>
  <c r="V3657" i="1"/>
  <c r="X3653" i="1"/>
  <c r="W3653" i="1"/>
  <c r="V3653" i="1"/>
  <c r="X3649" i="1"/>
  <c r="W3649" i="1"/>
  <c r="V3649" i="1"/>
  <c r="X3645" i="1"/>
  <c r="W3645" i="1"/>
  <c r="V3645" i="1"/>
  <c r="X3641" i="1"/>
  <c r="W3641" i="1"/>
  <c r="V3641" i="1"/>
  <c r="X3637" i="1"/>
  <c r="W3637" i="1"/>
  <c r="V3637" i="1"/>
  <c r="X3633" i="1"/>
  <c r="W3633" i="1"/>
  <c r="V3633" i="1"/>
  <c r="X3629" i="1"/>
  <c r="W3629" i="1"/>
  <c r="V3629" i="1"/>
  <c r="X3625" i="1"/>
  <c r="W3625" i="1"/>
  <c r="V3625" i="1"/>
  <c r="X3621" i="1"/>
  <c r="W3621" i="1"/>
  <c r="V3621" i="1"/>
  <c r="X3617" i="1"/>
  <c r="W3617" i="1"/>
  <c r="V3617" i="1"/>
  <c r="X3613" i="1"/>
  <c r="W3613" i="1"/>
  <c r="V3613" i="1"/>
  <c r="X3609" i="1"/>
  <c r="W3609" i="1"/>
  <c r="V3609" i="1"/>
  <c r="X3605" i="1"/>
  <c r="W3605" i="1"/>
  <c r="V3605" i="1"/>
  <c r="X3601" i="1"/>
  <c r="W3601" i="1"/>
  <c r="V3601" i="1"/>
  <c r="X3597" i="1"/>
  <c r="W3597" i="1"/>
  <c r="V3597" i="1"/>
  <c r="X3593" i="1"/>
  <c r="W3593" i="1"/>
  <c r="V3593" i="1"/>
  <c r="X3589" i="1"/>
  <c r="W3589" i="1"/>
  <c r="V3589" i="1"/>
  <c r="X3585" i="1"/>
  <c r="W3585" i="1"/>
  <c r="V3585" i="1"/>
  <c r="X3581" i="1"/>
  <c r="W3581" i="1"/>
  <c r="V3581" i="1"/>
  <c r="X3577" i="1"/>
  <c r="W3577" i="1"/>
  <c r="V3577" i="1"/>
  <c r="X3573" i="1"/>
  <c r="W3573" i="1"/>
  <c r="V3573" i="1"/>
  <c r="X3569" i="1"/>
  <c r="W3569" i="1"/>
  <c r="V3569" i="1"/>
  <c r="X3565" i="1"/>
  <c r="W3565" i="1"/>
  <c r="V3565" i="1"/>
  <c r="X3561" i="1"/>
  <c r="W3561" i="1"/>
  <c r="V3561" i="1"/>
  <c r="X3557" i="1"/>
  <c r="W3557" i="1"/>
  <c r="V3557" i="1"/>
  <c r="X3553" i="1"/>
  <c r="W3553" i="1"/>
  <c r="V3553" i="1"/>
  <c r="X3549" i="1"/>
  <c r="W3549" i="1"/>
  <c r="V3549" i="1"/>
  <c r="X3545" i="1"/>
  <c r="W3545" i="1"/>
  <c r="V3545" i="1"/>
  <c r="X3541" i="1"/>
  <c r="W3541" i="1"/>
  <c r="V3541" i="1"/>
  <c r="X3537" i="1"/>
  <c r="W3537" i="1"/>
  <c r="V3537" i="1"/>
  <c r="X3533" i="1"/>
  <c r="W3533" i="1"/>
  <c r="V3533" i="1"/>
  <c r="X3529" i="1"/>
  <c r="W3529" i="1"/>
  <c r="V3529" i="1"/>
  <c r="X3525" i="1"/>
  <c r="W3525" i="1"/>
  <c r="V3525" i="1"/>
  <c r="X3521" i="1"/>
  <c r="W3521" i="1"/>
  <c r="V3521" i="1"/>
  <c r="X3517" i="1"/>
  <c r="W3517" i="1"/>
  <c r="V3517" i="1"/>
  <c r="X3513" i="1"/>
  <c r="W3513" i="1"/>
  <c r="V3513" i="1"/>
  <c r="X3509" i="1"/>
  <c r="W3509" i="1"/>
  <c r="V3509" i="1"/>
  <c r="X3505" i="1"/>
  <c r="W3505" i="1"/>
  <c r="V3505" i="1"/>
  <c r="X3501" i="1"/>
  <c r="W3501" i="1"/>
  <c r="V3501" i="1"/>
  <c r="X3497" i="1"/>
  <c r="W3497" i="1"/>
  <c r="V3497" i="1"/>
  <c r="X3493" i="1"/>
  <c r="W3493" i="1"/>
  <c r="V3493" i="1"/>
  <c r="X3489" i="1"/>
  <c r="W3489" i="1"/>
  <c r="V3489" i="1"/>
  <c r="X3485" i="1"/>
  <c r="W3485" i="1"/>
  <c r="V3485" i="1"/>
  <c r="X3481" i="1"/>
  <c r="W3481" i="1"/>
  <c r="V3481" i="1"/>
  <c r="X3477" i="1"/>
  <c r="W3477" i="1"/>
  <c r="V3477" i="1"/>
  <c r="X3473" i="1"/>
  <c r="W3473" i="1"/>
  <c r="V3473" i="1"/>
  <c r="X3469" i="1"/>
  <c r="W3469" i="1"/>
  <c r="V3469" i="1"/>
  <c r="X3465" i="1"/>
  <c r="W3465" i="1"/>
  <c r="V3465" i="1"/>
  <c r="X3461" i="1"/>
  <c r="W3461" i="1"/>
  <c r="V3461" i="1"/>
  <c r="X3457" i="1"/>
  <c r="W3457" i="1"/>
  <c r="V3457" i="1"/>
  <c r="X3453" i="1"/>
  <c r="W3453" i="1"/>
  <c r="V3453" i="1"/>
  <c r="X3449" i="1"/>
  <c r="W3449" i="1"/>
  <c r="V3449" i="1"/>
  <c r="X3445" i="1"/>
  <c r="W3445" i="1"/>
  <c r="V3445" i="1"/>
  <c r="X3441" i="1"/>
  <c r="W3441" i="1"/>
  <c r="V3441" i="1"/>
  <c r="X3437" i="1"/>
  <c r="W3437" i="1"/>
  <c r="V3437" i="1"/>
  <c r="X3433" i="1"/>
  <c r="W3433" i="1"/>
  <c r="V3433" i="1"/>
  <c r="X3429" i="1"/>
  <c r="W3429" i="1"/>
  <c r="V3429" i="1"/>
  <c r="X3425" i="1"/>
  <c r="W3425" i="1"/>
  <c r="V3425" i="1"/>
  <c r="X3421" i="1"/>
  <c r="W3421" i="1"/>
  <c r="V3421" i="1"/>
  <c r="X3417" i="1"/>
  <c r="W3417" i="1"/>
  <c r="V3417" i="1"/>
  <c r="X3413" i="1"/>
  <c r="W3413" i="1"/>
  <c r="V3413" i="1"/>
  <c r="X3409" i="1"/>
  <c r="W3409" i="1"/>
  <c r="V3409" i="1"/>
  <c r="X3405" i="1"/>
  <c r="W3405" i="1"/>
  <c r="V3405" i="1"/>
  <c r="X3401" i="1"/>
  <c r="W3401" i="1"/>
  <c r="V3401" i="1"/>
  <c r="X3397" i="1"/>
  <c r="W3397" i="1"/>
  <c r="V3397" i="1"/>
  <c r="X3393" i="1"/>
  <c r="W3393" i="1"/>
  <c r="V3393" i="1"/>
  <c r="X3389" i="1"/>
  <c r="W3389" i="1"/>
  <c r="V3389" i="1"/>
  <c r="X3385" i="1"/>
  <c r="W3385" i="1"/>
  <c r="V3385" i="1"/>
  <c r="X3381" i="1"/>
  <c r="W3381" i="1"/>
  <c r="V3381" i="1"/>
  <c r="X3377" i="1"/>
  <c r="W3377" i="1"/>
  <c r="V3377" i="1"/>
  <c r="X3373" i="1"/>
  <c r="W3373" i="1"/>
  <c r="V3373" i="1"/>
  <c r="X3369" i="1"/>
  <c r="W3369" i="1"/>
  <c r="V3369" i="1"/>
  <c r="X3365" i="1"/>
  <c r="W3365" i="1"/>
  <c r="V3365" i="1"/>
  <c r="X3361" i="1"/>
  <c r="W3361" i="1"/>
  <c r="V3361" i="1"/>
  <c r="X3357" i="1"/>
  <c r="W3357" i="1"/>
  <c r="V3357" i="1"/>
  <c r="X3353" i="1"/>
  <c r="W3353" i="1"/>
  <c r="V3353" i="1"/>
  <c r="X3349" i="1"/>
  <c r="W3349" i="1"/>
  <c r="V3349" i="1"/>
  <c r="X3345" i="1"/>
  <c r="W3345" i="1"/>
  <c r="V3345" i="1"/>
  <c r="X3341" i="1"/>
  <c r="W3341" i="1"/>
  <c r="V3341" i="1"/>
  <c r="X3337" i="1"/>
  <c r="W3337" i="1"/>
  <c r="V3337" i="1"/>
  <c r="X3333" i="1"/>
  <c r="W3333" i="1"/>
  <c r="V3333" i="1"/>
  <c r="X3329" i="1"/>
  <c r="W3329" i="1"/>
  <c r="V3329" i="1"/>
  <c r="X3325" i="1"/>
  <c r="W3325" i="1"/>
  <c r="V3325" i="1"/>
  <c r="X3321" i="1"/>
  <c r="W3321" i="1"/>
  <c r="V3321" i="1"/>
  <c r="X3317" i="1"/>
  <c r="W3317" i="1"/>
  <c r="V3317" i="1"/>
  <c r="X3313" i="1"/>
  <c r="W3313" i="1"/>
  <c r="V3313" i="1"/>
  <c r="X3309" i="1"/>
  <c r="W3309" i="1"/>
  <c r="V3309" i="1"/>
  <c r="X3305" i="1"/>
  <c r="W3305" i="1"/>
  <c r="V3305" i="1"/>
  <c r="X3301" i="1"/>
  <c r="W3301" i="1"/>
  <c r="V3301" i="1"/>
  <c r="X3297" i="1"/>
  <c r="W3297" i="1"/>
  <c r="V3297" i="1"/>
  <c r="X3293" i="1"/>
  <c r="W3293" i="1"/>
  <c r="V3293" i="1"/>
  <c r="X3289" i="1"/>
  <c r="W3289" i="1"/>
  <c r="V3289" i="1"/>
  <c r="X3285" i="1"/>
  <c r="W3285" i="1"/>
  <c r="V3285" i="1"/>
  <c r="X3281" i="1"/>
  <c r="W3281" i="1"/>
  <c r="V3281" i="1"/>
  <c r="X3277" i="1"/>
  <c r="W3277" i="1"/>
  <c r="V3277" i="1"/>
  <c r="X3273" i="1"/>
  <c r="W3273" i="1"/>
  <c r="V3273" i="1"/>
  <c r="X3269" i="1"/>
  <c r="W3269" i="1"/>
  <c r="V3269" i="1"/>
  <c r="X3265" i="1"/>
  <c r="W3265" i="1"/>
  <c r="V3265" i="1"/>
  <c r="X3261" i="1"/>
  <c r="W3261" i="1"/>
  <c r="V3261" i="1"/>
  <c r="X3257" i="1"/>
  <c r="W3257" i="1"/>
  <c r="V3257" i="1"/>
  <c r="X3253" i="1"/>
  <c r="W3253" i="1"/>
  <c r="V3253" i="1"/>
  <c r="X3249" i="1"/>
  <c r="W3249" i="1"/>
  <c r="V3249" i="1"/>
  <c r="X3245" i="1"/>
  <c r="W3245" i="1"/>
  <c r="V3245" i="1"/>
  <c r="X3241" i="1"/>
  <c r="W3241" i="1"/>
  <c r="V3241" i="1"/>
  <c r="X3237" i="1"/>
  <c r="W3237" i="1"/>
  <c r="V3237" i="1"/>
  <c r="X3233" i="1"/>
  <c r="W3233" i="1"/>
  <c r="V3233" i="1"/>
  <c r="X3229" i="1"/>
  <c r="W3229" i="1"/>
  <c r="V3229" i="1"/>
  <c r="X3225" i="1"/>
  <c r="W3225" i="1"/>
  <c r="V3225" i="1"/>
  <c r="X3221" i="1"/>
  <c r="W3221" i="1"/>
  <c r="V3221" i="1"/>
  <c r="X3217" i="1"/>
  <c r="W3217" i="1"/>
  <c r="V3217" i="1"/>
  <c r="X3213" i="1"/>
  <c r="W3213" i="1"/>
  <c r="V3213" i="1"/>
  <c r="X3209" i="1"/>
  <c r="W3209" i="1"/>
  <c r="V3209" i="1"/>
  <c r="X3205" i="1"/>
  <c r="W3205" i="1"/>
  <c r="V3205" i="1"/>
  <c r="X3201" i="1"/>
  <c r="W3201" i="1"/>
  <c r="V3201" i="1"/>
  <c r="X3197" i="1"/>
  <c r="W3197" i="1"/>
  <c r="V3197" i="1"/>
  <c r="X3193" i="1"/>
  <c r="W3193" i="1"/>
  <c r="V3193" i="1"/>
  <c r="X3189" i="1"/>
  <c r="W3189" i="1"/>
  <c r="V3189" i="1"/>
  <c r="X3185" i="1"/>
  <c r="W3185" i="1"/>
  <c r="V3185" i="1"/>
  <c r="X3181" i="1"/>
  <c r="W3181" i="1"/>
  <c r="V3181" i="1"/>
  <c r="X3177" i="1"/>
  <c r="W3177" i="1"/>
  <c r="V3177" i="1"/>
  <c r="X3173" i="1"/>
  <c r="W3173" i="1"/>
  <c r="V3173" i="1"/>
  <c r="X3169" i="1"/>
  <c r="W3169" i="1"/>
  <c r="V3169" i="1"/>
  <c r="X3165" i="1"/>
  <c r="W3165" i="1"/>
  <c r="V3165" i="1"/>
  <c r="X3161" i="1"/>
  <c r="W3161" i="1"/>
  <c r="V3161" i="1"/>
  <c r="X3157" i="1"/>
  <c r="W3157" i="1"/>
  <c r="V3157" i="1"/>
  <c r="X3153" i="1"/>
  <c r="W3153" i="1"/>
  <c r="V3153" i="1"/>
  <c r="X3149" i="1"/>
  <c r="W3149" i="1"/>
  <c r="V3149" i="1"/>
  <c r="X3145" i="1"/>
  <c r="W3145" i="1"/>
  <c r="V3145" i="1"/>
  <c r="X3141" i="1"/>
  <c r="W3141" i="1"/>
  <c r="V3141" i="1"/>
  <c r="X3137" i="1"/>
  <c r="W3137" i="1"/>
  <c r="V3137" i="1"/>
  <c r="X3133" i="1"/>
  <c r="W3133" i="1"/>
  <c r="V3133" i="1"/>
  <c r="X3129" i="1"/>
  <c r="W3129" i="1"/>
  <c r="V3129" i="1"/>
  <c r="X3125" i="1"/>
  <c r="W3125" i="1"/>
  <c r="V3125" i="1"/>
  <c r="X3121" i="1"/>
  <c r="W3121" i="1"/>
  <c r="V3121" i="1"/>
  <c r="X3117" i="1"/>
  <c r="W3117" i="1"/>
  <c r="V3117" i="1"/>
  <c r="X3113" i="1"/>
  <c r="W3113" i="1"/>
  <c r="V3113" i="1"/>
  <c r="X3109" i="1"/>
  <c r="W3109" i="1"/>
  <c r="V3109" i="1"/>
  <c r="X3105" i="1"/>
  <c r="W3105" i="1"/>
  <c r="V3105" i="1"/>
  <c r="X3101" i="1"/>
  <c r="W3101" i="1"/>
  <c r="V3101" i="1"/>
  <c r="X3097" i="1"/>
  <c r="W3097" i="1"/>
  <c r="V3097" i="1"/>
  <c r="X3093" i="1"/>
  <c r="W3093" i="1"/>
  <c r="V3093" i="1"/>
  <c r="X3089" i="1"/>
  <c r="W3089" i="1"/>
  <c r="V3089" i="1"/>
  <c r="X3085" i="1"/>
  <c r="W3085" i="1"/>
  <c r="V3085" i="1"/>
  <c r="X3081" i="1"/>
  <c r="W3081" i="1"/>
  <c r="V3081" i="1"/>
  <c r="X3077" i="1"/>
  <c r="W3077" i="1"/>
  <c r="V3077" i="1"/>
  <c r="X3073" i="1"/>
  <c r="W3073" i="1"/>
  <c r="V3073" i="1"/>
  <c r="X3069" i="1"/>
  <c r="W3069" i="1"/>
  <c r="V3069" i="1"/>
  <c r="X3065" i="1"/>
  <c r="W3065" i="1"/>
  <c r="V3065" i="1"/>
  <c r="X3061" i="1"/>
  <c r="W3061" i="1"/>
  <c r="V3061" i="1"/>
  <c r="X3057" i="1"/>
  <c r="W3057" i="1"/>
  <c r="V3057" i="1"/>
  <c r="X3053" i="1"/>
  <c r="W3053" i="1"/>
  <c r="V3053" i="1"/>
  <c r="X3049" i="1"/>
  <c r="W3049" i="1"/>
  <c r="V3049" i="1"/>
  <c r="X3045" i="1"/>
  <c r="W3045" i="1"/>
  <c r="V3045" i="1"/>
  <c r="X3041" i="1"/>
  <c r="W3041" i="1"/>
  <c r="V3041" i="1"/>
  <c r="X3037" i="1"/>
  <c r="W3037" i="1"/>
  <c r="V3037" i="1"/>
  <c r="X3033" i="1"/>
  <c r="W3033" i="1"/>
  <c r="V3033" i="1"/>
  <c r="X3029" i="1"/>
  <c r="W3029" i="1"/>
  <c r="V3029" i="1"/>
  <c r="X3025" i="1"/>
  <c r="W3025" i="1"/>
  <c r="V3025" i="1"/>
  <c r="X3021" i="1"/>
  <c r="W3021" i="1"/>
  <c r="V3021" i="1"/>
  <c r="X3017" i="1"/>
  <c r="W3017" i="1"/>
  <c r="V3017" i="1"/>
  <c r="X3013" i="1"/>
  <c r="W3013" i="1"/>
  <c r="V3013" i="1"/>
  <c r="X3009" i="1"/>
  <c r="W3009" i="1"/>
  <c r="V3009" i="1"/>
  <c r="X3005" i="1"/>
  <c r="W3005" i="1"/>
  <c r="V3005" i="1"/>
  <c r="X3001" i="1"/>
  <c r="W3001" i="1"/>
  <c r="V3001" i="1"/>
  <c r="X2997" i="1"/>
  <c r="W2997" i="1"/>
  <c r="V2997" i="1"/>
  <c r="X2993" i="1"/>
  <c r="W2993" i="1"/>
  <c r="V2993" i="1"/>
  <c r="X2989" i="1"/>
  <c r="W2989" i="1"/>
  <c r="V2989" i="1"/>
  <c r="X2985" i="1"/>
  <c r="W2985" i="1"/>
  <c r="V2985" i="1"/>
  <c r="X2981" i="1"/>
  <c r="W2981" i="1"/>
  <c r="V2981" i="1"/>
  <c r="X2977" i="1"/>
  <c r="W2977" i="1"/>
  <c r="V2977" i="1"/>
  <c r="X2973" i="1"/>
  <c r="W2973" i="1"/>
  <c r="V2973" i="1"/>
  <c r="X2969" i="1"/>
  <c r="W2969" i="1"/>
  <c r="V2969" i="1"/>
  <c r="X2965" i="1"/>
  <c r="W2965" i="1"/>
  <c r="V2965" i="1"/>
  <c r="X2961" i="1"/>
  <c r="W2961" i="1"/>
  <c r="V2961" i="1"/>
  <c r="X2957" i="1"/>
  <c r="W2957" i="1"/>
  <c r="V2957" i="1"/>
  <c r="X2953" i="1"/>
  <c r="W2953" i="1"/>
  <c r="V2953" i="1"/>
  <c r="X2949" i="1"/>
  <c r="W2949" i="1"/>
  <c r="V2949" i="1"/>
  <c r="X2945" i="1"/>
  <c r="W2945" i="1"/>
  <c r="V2945" i="1"/>
  <c r="X2941" i="1"/>
  <c r="W2941" i="1"/>
  <c r="V2941" i="1"/>
  <c r="X2937" i="1"/>
  <c r="W2937" i="1"/>
  <c r="V2937" i="1"/>
  <c r="X2933" i="1"/>
  <c r="W2933" i="1"/>
  <c r="V2933" i="1"/>
  <c r="X2929" i="1"/>
  <c r="W2929" i="1"/>
  <c r="V2929" i="1"/>
  <c r="X2925" i="1"/>
  <c r="W2925" i="1"/>
  <c r="V2925" i="1"/>
  <c r="X2921" i="1"/>
  <c r="W2921" i="1"/>
  <c r="V2921" i="1"/>
  <c r="X2917" i="1"/>
  <c r="W2917" i="1"/>
  <c r="V2917" i="1"/>
  <c r="X2913" i="1"/>
  <c r="W2913" i="1"/>
  <c r="V2913" i="1"/>
  <c r="X2909" i="1"/>
  <c r="W2909" i="1"/>
  <c r="V2909" i="1"/>
  <c r="X2905" i="1"/>
  <c r="W2905" i="1"/>
  <c r="V2905" i="1"/>
  <c r="X2901" i="1"/>
  <c r="W2901" i="1"/>
  <c r="V2901" i="1"/>
  <c r="X2897" i="1"/>
  <c r="W2897" i="1"/>
  <c r="V2897" i="1"/>
  <c r="X2893" i="1"/>
  <c r="W2893" i="1"/>
  <c r="V2893" i="1"/>
  <c r="X2889" i="1"/>
  <c r="W2889" i="1"/>
  <c r="V2889" i="1"/>
  <c r="X2885" i="1"/>
  <c r="W2885" i="1"/>
  <c r="V2885" i="1"/>
  <c r="X2881" i="1"/>
  <c r="W2881" i="1"/>
  <c r="V2881" i="1"/>
  <c r="X2877" i="1"/>
  <c r="W2877" i="1"/>
  <c r="V2877" i="1"/>
  <c r="X2873" i="1"/>
  <c r="W2873" i="1"/>
  <c r="V2873" i="1"/>
  <c r="X2869" i="1"/>
  <c r="W2869" i="1"/>
  <c r="V2869" i="1"/>
  <c r="X2865" i="1"/>
  <c r="W2865" i="1"/>
  <c r="V2865" i="1"/>
  <c r="X2861" i="1"/>
  <c r="W2861" i="1"/>
  <c r="V2861" i="1"/>
  <c r="X2857" i="1"/>
  <c r="W2857" i="1"/>
  <c r="V2857" i="1"/>
  <c r="X2853" i="1"/>
  <c r="W2853" i="1"/>
  <c r="V2853" i="1"/>
  <c r="X2849" i="1"/>
  <c r="W2849" i="1"/>
  <c r="V2849" i="1"/>
  <c r="X2845" i="1"/>
  <c r="W2845" i="1"/>
  <c r="V2845" i="1"/>
  <c r="X2841" i="1"/>
  <c r="W2841" i="1"/>
  <c r="V2841" i="1"/>
  <c r="X2837" i="1"/>
  <c r="W2837" i="1"/>
  <c r="V2837" i="1"/>
  <c r="X2833" i="1"/>
  <c r="W2833" i="1"/>
  <c r="V2833" i="1"/>
  <c r="X2829" i="1"/>
  <c r="W2829" i="1"/>
  <c r="V2829" i="1"/>
  <c r="X2825" i="1"/>
  <c r="W2825" i="1"/>
  <c r="V2825" i="1"/>
  <c r="X2821" i="1"/>
  <c r="W2821" i="1"/>
  <c r="V2821" i="1"/>
  <c r="X2817" i="1"/>
  <c r="W2817" i="1"/>
  <c r="V2817" i="1"/>
  <c r="X2813" i="1"/>
  <c r="W2813" i="1"/>
  <c r="V2813" i="1"/>
  <c r="X2809" i="1"/>
  <c r="W2809" i="1"/>
  <c r="V2809" i="1"/>
  <c r="X2805" i="1"/>
  <c r="W2805" i="1"/>
  <c r="V2805" i="1"/>
  <c r="X2801" i="1"/>
  <c r="W2801" i="1"/>
  <c r="V2801" i="1"/>
  <c r="X2797" i="1"/>
  <c r="W2797" i="1"/>
  <c r="V2797" i="1"/>
  <c r="X2793" i="1"/>
  <c r="W2793" i="1"/>
  <c r="V2793" i="1"/>
  <c r="X2789" i="1"/>
  <c r="W2789" i="1"/>
  <c r="V2789" i="1"/>
  <c r="X2785" i="1"/>
  <c r="W2785" i="1"/>
  <c r="V2785" i="1"/>
  <c r="X2781" i="1"/>
  <c r="W2781" i="1"/>
  <c r="V2781" i="1"/>
  <c r="X2777" i="1"/>
  <c r="W2777" i="1"/>
  <c r="V2777" i="1"/>
  <c r="X2773" i="1"/>
  <c r="W2773" i="1"/>
  <c r="V2773" i="1"/>
  <c r="X2769" i="1"/>
  <c r="W2769" i="1"/>
  <c r="V2769" i="1"/>
  <c r="X2765" i="1"/>
  <c r="W2765" i="1"/>
  <c r="V2765" i="1"/>
  <c r="X2761" i="1"/>
  <c r="W2761" i="1"/>
  <c r="V2761" i="1"/>
  <c r="X2757" i="1"/>
  <c r="W2757" i="1"/>
  <c r="V2757" i="1"/>
  <c r="X2753" i="1"/>
  <c r="W2753" i="1"/>
  <c r="V2753" i="1"/>
  <c r="X2749" i="1"/>
  <c r="W2749" i="1"/>
  <c r="V2749" i="1"/>
  <c r="X2745" i="1"/>
  <c r="W2745" i="1"/>
  <c r="V2745" i="1"/>
  <c r="X2741" i="1"/>
  <c r="W2741" i="1"/>
  <c r="V2741" i="1"/>
  <c r="X2737" i="1"/>
  <c r="W2737" i="1"/>
  <c r="V2737" i="1"/>
  <c r="X2733" i="1"/>
  <c r="W2733" i="1"/>
  <c r="V2733" i="1"/>
  <c r="X2729" i="1"/>
  <c r="W2729" i="1"/>
  <c r="V2729" i="1"/>
  <c r="X2725" i="1"/>
  <c r="W2725" i="1"/>
  <c r="V2725" i="1"/>
  <c r="X2721" i="1"/>
  <c r="W2721" i="1"/>
  <c r="V2721" i="1"/>
  <c r="X2717" i="1"/>
  <c r="W2717" i="1"/>
  <c r="V2717" i="1"/>
  <c r="X2713" i="1"/>
  <c r="W2713" i="1"/>
  <c r="V2713" i="1"/>
  <c r="X2709" i="1"/>
  <c r="W2709" i="1"/>
  <c r="V2709" i="1"/>
  <c r="X2705" i="1"/>
  <c r="W2705" i="1"/>
  <c r="V2705" i="1"/>
  <c r="X2701" i="1"/>
  <c r="W2701" i="1"/>
  <c r="V2701" i="1"/>
  <c r="X2697" i="1"/>
  <c r="W2697" i="1"/>
  <c r="V2697" i="1"/>
  <c r="X2693" i="1"/>
  <c r="W2693" i="1"/>
  <c r="V2693" i="1"/>
  <c r="X2689" i="1"/>
  <c r="W2689" i="1"/>
  <c r="V2689" i="1"/>
  <c r="X2685" i="1"/>
  <c r="W2685" i="1"/>
  <c r="V2685" i="1"/>
  <c r="X2681" i="1"/>
  <c r="W2681" i="1"/>
  <c r="V2681" i="1"/>
  <c r="X2677" i="1"/>
  <c r="W2677" i="1"/>
  <c r="V2677" i="1"/>
  <c r="X2673" i="1"/>
  <c r="W2673" i="1"/>
  <c r="V2673" i="1"/>
  <c r="X2669" i="1"/>
  <c r="W2669" i="1"/>
  <c r="V2669" i="1"/>
  <c r="X2665" i="1"/>
  <c r="W2665" i="1"/>
  <c r="V2665" i="1"/>
  <c r="X2661" i="1"/>
  <c r="W2661" i="1"/>
  <c r="V2661" i="1"/>
  <c r="X2657" i="1"/>
  <c r="W2657" i="1"/>
  <c r="V2657" i="1"/>
  <c r="X2653" i="1"/>
  <c r="W2653" i="1"/>
  <c r="V2653" i="1"/>
  <c r="X2649" i="1"/>
  <c r="W2649" i="1"/>
  <c r="V2649" i="1"/>
  <c r="X2645" i="1"/>
  <c r="W2645" i="1"/>
  <c r="V2645" i="1"/>
  <c r="X2641" i="1"/>
  <c r="W2641" i="1"/>
  <c r="V2641" i="1"/>
  <c r="X2637" i="1"/>
  <c r="W2637" i="1"/>
  <c r="V2637" i="1"/>
  <c r="X2633" i="1"/>
  <c r="W2633" i="1"/>
  <c r="V2633" i="1"/>
  <c r="X2629" i="1"/>
  <c r="W2629" i="1"/>
  <c r="V2629" i="1"/>
  <c r="X2625" i="1"/>
  <c r="W2625" i="1"/>
  <c r="V2625" i="1"/>
  <c r="X2621" i="1"/>
  <c r="W2621" i="1"/>
  <c r="V2621" i="1"/>
  <c r="X2617" i="1"/>
  <c r="W2617" i="1"/>
  <c r="V2617" i="1"/>
  <c r="X2613" i="1"/>
  <c r="W2613" i="1"/>
  <c r="V2613" i="1"/>
  <c r="X2609" i="1"/>
  <c r="W2609" i="1"/>
  <c r="V2609" i="1"/>
  <c r="X2605" i="1"/>
  <c r="W2605" i="1"/>
  <c r="V2605" i="1"/>
  <c r="X2601" i="1"/>
  <c r="W2601" i="1"/>
  <c r="V2601" i="1"/>
  <c r="X2597" i="1"/>
  <c r="W2597" i="1"/>
  <c r="V2597" i="1"/>
  <c r="X2593" i="1"/>
  <c r="W2593" i="1"/>
  <c r="V2593" i="1"/>
  <c r="X2589" i="1"/>
  <c r="W2589" i="1"/>
  <c r="V2589" i="1"/>
  <c r="X2585" i="1"/>
  <c r="W2585" i="1"/>
  <c r="V2585" i="1"/>
  <c r="X2581" i="1"/>
  <c r="W2581" i="1"/>
  <c r="V2581" i="1"/>
  <c r="X2577" i="1"/>
  <c r="W2577" i="1"/>
  <c r="V2577" i="1"/>
  <c r="X2573" i="1"/>
  <c r="W2573" i="1"/>
  <c r="V2573" i="1"/>
  <c r="X2569" i="1"/>
  <c r="W2569" i="1"/>
  <c r="V2569" i="1"/>
  <c r="X2565" i="1"/>
  <c r="W2565" i="1"/>
  <c r="V2565" i="1"/>
  <c r="X2561" i="1"/>
  <c r="W2561" i="1"/>
  <c r="V2561" i="1"/>
  <c r="X2557" i="1"/>
  <c r="W2557" i="1"/>
  <c r="V2557" i="1"/>
  <c r="X2553" i="1"/>
  <c r="W2553" i="1"/>
  <c r="V2553" i="1"/>
  <c r="X2549" i="1"/>
  <c r="W2549" i="1"/>
  <c r="V2549" i="1"/>
  <c r="X2545" i="1"/>
  <c r="W2545" i="1"/>
  <c r="V2545" i="1"/>
  <c r="X2541" i="1"/>
  <c r="W2541" i="1"/>
  <c r="V2541" i="1"/>
  <c r="X2537" i="1"/>
  <c r="W2537" i="1"/>
  <c r="V2537" i="1"/>
  <c r="X2533" i="1"/>
  <c r="W2533" i="1"/>
  <c r="V2533" i="1"/>
  <c r="X2529" i="1"/>
  <c r="W2529" i="1"/>
  <c r="V2529" i="1"/>
  <c r="X2525" i="1"/>
  <c r="W2525" i="1"/>
  <c r="V2525" i="1"/>
  <c r="X2521" i="1"/>
  <c r="W2521" i="1"/>
  <c r="V2521" i="1"/>
  <c r="X2517" i="1"/>
  <c r="W2517" i="1"/>
  <c r="V2517" i="1"/>
  <c r="X2513" i="1"/>
  <c r="W2513" i="1"/>
  <c r="V2513" i="1"/>
  <c r="X2509" i="1"/>
  <c r="W2509" i="1"/>
  <c r="V2509" i="1"/>
  <c r="X2505" i="1"/>
  <c r="W2505" i="1"/>
  <c r="V2505" i="1"/>
  <c r="X2501" i="1"/>
  <c r="W2501" i="1"/>
  <c r="V2501" i="1"/>
  <c r="X2497" i="1"/>
  <c r="W2497" i="1"/>
  <c r="V2497" i="1"/>
  <c r="X2493" i="1"/>
  <c r="W2493" i="1"/>
  <c r="V2493" i="1"/>
  <c r="X2489" i="1"/>
  <c r="W2489" i="1"/>
  <c r="V2489" i="1"/>
  <c r="X2485" i="1"/>
  <c r="W2485" i="1"/>
  <c r="V2485" i="1"/>
  <c r="X2481" i="1"/>
  <c r="W2481" i="1"/>
  <c r="V2481" i="1"/>
  <c r="X2477" i="1"/>
  <c r="W2477" i="1"/>
  <c r="V2477" i="1"/>
  <c r="X2473" i="1"/>
  <c r="W2473" i="1"/>
  <c r="V2473" i="1"/>
  <c r="X2469" i="1"/>
  <c r="W2469" i="1"/>
  <c r="V2469" i="1"/>
  <c r="X2465" i="1"/>
  <c r="W2465" i="1"/>
  <c r="V2465" i="1"/>
  <c r="X2461" i="1"/>
  <c r="W2461" i="1"/>
  <c r="V2461" i="1"/>
  <c r="X2457" i="1"/>
  <c r="W2457" i="1"/>
  <c r="V2457" i="1"/>
  <c r="X2453" i="1"/>
  <c r="W2453" i="1"/>
  <c r="V2453" i="1"/>
  <c r="X2449" i="1"/>
  <c r="W2449" i="1"/>
  <c r="V2449" i="1"/>
  <c r="X2445" i="1"/>
  <c r="W2445" i="1"/>
  <c r="V2445" i="1"/>
  <c r="X2441" i="1"/>
  <c r="W2441" i="1"/>
  <c r="V2441" i="1"/>
  <c r="X2437" i="1"/>
  <c r="W2437" i="1"/>
  <c r="V2437" i="1"/>
  <c r="X2433" i="1"/>
  <c r="W2433" i="1"/>
  <c r="V2433" i="1"/>
  <c r="X2429" i="1"/>
  <c r="W2429" i="1"/>
  <c r="V2429" i="1"/>
  <c r="X2425" i="1"/>
  <c r="W2425" i="1"/>
  <c r="V2425" i="1"/>
  <c r="X2421" i="1"/>
  <c r="W2421" i="1"/>
  <c r="V2421" i="1"/>
  <c r="X2417" i="1"/>
  <c r="W2417" i="1"/>
  <c r="V2417" i="1"/>
  <c r="X2413" i="1"/>
  <c r="W2413" i="1"/>
  <c r="V2413" i="1"/>
  <c r="X2409" i="1"/>
  <c r="W2409" i="1"/>
  <c r="V2409" i="1"/>
  <c r="X2405" i="1"/>
  <c r="W2405" i="1"/>
  <c r="V2405" i="1"/>
  <c r="X2401" i="1"/>
  <c r="W2401" i="1"/>
  <c r="V2401" i="1"/>
  <c r="X2397" i="1"/>
  <c r="W2397" i="1"/>
  <c r="V2397" i="1"/>
  <c r="X2393" i="1"/>
  <c r="W2393" i="1"/>
  <c r="V2393" i="1"/>
  <c r="X2389" i="1"/>
  <c r="W2389" i="1"/>
  <c r="V2389" i="1"/>
  <c r="X2385" i="1"/>
  <c r="W2385" i="1"/>
  <c r="V2385" i="1"/>
  <c r="X2381" i="1"/>
  <c r="W2381" i="1"/>
  <c r="V2381" i="1"/>
  <c r="X2377" i="1"/>
  <c r="W2377" i="1"/>
  <c r="V2377" i="1"/>
  <c r="X2373" i="1"/>
  <c r="W2373" i="1"/>
  <c r="V2373" i="1"/>
  <c r="X2369" i="1"/>
  <c r="W2369" i="1"/>
  <c r="V2369" i="1"/>
  <c r="X2365" i="1"/>
  <c r="W2365" i="1"/>
  <c r="V2365" i="1"/>
  <c r="X2361" i="1"/>
  <c r="W2361" i="1"/>
  <c r="V2361" i="1"/>
  <c r="X2357" i="1"/>
  <c r="W2357" i="1"/>
  <c r="V2357" i="1"/>
  <c r="X2353" i="1"/>
  <c r="W2353" i="1"/>
  <c r="V2353" i="1"/>
  <c r="X2349" i="1"/>
  <c r="W2349" i="1"/>
  <c r="V2349" i="1"/>
  <c r="X2345" i="1"/>
  <c r="W2345" i="1"/>
  <c r="V2345" i="1"/>
  <c r="X2341" i="1"/>
  <c r="W2341" i="1"/>
  <c r="V2341" i="1"/>
  <c r="X2337" i="1"/>
  <c r="W2337" i="1"/>
  <c r="V2337" i="1"/>
  <c r="X2333" i="1"/>
  <c r="W2333" i="1"/>
  <c r="V2333" i="1"/>
  <c r="X2329" i="1"/>
  <c r="W2329" i="1"/>
  <c r="V2329" i="1"/>
  <c r="X2325" i="1"/>
  <c r="W2325" i="1"/>
  <c r="V2325" i="1"/>
  <c r="X2321" i="1"/>
  <c r="W2321" i="1"/>
  <c r="V2321" i="1"/>
  <c r="X2317" i="1"/>
  <c r="W2317" i="1"/>
  <c r="V2317" i="1"/>
  <c r="X2313" i="1"/>
  <c r="W2313" i="1"/>
  <c r="V2313" i="1"/>
  <c r="X2309" i="1"/>
  <c r="W2309" i="1"/>
  <c r="V2309" i="1"/>
  <c r="X2305" i="1"/>
  <c r="W2305" i="1"/>
  <c r="V2305" i="1"/>
  <c r="X2301" i="1"/>
  <c r="W2301" i="1"/>
  <c r="V2301" i="1"/>
  <c r="X2297" i="1"/>
  <c r="W2297" i="1"/>
  <c r="V2297" i="1"/>
  <c r="X2293" i="1"/>
  <c r="W2293" i="1"/>
  <c r="V2293" i="1"/>
  <c r="X2289" i="1"/>
  <c r="W2289" i="1"/>
  <c r="V2289" i="1"/>
  <c r="X2285" i="1"/>
  <c r="W2285" i="1"/>
  <c r="V2285" i="1"/>
  <c r="X2281" i="1"/>
  <c r="W2281" i="1"/>
  <c r="V2281" i="1"/>
  <c r="X2277" i="1"/>
  <c r="W2277" i="1"/>
  <c r="V2277" i="1"/>
  <c r="X2273" i="1"/>
  <c r="W2273" i="1"/>
  <c r="V2273" i="1"/>
  <c r="X2269" i="1"/>
  <c r="W2269" i="1"/>
  <c r="V2269" i="1"/>
  <c r="X2265" i="1"/>
  <c r="W2265" i="1"/>
  <c r="V2265" i="1"/>
  <c r="X2261" i="1"/>
  <c r="W2261" i="1"/>
  <c r="V2261" i="1"/>
  <c r="X2257" i="1"/>
  <c r="W2257" i="1"/>
  <c r="V2257" i="1"/>
  <c r="X2253" i="1"/>
  <c r="W2253" i="1"/>
  <c r="V2253" i="1"/>
  <c r="X2249" i="1"/>
  <c r="W2249" i="1"/>
  <c r="V2249" i="1"/>
  <c r="X2245" i="1"/>
  <c r="W2245" i="1"/>
  <c r="V2245" i="1"/>
  <c r="X2241" i="1"/>
  <c r="W2241" i="1"/>
  <c r="V2241" i="1"/>
  <c r="X2237" i="1"/>
  <c r="W2237" i="1"/>
  <c r="V2237" i="1"/>
  <c r="X4108" i="1"/>
  <c r="W4108" i="1"/>
  <c r="V4108" i="1"/>
  <c r="X4092" i="1"/>
  <c r="W4092" i="1"/>
  <c r="V4092" i="1"/>
  <c r="X4080" i="1"/>
  <c r="W4080" i="1"/>
  <c r="V4080" i="1"/>
  <c r="X4076" i="1"/>
  <c r="W4076" i="1"/>
  <c r="V4076" i="1"/>
  <c r="X4072" i="1"/>
  <c r="W4072" i="1"/>
  <c r="V4072" i="1"/>
  <c r="X4068" i="1"/>
  <c r="W4068" i="1"/>
  <c r="V4068" i="1"/>
  <c r="X4064" i="1"/>
  <c r="W4064" i="1"/>
  <c r="V4064" i="1"/>
  <c r="X4060" i="1"/>
  <c r="W4060" i="1"/>
  <c r="V4060" i="1"/>
  <c r="X4056" i="1"/>
  <c r="W4056" i="1"/>
  <c r="V4056" i="1"/>
  <c r="X4052" i="1"/>
  <c r="W4052" i="1"/>
  <c r="V4052" i="1"/>
  <c r="X4048" i="1"/>
  <c r="W4048" i="1"/>
  <c r="V4048" i="1"/>
  <c r="X4044" i="1"/>
  <c r="W4044" i="1"/>
  <c r="V4044" i="1"/>
  <c r="X4040" i="1"/>
  <c r="W4040" i="1"/>
  <c r="V4040" i="1"/>
  <c r="X4036" i="1"/>
  <c r="W4036" i="1"/>
  <c r="V4036" i="1"/>
  <c r="X4032" i="1"/>
  <c r="W4032" i="1"/>
  <c r="V4032" i="1"/>
  <c r="X4028" i="1"/>
  <c r="W4028" i="1"/>
  <c r="V4028" i="1"/>
  <c r="X4024" i="1"/>
  <c r="W4024" i="1"/>
  <c r="V4024" i="1"/>
  <c r="X4020" i="1"/>
  <c r="W4020" i="1"/>
  <c r="V4020" i="1"/>
  <c r="X4016" i="1"/>
  <c r="W4016" i="1"/>
  <c r="V4016" i="1"/>
  <c r="X4012" i="1"/>
  <c r="W4012" i="1"/>
  <c r="V4012" i="1"/>
  <c r="X4008" i="1"/>
  <c r="W4008" i="1"/>
  <c r="V4008" i="1"/>
  <c r="X4004" i="1"/>
  <c r="W4004" i="1"/>
  <c r="V4004" i="1"/>
  <c r="X4000" i="1"/>
  <c r="W4000" i="1"/>
  <c r="V4000" i="1"/>
  <c r="X3996" i="1"/>
  <c r="W3996" i="1"/>
  <c r="V3996" i="1"/>
  <c r="X3992" i="1"/>
  <c r="W3992" i="1"/>
  <c r="V3992" i="1"/>
  <c r="X3988" i="1"/>
  <c r="W3988" i="1"/>
  <c r="V3988" i="1"/>
  <c r="X3984" i="1"/>
  <c r="W3984" i="1"/>
  <c r="V3984" i="1"/>
  <c r="X3980" i="1"/>
  <c r="W3980" i="1"/>
  <c r="V3980" i="1"/>
  <c r="X3976" i="1"/>
  <c r="W3976" i="1"/>
  <c r="V3976" i="1"/>
  <c r="X3972" i="1"/>
  <c r="W3972" i="1"/>
  <c r="V3972" i="1"/>
  <c r="X3968" i="1"/>
  <c r="W3968" i="1"/>
  <c r="V3968" i="1"/>
  <c r="X3964" i="1"/>
  <c r="W3964" i="1"/>
  <c r="V3964" i="1"/>
  <c r="X3960" i="1"/>
  <c r="W3960" i="1"/>
  <c r="V3960" i="1"/>
  <c r="X3956" i="1"/>
  <c r="W3956" i="1"/>
  <c r="V3956" i="1"/>
  <c r="X3952" i="1"/>
  <c r="W3952" i="1"/>
  <c r="V3952" i="1"/>
  <c r="X3948" i="1"/>
  <c r="W3948" i="1"/>
  <c r="V3948" i="1"/>
  <c r="X3944" i="1"/>
  <c r="W3944" i="1"/>
  <c r="V3944" i="1"/>
  <c r="X3940" i="1"/>
  <c r="W3940" i="1"/>
  <c r="V3940" i="1"/>
  <c r="X3936" i="1"/>
  <c r="W3936" i="1"/>
  <c r="V3936" i="1"/>
  <c r="X3932" i="1"/>
  <c r="W3932" i="1"/>
  <c r="V3932" i="1"/>
  <c r="X3928" i="1"/>
  <c r="W3928" i="1"/>
  <c r="V3928" i="1"/>
  <c r="X3924" i="1"/>
  <c r="W3924" i="1"/>
  <c r="V3924" i="1"/>
  <c r="X3920" i="1"/>
  <c r="W3920" i="1"/>
  <c r="V3920" i="1"/>
  <c r="X3916" i="1"/>
  <c r="W3916" i="1"/>
  <c r="V3916" i="1"/>
  <c r="X3912" i="1"/>
  <c r="W3912" i="1"/>
  <c r="V3912" i="1"/>
  <c r="X3908" i="1"/>
  <c r="W3908" i="1"/>
  <c r="V3908" i="1"/>
  <c r="X3904" i="1"/>
  <c r="W3904" i="1"/>
  <c r="V3904" i="1"/>
  <c r="X3900" i="1"/>
  <c r="W3900" i="1"/>
  <c r="V3900" i="1"/>
  <c r="X3896" i="1"/>
  <c r="W3896" i="1"/>
  <c r="V3896" i="1"/>
  <c r="X3892" i="1"/>
  <c r="W3892" i="1"/>
  <c r="V3892" i="1"/>
  <c r="X3888" i="1"/>
  <c r="W3888" i="1"/>
  <c r="V3888" i="1"/>
  <c r="X3884" i="1"/>
  <c r="W3884" i="1"/>
  <c r="V3884" i="1"/>
  <c r="X3880" i="1"/>
  <c r="W3880" i="1"/>
  <c r="V3880" i="1"/>
  <c r="X3876" i="1"/>
  <c r="W3876" i="1"/>
  <c r="V3876" i="1"/>
  <c r="X3872" i="1"/>
  <c r="W3872" i="1"/>
  <c r="V3872" i="1"/>
  <c r="X3868" i="1"/>
  <c r="W3868" i="1"/>
  <c r="V3868" i="1"/>
  <c r="X3864" i="1"/>
  <c r="W3864" i="1"/>
  <c r="V3864" i="1"/>
  <c r="X3860" i="1"/>
  <c r="W3860" i="1"/>
  <c r="V3860" i="1"/>
  <c r="X3856" i="1"/>
  <c r="W3856" i="1"/>
  <c r="V3856" i="1"/>
  <c r="X3852" i="1"/>
  <c r="W3852" i="1"/>
  <c r="V3852" i="1"/>
  <c r="X3848" i="1"/>
  <c r="W3848" i="1"/>
  <c r="V3848" i="1"/>
  <c r="X3844" i="1"/>
  <c r="W3844" i="1"/>
  <c r="V3844" i="1"/>
  <c r="X3840" i="1"/>
  <c r="W3840" i="1"/>
  <c r="V3840" i="1"/>
  <c r="X3836" i="1"/>
  <c r="W3836" i="1"/>
  <c r="V3836" i="1"/>
  <c r="X3832" i="1"/>
  <c r="W3832" i="1"/>
  <c r="V3832" i="1"/>
  <c r="X3828" i="1"/>
  <c r="W3828" i="1"/>
  <c r="V3828" i="1"/>
  <c r="X3824" i="1"/>
  <c r="W3824" i="1"/>
  <c r="V3824" i="1"/>
  <c r="X3820" i="1"/>
  <c r="W3820" i="1"/>
  <c r="V3820" i="1"/>
  <c r="X3816" i="1"/>
  <c r="W3816" i="1"/>
  <c r="V3816" i="1"/>
  <c r="X3812" i="1"/>
  <c r="W3812" i="1"/>
  <c r="V3812" i="1"/>
  <c r="X3808" i="1"/>
  <c r="W3808" i="1"/>
  <c r="V3808" i="1"/>
  <c r="X3804" i="1"/>
  <c r="W3804" i="1"/>
  <c r="V3804" i="1"/>
  <c r="X3800" i="1"/>
  <c r="W3800" i="1"/>
  <c r="V3800" i="1"/>
  <c r="X3796" i="1"/>
  <c r="W3796" i="1"/>
  <c r="V3796" i="1"/>
  <c r="X3792" i="1"/>
  <c r="W3792" i="1"/>
  <c r="V3792" i="1"/>
  <c r="X3788" i="1"/>
  <c r="W3788" i="1"/>
  <c r="V3788" i="1"/>
  <c r="X3784" i="1"/>
  <c r="W3784" i="1"/>
  <c r="V3784" i="1"/>
  <c r="X3780" i="1"/>
  <c r="W3780" i="1"/>
  <c r="V3780" i="1"/>
  <c r="X3776" i="1"/>
  <c r="W3776" i="1"/>
  <c r="V3776" i="1"/>
  <c r="X3772" i="1"/>
  <c r="W3772" i="1"/>
  <c r="V3772" i="1"/>
  <c r="X3768" i="1"/>
  <c r="W3768" i="1"/>
  <c r="V3768" i="1"/>
  <c r="X3764" i="1"/>
  <c r="W3764" i="1"/>
  <c r="V3764" i="1"/>
  <c r="X3760" i="1"/>
  <c r="W3760" i="1"/>
  <c r="V3760" i="1"/>
  <c r="X3756" i="1"/>
  <c r="W3756" i="1"/>
  <c r="V3756" i="1"/>
  <c r="X3752" i="1"/>
  <c r="W3752" i="1"/>
  <c r="V3752" i="1"/>
  <c r="X3748" i="1"/>
  <c r="W3748" i="1"/>
  <c r="V3748" i="1"/>
  <c r="X3744" i="1"/>
  <c r="W3744" i="1"/>
  <c r="V3744" i="1"/>
  <c r="X3740" i="1"/>
  <c r="W3740" i="1"/>
  <c r="V3740" i="1"/>
  <c r="X3736" i="1"/>
  <c r="W3736" i="1"/>
  <c r="V3736" i="1"/>
  <c r="X3732" i="1"/>
  <c r="W3732" i="1"/>
  <c r="V3732" i="1"/>
  <c r="X3728" i="1"/>
  <c r="W3728" i="1"/>
  <c r="V3728" i="1"/>
  <c r="X3724" i="1"/>
  <c r="W3724" i="1"/>
  <c r="V3724" i="1"/>
  <c r="X3720" i="1"/>
  <c r="W3720" i="1"/>
  <c r="V3720" i="1"/>
  <c r="X3716" i="1"/>
  <c r="W3716" i="1"/>
  <c r="V3716" i="1"/>
  <c r="X3712" i="1"/>
  <c r="W3712" i="1"/>
  <c r="V3712" i="1"/>
  <c r="X3708" i="1"/>
  <c r="W3708" i="1"/>
  <c r="V3708" i="1"/>
  <c r="X3704" i="1"/>
  <c r="W3704" i="1"/>
  <c r="V3704" i="1"/>
  <c r="X3700" i="1"/>
  <c r="W3700" i="1"/>
  <c r="V3700" i="1"/>
  <c r="X3696" i="1"/>
  <c r="W3696" i="1"/>
  <c r="V3696" i="1"/>
  <c r="X3692" i="1"/>
  <c r="W3692" i="1"/>
  <c r="V3692" i="1"/>
  <c r="X3688" i="1"/>
  <c r="W3688" i="1"/>
  <c r="V3688" i="1"/>
  <c r="X3684" i="1"/>
  <c r="W3684" i="1"/>
  <c r="V3684" i="1"/>
  <c r="X3680" i="1"/>
  <c r="W3680" i="1"/>
  <c r="V3680" i="1"/>
  <c r="X3676" i="1"/>
  <c r="W3676" i="1"/>
  <c r="V3676" i="1"/>
  <c r="X3672" i="1"/>
  <c r="W3672" i="1"/>
  <c r="V3672" i="1"/>
  <c r="X3668" i="1"/>
  <c r="W3668" i="1"/>
  <c r="V3668" i="1"/>
  <c r="X3664" i="1"/>
  <c r="W3664" i="1"/>
  <c r="V3664" i="1"/>
  <c r="X3660" i="1"/>
  <c r="W3660" i="1"/>
  <c r="V3660" i="1"/>
  <c r="X3656" i="1"/>
  <c r="W3656" i="1"/>
  <c r="V3656" i="1"/>
  <c r="X3652" i="1"/>
  <c r="W3652" i="1"/>
  <c r="V3652" i="1"/>
  <c r="X3648" i="1"/>
  <c r="W3648" i="1"/>
  <c r="V3648" i="1"/>
  <c r="X3644" i="1"/>
  <c r="W3644" i="1"/>
  <c r="V3644" i="1"/>
  <c r="X3640" i="1"/>
  <c r="W3640" i="1"/>
  <c r="V3640" i="1"/>
  <c r="X3636" i="1"/>
  <c r="W3636" i="1"/>
  <c r="V3636" i="1"/>
  <c r="X3632" i="1"/>
  <c r="W3632" i="1"/>
  <c r="V3632" i="1"/>
  <c r="X3628" i="1"/>
  <c r="W3628" i="1"/>
  <c r="V3628" i="1"/>
  <c r="X3624" i="1"/>
  <c r="W3624" i="1"/>
  <c r="V3624" i="1"/>
  <c r="X3620" i="1"/>
  <c r="W3620" i="1"/>
  <c r="V3620" i="1"/>
  <c r="X3616" i="1"/>
  <c r="W3616" i="1"/>
  <c r="V3616" i="1"/>
  <c r="X3612" i="1"/>
  <c r="W3612" i="1"/>
  <c r="V3612" i="1"/>
  <c r="X3608" i="1"/>
  <c r="W3608" i="1"/>
  <c r="V3608" i="1"/>
  <c r="X3604" i="1"/>
  <c r="W3604" i="1"/>
  <c r="V3604" i="1"/>
  <c r="X3600" i="1"/>
  <c r="W3600" i="1"/>
  <c r="V3600" i="1"/>
  <c r="X3596" i="1"/>
  <c r="W3596" i="1"/>
  <c r="V3596" i="1"/>
  <c r="X3592" i="1"/>
  <c r="W3592" i="1"/>
  <c r="V3592" i="1"/>
  <c r="X3588" i="1"/>
  <c r="W3588" i="1"/>
  <c r="V3588" i="1"/>
  <c r="X3584" i="1"/>
  <c r="W3584" i="1"/>
  <c r="V3584" i="1"/>
  <c r="X3580" i="1"/>
  <c r="W3580" i="1"/>
  <c r="V3580" i="1"/>
  <c r="X3576" i="1"/>
  <c r="W3576" i="1"/>
  <c r="V3576" i="1"/>
  <c r="X3572" i="1"/>
  <c r="W3572" i="1"/>
  <c r="V3572" i="1"/>
  <c r="X3568" i="1"/>
  <c r="W3568" i="1"/>
  <c r="V3568" i="1"/>
  <c r="X3564" i="1"/>
  <c r="W3564" i="1"/>
  <c r="V3564" i="1"/>
  <c r="X3560" i="1"/>
  <c r="W3560" i="1"/>
  <c r="V3560" i="1"/>
  <c r="X3556" i="1"/>
  <c r="W3556" i="1"/>
  <c r="V3556" i="1"/>
  <c r="X3552" i="1"/>
  <c r="W3552" i="1"/>
  <c r="V3552" i="1"/>
  <c r="X3548" i="1"/>
  <c r="W3548" i="1"/>
  <c r="V3548" i="1"/>
  <c r="X3544" i="1"/>
  <c r="W3544" i="1"/>
  <c r="V3544" i="1"/>
  <c r="X3540" i="1"/>
  <c r="W3540" i="1"/>
  <c r="V3540" i="1"/>
  <c r="X3536" i="1"/>
  <c r="W3536" i="1"/>
  <c r="V3536" i="1"/>
  <c r="X3532" i="1"/>
  <c r="W3532" i="1"/>
  <c r="V3532" i="1"/>
  <c r="X3528" i="1"/>
  <c r="W3528" i="1"/>
  <c r="V3528" i="1"/>
  <c r="X3524" i="1"/>
  <c r="W3524" i="1"/>
  <c r="V3524" i="1"/>
  <c r="X3520" i="1"/>
  <c r="W3520" i="1"/>
  <c r="V3520" i="1"/>
  <c r="X3516" i="1"/>
  <c r="W3516" i="1"/>
  <c r="V3516" i="1"/>
  <c r="X3512" i="1"/>
  <c r="W3512" i="1"/>
  <c r="V3512" i="1"/>
  <c r="X3508" i="1"/>
  <c r="W3508" i="1"/>
  <c r="V3508" i="1"/>
  <c r="X3504" i="1"/>
  <c r="W3504" i="1"/>
  <c r="V3504" i="1"/>
  <c r="X3500" i="1"/>
  <c r="W3500" i="1"/>
  <c r="V3500" i="1"/>
  <c r="X3496" i="1"/>
  <c r="W3496" i="1"/>
  <c r="V3496" i="1"/>
  <c r="X3492" i="1"/>
  <c r="W3492" i="1"/>
  <c r="V3492" i="1"/>
  <c r="X3488" i="1"/>
  <c r="W3488" i="1"/>
  <c r="V3488" i="1"/>
  <c r="X3484" i="1"/>
  <c r="W3484" i="1"/>
  <c r="V3484" i="1"/>
  <c r="X3480" i="1"/>
  <c r="W3480" i="1"/>
  <c r="V3480" i="1"/>
  <c r="X3476" i="1"/>
  <c r="W3476" i="1"/>
  <c r="V3476" i="1"/>
  <c r="X3472" i="1"/>
  <c r="W3472" i="1"/>
  <c r="V3472" i="1"/>
  <c r="X3468" i="1"/>
  <c r="W3468" i="1"/>
  <c r="V3468" i="1"/>
  <c r="X3464" i="1"/>
  <c r="W3464" i="1"/>
  <c r="V3464" i="1"/>
  <c r="X3460" i="1"/>
  <c r="W3460" i="1"/>
  <c r="V3460" i="1"/>
  <c r="X3456" i="1"/>
  <c r="W3456" i="1"/>
  <c r="V3456" i="1"/>
  <c r="X3452" i="1"/>
  <c r="W3452" i="1"/>
  <c r="V3452" i="1"/>
  <c r="X3448" i="1"/>
  <c r="W3448" i="1"/>
  <c r="V3448" i="1"/>
  <c r="X3444" i="1"/>
  <c r="W3444" i="1"/>
  <c r="V3444" i="1"/>
  <c r="X3440" i="1"/>
  <c r="W3440" i="1"/>
  <c r="V3440" i="1"/>
  <c r="X3436" i="1"/>
  <c r="W3436" i="1"/>
  <c r="V3436" i="1"/>
  <c r="X3432" i="1"/>
  <c r="W3432" i="1"/>
  <c r="V3432" i="1"/>
  <c r="X3428" i="1"/>
  <c r="W3428" i="1"/>
  <c r="V3428" i="1"/>
  <c r="X3424" i="1"/>
  <c r="W3424" i="1"/>
  <c r="V3424" i="1"/>
  <c r="X3420" i="1"/>
  <c r="W3420" i="1"/>
  <c r="V3420" i="1"/>
  <c r="X3416" i="1"/>
  <c r="W3416" i="1"/>
  <c r="V3416" i="1"/>
  <c r="X3412" i="1"/>
  <c r="W3412" i="1"/>
  <c r="V3412" i="1"/>
  <c r="X3408" i="1"/>
  <c r="W3408" i="1"/>
  <c r="V3408" i="1"/>
  <c r="X3404" i="1"/>
  <c r="W3404" i="1"/>
  <c r="V3404" i="1"/>
  <c r="X3400" i="1"/>
  <c r="W3400" i="1"/>
  <c r="V3400" i="1"/>
  <c r="X3396" i="1"/>
  <c r="W3396" i="1"/>
  <c r="V3396" i="1"/>
  <c r="X3392" i="1"/>
  <c r="W3392" i="1"/>
  <c r="V3392" i="1"/>
  <c r="X3388" i="1"/>
  <c r="W3388" i="1"/>
  <c r="V3388" i="1"/>
  <c r="X3384" i="1"/>
  <c r="W3384" i="1"/>
  <c r="V3384" i="1"/>
  <c r="X3380" i="1"/>
  <c r="W3380" i="1"/>
  <c r="V3380" i="1"/>
  <c r="X3376" i="1"/>
  <c r="W3376" i="1"/>
  <c r="V3376" i="1"/>
  <c r="X3372" i="1"/>
  <c r="W3372" i="1"/>
  <c r="V3372" i="1"/>
  <c r="X3368" i="1"/>
  <c r="W3368" i="1"/>
  <c r="V3368" i="1"/>
  <c r="X3364" i="1"/>
  <c r="W3364" i="1"/>
  <c r="V3364" i="1"/>
  <c r="X3360" i="1"/>
  <c r="W3360" i="1"/>
  <c r="V3360" i="1"/>
  <c r="X3356" i="1"/>
  <c r="W3356" i="1"/>
  <c r="V3356" i="1"/>
  <c r="X3352" i="1"/>
  <c r="W3352" i="1"/>
  <c r="V3352" i="1"/>
  <c r="X3348" i="1"/>
  <c r="W3348" i="1"/>
  <c r="V3348" i="1"/>
  <c r="X3344" i="1"/>
  <c r="W3344" i="1"/>
  <c r="V3344" i="1"/>
  <c r="X3340" i="1"/>
  <c r="W3340" i="1"/>
  <c r="V3340" i="1"/>
  <c r="X3336" i="1"/>
  <c r="W3336" i="1"/>
  <c r="V3336" i="1"/>
  <c r="X3332" i="1"/>
  <c r="W3332" i="1"/>
  <c r="V3332" i="1"/>
  <c r="X3328" i="1"/>
  <c r="W3328" i="1"/>
  <c r="V3328" i="1"/>
  <c r="X3324" i="1"/>
  <c r="W3324" i="1"/>
  <c r="V3324" i="1"/>
  <c r="X3320" i="1"/>
  <c r="W3320" i="1"/>
  <c r="V3320" i="1"/>
  <c r="X3316" i="1"/>
  <c r="W3316" i="1"/>
  <c r="V3316" i="1"/>
  <c r="X3312" i="1"/>
  <c r="W3312" i="1"/>
  <c r="V3312" i="1"/>
  <c r="X3308" i="1"/>
  <c r="W3308" i="1"/>
  <c r="V3308" i="1"/>
  <c r="X3304" i="1"/>
  <c r="W3304" i="1"/>
  <c r="V3304" i="1"/>
  <c r="X3300" i="1"/>
  <c r="W3300" i="1"/>
  <c r="V3300" i="1"/>
  <c r="X3296" i="1"/>
  <c r="W3296" i="1"/>
  <c r="V3296" i="1"/>
  <c r="X3292" i="1"/>
  <c r="W3292" i="1"/>
  <c r="V3292" i="1"/>
  <c r="X3288" i="1"/>
  <c r="W3288" i="1"/>
  <c r="V3288" i="1"/>
  <c r="X3284" i="1"/>
  <c r="W3284" i="1"/>
  <c r="V3284" i="1"/>
  <c r="X3280" i="1"/>
  <c r="W3280" i="1"/>
  <c r="V3280" i="1"/>
  <c r="X3276" i="1"/>
  <c r="W3276" i="1"/>
  <c r="V3276" i="1"/>
  <c r="X3272" i="1"/>
  <c r="W3272" i="1"/>
  <c r="V3272" i="1"/>
  <c r="X3268" i="1"/>
  <c r="W3268" i="1"/>
  <c r="V3268" i="1"/>
  <c r="X3264" i="1"/>
  <c r="W3264" i="1"/>
  <c r="V3264" i="1"/>
  <c r="X3260" i="1"/>
  <c r="W3260" i="1"/>
  <c r="V3260" i="1"/>
  <c r="X3256" i="1"/>
  <c r="W3256" i="1"/>
  <c r="V3256" i="1"/>
  <c r="X3252" i="1"/>
  <c r="W3252" i="1"/>
  <c r="V3252" i="1"/>
  <c r="X3248" i="1"/>
  <c r="W3248" i="1"/>
  <c r="V3248" i="1"/>
  <c r="X3244" i="1"/>
  <c r="W3244" i="1"/>
  <c r="V3244" i="1"/>
  <c r="X3240" i="1"/>
  <c r="W3240" i="1"/>
  <c r="V3240" i="1"/>
  <c r="X3236" i="1"/>
  <c r="W3236" i="1"/>
  <c r="V3236" i="1"/>
  <c r="X3232" i="1"/>
  <c r="W3232" i="1"/>
  <c r="V3232" i="1"/>
  <c r="X3228" i="1"/>
  <c r="W3228" i="1"/>
  <c r="V3228" i="1"/>
  <c r="X3224" i="1"/>
  <c r="W3224" i="1"/>
  <c r="V3224" i="1"/>
  <c r="X3220" i="1"/>
  <c r="W3220" i="1"/>
  <c r="V3220" i="1"/>
  <c r="X3216" i="1"/>
  <c r="W3216" i="1"/>
  <c r="V3216" i="1"/>
  <c r="X3212" i="1"/>
  <c r="W3212" i="1"/>
  <c r="V3212" i="1"/>
  <c r="X3208" i="1"/>
  <c r="W3208" i="1"/>
  <c r="V3208" i="1"/>
  <c r="X3204" i="1"/>
  <c r="W3204" i="1"/>
  <c r="V3204" i="1"/>
  <c r="X3200" i="1"/>
  <c r="W3200" i="1"/>
  <c r="V3200" i="1"/>
  <c r="X3196" i="1"/>
  <c r="W3196" i="1"/>
  <c r="V3196" i="1"/>
  <c r="X3192" i="1"/>
  <c r="W3192" i="1"/>
  <c r="V3192" i="1"/>
  <c r="X3188" i="1"/>
  <c r="W3188" i="1"/>
  <c r="V3188" i="1"/>
  <c r="X3184" i="1"/>
  <c r="W3184" i="1"/>
  <c r="V3184" i="1"/>
  <c r="X3180" i="1"/>
  <c r="W3180" i="1"/>
  <c r="V3180" i="1"/>
  <c r="X3176" i="1"/>
  <c r="W3176" i="1"/>
  <c r="V3176" i="1"/>
  <c r="X3172" i="1"/>
  <c r="W3172" i="1"/>
  <c r="V3172" i="1"/>
  <c r="X3168" i="1"/>
  <c r="W3168" i="1"/>
  <c r="V3168" i="1"/>
  <c r="X3164" i="1"/>
  <c r="W3164" i="1"/>
  <c r="V3164" i="1"/>
  <c r="X3160" i="1"/>
  <c r="W3160" i="1"/>
  <c r="V3160" i="1"/>
  <c r="X3156" i="1"/>
  <c r="W3156" i="1"/>
  <c r="V3156" i="1"/>
  <c r="X3152" i="1"/>
  <c r="W3152" i="1"/>
  <c r="V3152" i="1"/>
  <c r="X3148" i="1"/>
  <c r="W3148" i="1"/>
  <c r="V3148" i="1"/>
  <c r="X3144" i="1"/>
  <c r="W3144" i="1"/>
  <c r="V3144" i="1"/>
  <c r="X3140" i="1"/>
  <c r="W3140" i="1"/>
  <c r="V3140" i="1"/>
  <c r="X3136" i="1"/>
  <c r="W3136" i="1"/>
  <c r="V3136" i="1"/>
  <c r="X3132" i="1"/>
  <c r="W3132" i="1"/>
  <c r="V3132" i="1"/>
  <c r="X3128" i="1"/>
  <c r="W3128" i="1"/>
  <c r="V3128" i="1"/>
  <c r="X3124" i="1"/>
  <c r="W3124" i="1"/>
  <c r="V3124" i="1"/>
  <c r="X3120" i="1"/>
  <c r="W3120" i="1"/>
  <c r="V3120" i="1"/>
  <c r="X3116" i="1"/>
  <c r="W3116" i="1"/>
  <c r="V3116" i="1"/>
  <c r="X3112" i="1"/>
  <c r="W3112" i="1"/>
  <c r="V3112" i="1"/>
  <c r="X3108" i="1"/>
  <c r="W3108" i="1"/>
  <c r="V3108" i="1"/>
  <c r="X3104" i="1"/>
  <c r="W3104" i="1"/>
  <c r="V3104" i="1"/>
  <c r="X3100" i="1"/>
  <c r="W3100" i="1"/>
  <c r="V3100" i="1"/>
  <c r="X3096" i="1"/>
  <c r="W3096" i="1"/>
  <c r="V3096" i="1"/>
  <c r="X3092" i="1"/>
  <c r="W3092" i="1"/>
  <c r="V3092" i="1"/>
  <c r="X3088" i="1"/>
  <c r="W3088" i="1"/>
  <c r="V3088" i="1"/>
  <c r="X3084" i="1"/>
  <c r="W3084" i="1"/>
  <c r="V3084" i="1"/>
  <c r="X3080" i="1"/>
  <c r="W3080" i="1"/>
  <c r="V3080" i="1"/>
  <c r="X3076" i="1"/>
  <c r="W3076" i="1"/>
  <c r="V3076" i="1"/>
  <c r="X3072" i="1"/>
  <c r="W3072" i="1"/>
  <c r="V3072" i="1"/>
  <c r="X3068" i="1"/>
  <c r="W3068" i="1"/>
  <c r="V3068" i="1"/>
  <c r="X3064" i="1"/>
  <c r="W3064" i="1"/>
  <c r="V3064" i="1"/>
  <c r="X3060" i="1"/>
  <c r="W3060" i="1"/>
  <c r="V3060" i="1"/>
  <c r="X3056" i="1"/>
  <c r="W3056" i="1"/>
  <c r="V3056" i="1"/>
  <c r="X3052" i="1"/>
  <c r="W3052" i="1"/>
  <c r="V3052" i="1"/>
  <c r="X3048" i="1"/>
  <c r="W3048" i="1"/>
  <c r="V3048" i="1"/>
  <c r="X3044" i="1"/>
  <c r="W3044" i="1"/>
  <c r="V3044" i="1"/>
  <c r="X3040" i="1"/>
  <c r="W3040" i="1"/>
  <c r="V3040" i="1"/>
  <c r="X3036" i="1"/>
  <c r="W3036" i="1"/>
  <c r="V3036" i="1"/>
  <c r="X3032" i="1"/>
  <c r="W3032" i="1"/>
  <c r="V3032" i="1"/>
  <c r="X3028" i="1"/>
  <c r="W3028" i="1"/>
  <c r="V3028" i="1"/>
  <c r="X3024" i="1"/>
  <c r="W3024" i="1"/>
  <c r="V3024" i="1"/>
  <c r="X3020" i="1"/>
  <c r="W3020" i="1"/>
  <c r="V3020" i="1"/>
  <c r="X3016" i="1"/>
  <c r="W3016" i="1"/>
  <c r="V3016" i="1"/>
  <c r="X3012" i="1"/>
  <c r="W3012" i="1"/>
  <c r="V3012" i="1"/>
  <c r="X3008" i="1"/>
  <c r="W3008" i="1"/>
  <c r="V3008" i="1"/>
  <c r="X3004" i="1"/>
  <c r="W3004" i="1"/>
  <c r="V3004" i="1"/>
  <c r="X3000" i="1"/>
  <c r="W3000" i="1"/>
  <c r="V3000" i="1"/>
  <c r="X2996" i="1"/>
  <c r="W2996" i="1"/>
  <c r="V2996" i="1"/>
  <c r="X2992" i="1"/>
  <c r="W2992" i="1"/>
  <c r="V2992" i="1"/>
  <c r="X2988" i="1"/>
  <c r="W2988" i="1"/>
  <c r="V2988" i="1"/>
  <c r="X2984" i="1"/>
  <c r="W2984" i="1"/>
  <c r="V2984" i="1"/>
  <c r="X2980" i="1"/>
  <c r="W2980" i="1"/>
  <c r="V2980" i="1"/>
  <c r="X2976" i="1"/>
  <c r="W2976" i="1"/>
  <c r="V2976" i="1"/>
  <c r="X2972" i="1"/>
  <c r="W2972" i="1"/>
  <c r="V2972" i="1"/>
  <c r="X2968" i="1"/>
  <c r="W2968" i="1"/>
  <c r="V2968" i="1"/>
  <c r="X2964" i="1"/>
  <c r="W2964" i="1"/>
  <c r="V2964" i="1"/>
  <c r="X2960" i="1"/>
  <c r="W2960" i="1"/>
  <c r="V2960" i="1"/>
  <c r="X2956" i="1"/>
  <c r="W2956" i="1"/>
  <c r="V2956" i="1"/>
  <c r="X2952" i="1"/>
  <c r="W2952" i="1"/>
  <c r="V2952" i="1"/>
  <c r="X2948" i="1"/>
  <c r="W2948" i="1"/>
  <c r="V2948" i="1"/>
  <c r="X2944" i="1"/>
  <c r="W2944" i="1"/>
  <c r="V2944" i="1"/>
  <c r="X2940" i="1"/>
  <c r="W2940" i="1"/>
  <c r="V2940" i="1"/>
  <c r="X2936" i="1"/>
  <c r="W2936" i="1"/>
  <c r="V2936" i="1"/>
  <c r="X2932" i="1"/>
  <c r="W2932" i="1"/>
  <c r="V2932" i="1"/>
  <c r="X2928" i="1"/>
  <c r="W2928" i="1"/>
  <c r="V2928" i="1"/>
  <c r="X2924" i="1"/>
  <c r="W2924" i="1"/>
  <c r="V2924" i="1"/>
  <c r="X2920" i="1"/>
  <c r="W2920" i="1"/>
  <c r="V2920" i="1"/>
  <c r="X2916" i="1"/>
  <c r="W2916" i="1"/>
  <c r="V2916" i="1"/>
  <c r="X2912" i="1"/>
  <c r="W2912" i="1"/>
  <c r="V2912" i="1"/>
  <c r="X2908" i="1"/>
  <c r="W2908" i="1"/>
  <c r="V2908" i="1"/>
  <c r="X2904" i="1"/>
  <c r="W2904" i="1"/>
  <c r="V2904" i="1"/>
  <c r="X2900" i="1"/>
  <c r="W2900" i="1"/>
  <c r="V2900" i="1"/>
  <c r="X2896" i="1"/>
  <c r="W2896" i="1"/>
  <c r="V2896" i="1"/>
  <c r="X2892" i="1"/>
  <c r="W2892" i="1"/>
  <c r="V2892" i="1"/>
  <c r="X2888" i="1"/>
  <c r="W2888" i="1"/>
  <c r="V2888" i="1"/>
  <c r="X2884" i="1"/>
  <c r="W2884" i="1"/>
  <c r="V2884" i="1"/>
  <c r="X2880" i="1"/>
  <c r="W2880" i="1"/>
  <c r="V2880" i="1"/>
  <c r="X2876" i="1"/>
  <c r="W2876" i="1"/>
  <c r="V2876" i="1"/>
  <c r="X2872" i="1"/>
  <c r="W2872" i="1"/>
  <c r="V2872" i="1"/>
  <c r="X2868" i="1"/>
  <c r="W2868" i="1"/>
  <c r="V2868" i="1"/>
  <c r="X2864" i="1"/>
  <c r="W2864" i="1"/>
  <c r="V2864" i="1"/>
  <c r="X2860" i="1"/>
  <c r="W2860" i="1"/>
  <c r="V2860" i="1"/>
  <c r="X2856" i="1"/>
  <c r="W2856" i="1"/>
  <c r="V2856" i="1"/>
  <c r="X2852" i="1"/>
  <c r="W2852" i="1"/>
  <c r="V2852" i="1"/>
  <c r="X2848" i="1"/>
  <c r="W2848" i="1"/>
  <c r="V2848" i="1"/>
  <c r="X2844" i="1"/>
  <c r="W2844" i="1"/>
  <c r="V2844" i="1"/>
  <c r="X2840" i="1"/>
  <c r="W2840" i="1"/>
  <c r="V2840" i="1"/>
  <c r="X2836" i="1"/>
  <c r="W2836" i="1"/>
  <c r="V2836" i="1"/>
  <c r="X2832" i="1"/>
  <c r="W2832" i="1"/>
  <c r="V2832" i="1"/>
  <c r="X2828" i="1"/>
  <c r="W2828" i="1"/>
  <c r="V2828" i="1"/>
  <c r="X2824" i="1"/>
  <c r="W2824" i="1"/>
  <c r="V2824" i="1"/>
  <c r="X2820" i="1"/>
  <c r="W2820" i="1"/>
  <c r="V2820" i="1"/>
  <c r="X2816" i="1"/>
  <c r="W2816" i="1"/>
  <c r="V2816" i="1"/>
  <c r="X2812" i="1"/>
  <c r="W2812" i="1"/>
  <c r="V2812" i="1"/>
  <c r="X2808" i="1"/>
  <c r="W2808" i="1"/>
  <c r="V2808" i="1"/>
  <c r="X2804" i="1"/>
  <c r="W2804" i="1"/>
  <c r="V2804" i="1"/>
  <c r="X2800" i="1"/>
  <c r="W2800" i="1"/>
  <c r="V2800" i="1"/>
  <c r="X2796" i="1"/>
  <c r="W2796" i="1"/>
  <c r="V2796" i="1"/>
  <c r="X2792" i="1"/>
  <c r="W2792" i="1"/>
  <c r="V2792" i="1"/>
  <c r="X2788" i="1"/>
  <c r="W2788" i="1"/>
  <c r="V2788" i="1"/>
  <c r="X2784" i="1"/>
  <c r="W2784" i="1"/>
  <c r="V2784" i="1"/>
  <c r="X2780" i="1"/>
  <c r="W2780" i="1"/>
  <c r="V2780" i="1"/>
  <c r="X2776" i="1"/>
  <c r="W2776" i="1"/>
  <c r="V2776" i="1"/>
  <c r="X2772" i="1"/>
  <c r="W2772" i="1"/>
  <c r="V2772" i="1"/>
  <c r="X2768" i="1"/>
  <c r="W2768" i="1"/>
  <c r="V2768" i="1"/>
  <c r="X2764" i="1"/>
  <c r="W2764" i="1"/>
  <c r="V2764" i="1"/>
  <c r="X2760" i="1"/>
  <c r="W2760" i="1"/>
  <c r="V2760" i="1"/>
  <c r="X2756" i="1"/>
  <c r="W2756" i="1"/>
  <c r="V2756" i="1"/>
  <c r="X2752" i="1"/>
  <c r="W2752" i="1"/>
  <c r="V2752" i="1"/>
  <c r="X2748" i="1"/>
  <c r="W2748" i="1"/>
  <c r="V2748" i="1"/>
  <c r="X2744" i="1"/>
  <c r="W2744" i="1"/>
  <c r="V2744" i="1"/>
  <c r="X2740" i="1"/>
  <c r="W2740" i="1"/>
  <c r="V2740" i="1"/>
  <c r="X2736" i="1"/>
  <c r="W2736" i="1"/>
  <c r="V2736" i="1"/>
  <c r="X2732" i="1"/>
  <c r="W2732" i="1"/>
  <c r="V2732" i="1"/>
  <c r="X2728" i="1"/>
  <c r="W2728" i="1"/>
  <c r="V2728" i="1"/>
  <c r="X2724" i="1"/>
  <c r="W2724" i="1"/>
  <c r="V2724" i="1"/>
  <c r="X2720" i="1"/>
  <c r="W2720" i="1"/>
  <c r="V2720" i="1"/>
  <c r="X2716" i="1"/>
  <c r="W2716" i="1"/>
  <c r="V2716" i="1"/>
  <c r="X2712" i="1"/>
  <c r="W2712" i="1"/>
  <c r="V2712" i="1"/>
  <c r="X2708" i="1"/>
  <c r="W2708" i="1"/>
  <c r="V2708" i="1"/>
  <c r="X2704" i="1"/>
  <c r="W2704" i="1"/>
  <c r="V2704" i="1"/>
  <c r="X2700" i="1"/>
  <c r="W2700" i="1"/>
  <c r="V2700" i="1"/>
  <c r="X2696" i="1"/>
  <c r="W2696" i="1"/>
  <c r="V2696" i="1"/>
  <c r="X2692" i="1"/>
  <c r="W2692" i="1"/>
  <c r="V2692" i="1"/>
  <c r="X2688" i="1"/>
  <c r="W2688" i="1"/>
  <c r="V2688" i="1"/>
  <c r="X2684" i="1"/>
  <c r="W2684" i="1"/>
  <c r="V2684" i="1"/>
  <c r="X2680" i="1"/>
  <c r="W2680" i="1"/>
  <c r="V2680" i="1"/>
  <c r="X2676" i="1"/>
  <c r="W2676" i="1"/>
  <c r="V2676" i="1"/>
  <c r="X2672" i="1"/>
  <c r="W2672" i="1"/>
  <c r="V2672" i="1"/>
  <c r="X2668" i="1"/>
  <c r="W2668" i="1"/>
  <c r="V2668" i="1"/>
  <c r="X2664" i="1"/>
  <c r="W2664" i="1"/>
  <c r="V2664" i="1"/>
  <c r="X2660" i="1"/>
  <c r="W2660" i="1"/>
  <c r="V2660" i="1"/>
  <c r="X2656" i="1"/>
  <c r="W2656" i="1"/>
  <c r="V2656" i="1"/>
  <c r="X2652" i="1"/>
  <c r="W2652" i="1"/>
  <c r="V2652" i="1"/>
  <c r="X2648" i="1"/>
  <c r="W2648" i="1"/>
  <c r="V2648" i="1"/>
  <c r="X2644" i="1"/>
  <c r="W2644" i="1"/>
  <c r="V2644" i="1"/>
  <c r="X2640" i="1"/>
  <c r="W2640" i="1"/>
  <c r="V2640" i="1"/>
  <c r="X2636" i="1"/>
  <c r="W2636" i="1"/>
  <c r="V2636" i="1"/>
  <c r="X2632" i="1"/>
  <c r="W2632" i="1"/>
  <c r="V2632" i="1"/>
  <c r="X2628" i="1"/>
  <c r="W2628" i="1"/>
  <c r="V2628" i="1"/>
  <c r="X2624" i="1"/>
  <c r="W2624" i="1"/>
  <c r="V2624" i="1"/>
  <c r="X2620" i="1"/>
  <c r="W2620" i="1"/>
  <c r="V2620" i="1"/>
  <c r="X2616" i="1"/>
  <c r="W2616" i="1"/>
  <c r="V2616" i="1"/>
  <c r="X2612" i="1"/>
  <c r="W2612" i="1"/>
  <c r="V2612" i="1"/>
  <c r="X2608" i="1"/>
  <c r="W2608" i="1"/>
  <c r="V2608" i="1"/>
  <c r="X2604" i="1"/>
  <c r="W2604" i="1"/>
  <c r="V2604" i="1"/>
  <c r="X2600" i="1"/>
  <c r="W2600" i="1"/>
  <c r="V2600" i="1"/>
  <c r="X2596" i="1"/>
  <c r="W2596" i="1"/>
  <c r="V2596" i="1"/>
  <c r="X2592" i="1"/>
  <c r="W2592" i="1"/>
  <c r="V2592" i="1"/>
  <c r="X2588" i="1"/>
  <c r="W2588" i="1"/>
  <c r="V2588" i="1"/>
  <c r="X2584" i="1"/>
  <c r="W2584" i="1"/>
  <c r="V2584" i="1"/>
  <c r="X2580" i="1"/>
  <c r="W2580" i="1"/>
  <c r="V2580" i="1"/>
  <c r="X2576" i="1"/>
  <c r="W2576" i="1"/>
  <c r="V2576" i="1"/>
  <c r="X2572" i="1"/>
  <c r="W2572" i="1"/>
  <c r="V2572" i="1"/>
  <c r="X2568" i="1"/>
  <c r="W2568" i="1"/>
  <c r="V2568" i="1"/>
  <c r="X2564" i="1"/>
  <c r="W2564" i="1"/>
  <c r="V2564" i="1"/>
  <c r="X2560" i="1"/>
  <c r="W2560" i="1"/>
  <c r="V2560" i="1"/>
  <c r="X2556" i="1"/>
  <c r="W2556" i="1"/>
  <c r="V2556" i="1"/>
  <c r="X2552" i="1"/>
  <c r="W2552" i="1"/>
  <c r="V2552" i="1"/>
  <c r="X2548" i="1"/>
  <c r="W2548" i="1"/>
  <c r="V2548" i="1"/>
  <c r="X2544" i="1"/>
  <c r="W2544" i="1"/>
  <c r="V2544" i="1"/>
  <c r="X2540" i="1"/>
  <c r="W2540" i="1"/>
  <c r="V2540" i="1"/>
  <c r="X2536" i="1"/>
  <c r="W2536" i="1"/>
  <c r="V2536" i="1"/>
  <c r="X2532" i="1"/>
  <c r="W2532" i="1"/>
  <c r="V2532" i="1"/>
  <c r="X2528" i="1"/>
  <c r="W2528" i="1"/>
  <c r="V2528" i="1"/>
  <c r="X2524" i="1"/>
  <c r="W2524" i="1"/>
  <c r="V2524" i="1"/>
  <c r="X2520" i="1"/>
  <c r="W2520" i="1"/>
  <c r="V2520" i="1"/>
  <c r="X2516" i="1"/>
  <c r="W2516" i="1"/>
  <c r="V2516" i="1"/>
  <c r="X2512" i="1"/>
  <c r="W2512" i="1"/>
  <c r="V2512" i="1"/>
  <c r="X2508" i="1"/>
  <c r="W2508" i="1"/>
  <c r="V2508" i="1"/>
  <c r="X2504" i="1"/>
  <c r="W2504" i="1"/>
  <c r="V2504" i="1"/>
  <c r="X2500" i="1"/>
  <c r="W2500" i="1"/>
  <c r="V2500" i="1"/>
  <c r="X2496" i="1"/>
  <c r="W2496" i="1"/>
  <c r="V2496" i="1"/>
  <c r="X2492" i="1"/>
  <c r="W2492" i="1"/>
  <c r="V2492" i="1"/>
  <c r="X2488" i="1"/>
  <c r="W2488" i="1"/>
  <c r="V2488" i="1"/>
  <c r="X2484" i="1"/>
  <c r="W2484" i="1"/>
  <c r="V2484" i="1"/>
  <c r="X2480" i="1"/>
  <c r="W2480" i="1"/>
  <c r="V2480" i="1"/>
  <c r="X2476" i="1"/>
  <c r="W2476" i="1"/>
  <c r="V2476" i="1"/>
  <c r="X2472" i="1"/>
  <c r="W2472" i="1"/>
  <c r="V2472" i="1"/>
  <c r="X2468" i="1"/>
  <c r="W2468" i="1"/>
  <c r="V2468" i="1"/>
  <c r="X2464" i="1"/>
  <c r="W2464" i="1"/>
  <c r="V2464" i="1"/>
  <c r="X2460" i="1"/>
  <c r="W2460" i="1"/>
  <c r="V2460" i="1"/>
  <c r="X2456" i="1"/>
  <c r="W2456" i="1"/>
  <c r="V2456" i="1"/>
  <c r="X2452" i="1"/>
  <c r="W2452" i="1"/>
  <c r="V2452" i="1"/>
  <c r="X2448" i="1"/>
  <c r="W2448" i="1"/>
  <c r="V2448" i="1"/>
  <c r="X2444" i="1"/>
  <c r="W2444" i="1"/>
  <c r="V2444" i="1"/>
  <c r="X2440" i="1"/>
  <c r="W2440" i="1"/>
  <c r="V2440" i="1"/>
  <c r="X2436" i="1"/>
  <c r="W2436" i="1"/>
  <c r="V2436" i="1"/>
  <c r="X2432" i="1"/>
  <c r="W2432" i="1"/>
  <c r="V2432" i="1"/>
  <c r="X2428" i="1"/>
  <c r="W2428" i="1"/>
  <c r="V2428" i="1"/>
  <c r="X2424" i="1"/>
  <c r="W2424" i="1"/>
  <c r="V2424" i="1"/>
  <c r="X2420" i="1"/>
  <c r="W2420" i="1"/>
  <c r="V2420" i="1"/>
  <c r="X2416" i="1"/>
  <c r="W2416" i="1"/>
  <c r="V2416" i="1"/>
  <c r="X2412" i="1"/>
  <c r="W2412" i="1"/>
  <c r="V2412" i="1"/>
  <c r="X2408" i="1"/>
  <c r="W2408" i="1"/>
  <c r="V2408" i="1"/>
  <c r="X2404" i="1"/>
  <c r="W2404" i="1"/>
  <c r="V2404" i="1"/>
  <c r="X2400" i="1"/>
  <c r="W2400" i="1"/>
  <c r="V2400" i="1"/>
  <c r="X2396" i="1"/>
  <c r="W2396" i="1"/>
  <c r="V2396" i="1"/>
  <c r="X2392" i="1"/>
  <c r="W2392" i="1"/>
  <c r="V2392" i="1"/>
  <c r="X2388" i="1"/>
  <c r="W2388" i="1"/>
  <c r="V2388" i="1"/>
  <c r="X2384" i="1"/>
  <c r="W2384" i="1"/>
  <c r="V2384" i="1"/>
  <c r="X2380" i="1"/>
  <c r="W2380" i="1"/>
  <c r="V2380" i="1"/>
  <c r="X2376" i="1"/>
  <c r="W2376" i="1"/>
  <c r="V2376" i="1"/>
  <c r="X2372" i="1"/>
  <c r="W2372" i="1"/>
  <c r="V2372" i="1"/>
  <c r="X2368" i="1"/>
  <c r="W2368" i="1"/>
  <c r="V2368" i="1"/>
  <c r="X2364" i="1"/>
  <c r="W2364" i="1"/>
  <c r="V2364" i="1"/>
  <c r="X2360" i="1"/>
  <c r="W2360" i="1"/>
  <c r="V2360" i="1"/>
  <c r="X2356" i="1"/>
  <c r="W2356" i="1"/>
  <c r="V2356" i="1"/>
  <c r="X2352" i="1"/>
  <c r="W2352" i="1"/>
  <c r="V2352" i="1"/>
  <c r="X2348" i="1"/>
  <c r="W2348" i="1"/>
  <c r="V2348" i="1"/>
  <c r="X2344" i="1"/>
  <c r="W2344" i="1"/>
  <c r="V2344" i="1"/>
  <c r="X2340" i="1"/>
  <c r="W2340" i="1"/>
  <c r="V2340" i="1"/>
  <c r="X2336" i="1"/>
  <c r="W2336" i="1"/>
  <c r="V2336" i="1"/>
  <c r="X2332" i="1"/>
  <c r="W2332" i="1"/>
  <c r="V2332" i="1"/>
  <c r="X2328" i="1"/>
  <c r="W2328" i="1"/>
  <c r="V2328" i="1"/>
  <c r="X2324" i="1"/>
  <c r="W2324" i="1"/>
  <c r="V2324" i="1"/>
  <c r="X2320" i="1"/>
  <c r="W2320" i="1"/>
  <c r="V2320" i="1"/>
  <c r="X2316" i="1"/>
  <c r="W2316" i="1"/>
  <c r="V2316" i="1"/>
  <c r="X2312" i="1"/>
  <c r="W2312" i="1"/>
  <c r="V2312" i="1"/>
  <c r="X2308" i="1"/>
  <c r="W2308" i="1"/>
  <c r="V2308" i="1"/>
  <c r="X2304" i="1"/>
  <c r="W2304" i="1"/>
  <c r="V2304" i="1"/>
  <c r="X2300" i="1"/>
  <c r="W2300" i="1"/>
  <c r="V2300" i="1"/>
  <c r="X2296" i="1"/>
  <c r="W2296" i="1"/>
  <c r="V2296" i="1"/>
  <c r="X2292" i="1"/>
  <c r="W2292" i="1"/>
  <c r="V2292" i="1"/>
  <c r="X2288" i="1"/>
  <c r="W2288" i="1"/>
  <c r="V2288" i="1"/>
  <c r="X2284" i="1"/>
  <c r="W2284" i="1"/>
  <c r="V2284" i="1"/>
  <c r="X2280" i="1"/>
  <c r="W2280" i="1"/>
  <c r="V2280" i="1"/>
  <c r="X2276" i="1"/>
  <c r="W2276" i="1"/>
  <c r="V2276" i="1"/>
  <c r="X2272" i="1"/>
  <c r="W2272" i="1"/>
  <c r="V2272" i="1"/>
  <c r="X2268" i="1"/>
  <c r="W2268" i="1"/>
  <c r="V2268" i="1"/>
  <c r="X2264" i="1"/>
  <c r="W2264" i="1"/>
  <c r="V2264" i="1"/>
  <c r="X2260" i="1"/>
  <c r="W2260" i="1"/>
  <c r="V2260" i="1"/>
  <c r="X2256" i="1"/>
  <c r="W2256" i="1"/>
  <c r="V2256" i="1"/>
  <c r="X2252" i="1"/>
  <c r="W2252" i="1"/>
  <c r="V2252" i="1"/>
  <c r="X2248" i="1"/>
  <c r="W2248" i="1"/>
  <c r="V2248" i="1"/>
  <c r="X2244" i="1"/>
  <c r="W2244" i="1"/>
  <c r="V2244" i="1"/>
  <c r="X2240" i="1"/>
  <c r="W2240" i="1"/>
  <c r="V2240" i="1"/>
  <c r="X4112" i="1"/>
  <c r="W4112" i="1"/>
  <c r="V4112" i="1"/>
  <c r="X4096" i="1"/>
  <c r="W4096" i="1"/>
  <c r="V4096" i="1"/>
  <c r="X4099" i="1"/>
  <c r="W4099" i="1"/>
  <c r="V4099" i="1"/>
  <c r="X4079" i="1"/>
  <c r="W4079" i="1"/>
  <c r="V4079" i="1"/>
  <c r="X4067" i="1"/>
  <c r="W4067" i="1"/>
  <c r="V4067" i="1"/>
  <c r="X4063" i="1"/>
  <c r="W4063" i="1"/>
  <c r="V4063" i="1"/>
  <c r="X4059" i="1"/>
  <c r="W4059" i="1"/>
  <c r="V4059" i="1"/>
  <c r="X4055" i="1"/>
  <c r="W4055" i="1"/>
  <c r="V4055" i="1"/>
  <c r="X4051" i="1"/>
  <c r="W4051" i="1"/>
  <c r="V4051" i="1"/>
  <c r="X4047" i="1"/>
  <c r="W4047" i="1"/>
  <c r="V4047" i="1"/>
  <c r="X4043" i="1"/>
  <c r="W4043" i="1"/>
  <c r="V4043" i="1"/>
  <c r="X4039" i="1"/>
  <c r="W4039" i="1"/>
  <c r="V4039" i="1"/>
  <c r="X4035" i="1"/>
  <c r="W4035" i="1"/>
  <c r="V4035" i="1"/>
  <c r="X4031" i="1"/>
  <c r="W4031" i="1"/>
  <c r="V4031" i="1"/>
  <c r="X4027" i="1"/>
  <c r="W4027" i="1"/>
  <c r="V4027" i="1"/>
  <c r="X4023" i="1"/>
  <c r="W4023" i="1"/>
  <c r="V4023" i="1"/>
  <c r="X4019" i="1"/>
  <c r="W4019" i="1"/>
  <c r="V4019" i="1"/>
  <c r="X4015" i="1"/>
  <c r="W4015" i="1"/>
  <c r="V4015" i="1"/>
  <c r="X4011" i="1"/>
  <c r="W4011" i="1"/>
  <c r="V4011" i="1"/>
  <c r="X4007" i="1"/>
  <c r="W4007" i="1"/>
  <c r="V4007" i="1"/>
  <c r="X4003" i="1"/>
  <c r="W4003" i="1"/>
  <c r="V4003" i="1"/>
  <c r="X3999" i="1"/>
  <c r="W3999" i="1"/>
  <c r="V3999" i="1"/>
  <c r="X3995" i="1"/>
  <c r="W3995" i="1"/>
  <c r="V3995" i="1"/>
  <c r="X3991" i="1"/>
  <c r="W3991" i="1"/>
  <c r="V3991" i="1"/>
  <c r="X3987" i="1"/>
  <c r="W3987" i="1"/>
  <c r="V3987" i="1"/>
  <c r="X3983" i="1"/>
  <c r="W3983" i="1"/>
  <c r="V3983" i="1"/>
  <c r="X3979" i="1"/>
  <c r="W3979" i="1"/>
  <c r="V3979" i="1"/>
  <c r="X3975" i="1"/>
  <c r="W3975" i="1"/>
  <c r="V3975" i="1"/>
  <c r="X3971" i="1"/>
  <c r="W3971" i="1"/>
  <c r="V3971" i="1"/>
  <c r="X3967" i="1"/>
  <c r="W3967" i="1"/>
  <c r="V3967" i="1"/>
  <c r="X3963" i="1"/>
  <c r="W3963" i="1"/>
  <c r="V3963" i="1"/>
  <c r="X3959" i="1"/>
  <c r="W3959" i="1"/>
  <c r="V3959" i="1"/>
  <c r="X3955" i="1"/>
  <c r="W3955" i="1"/>
  <c r="V3955" i="1"/>
  <c r="X3951" i="1"/>
  <c r="W3951" i="1"/>
  <c r="V3951" i="1"/>
  <c r="X3947" i="1"/>
  <c r="W3947" i="1"/>
  <c r="V3947" i="1"/>
  <c r="X3943" i="1"/>
  <c r="W3943" i="1"/>
  <c r="V3943" i="1"/>
  <c r="X3939" i="1"/>
  <c r="W3939" i="1"/>
  <c r="V3939" i="1"/>
  <c r="X3935" i="1"/>
  <c r="W3935" i="1"/>
  <c r="V3935" i="1"/>
  <c r="X3931" i="1"/>
  <c r="W3931" i="1"/>
  <c r="V3931" i="1"/>
  <c r="X3927" i="1"/>
  <c r="W3927" i="1"/>
  <c r="V3927" i="1"/>
  <c r="X3923" i="1"/>
  <c r="W3923" i="1"/>
  <c r="V3923" i="1"/>
  <c r="X3919" i="1"/>
  <c r="W3919" i="1"/>
  <c r="V3919" i="1"/>
  <c r="X3915" i="1"/>
  <c r="W3915" i="1"/>
  <c r="V3915" i="1"/>
  <c r="X3911" i="1"/>
  <c r="W3911" i="1"/>
  <c r="V3911" i="1"/>
  <c r="X3907" i="1"/>
  <c r="W3907" i="1"/>
  <c r="V3907" i="1"/>
  <c r="X3903" i="1"/>
  <c r="W3903" i="1"/>
  <c r="V3903" i="1"/>
  <c r="X3899" i="1"/>
  <c r="W3899" i="1"/>
  <c r="V3899" i="1"/>
  <c r="X3895" i="1"/>
  <c r="W3895" i="1"/>
  <c r="V3895" i="1"/>
  <c r="X3891" i="1"/>
  <c r="W3891" i="1"/>
  <c r="V3891" i="1"/>
  <c r="X3887" i="1"/>
  <c r="W3887" i="1"/>
  <c r="V3887" i="1"/>
  <c r="X3883" i="1"/>
  <c r="W3883" i="1"/>
  <c r="V3883" i="1"/>
  <c r="X3879" i="1"/>
  <c r="W3879" i="1"/>
  <c r="V3879" i="1"/>
  <c r="X3875" i="1"/>
  <c r="W3875" i="1"/>
  <c r="V3875" i="1"/>
  <c r="X3871" i="1"/>
  <c r="W3871" i="1"/>
  <c r="V3871" i="1"/>
  <c r="X3867" i="1"/>
  <c r="W3867" i="1"/>
  <c r="V3867" i="1"/>
  <c r="X3863" i="1"/>
  <c r="W3863" i="1"/>
  <c r="V3863" i="1"/>
  <c r="X3859" i="1"/>
  <c r="W3859" i="1"/>
  <c r="V3859" i="1"/>
  <c r="X3855" i="1"/>
  <c r="W3855" i="1"/>
  <c r="V3855" i="1"/>
  <c r="X3851" i="1"/>
  <c r="W3851" i="1"/>
  <c r="V3851" i="1"/>
  <c r="X3847" i="1"/>
  <c r="W3847" i="1"/>
  <c r="V3847" i="1"/>
  <c r="X3843" i="1"/>
  <c r="W3843" i="1"/>
  <c r="V3843" i="1"/>
  <c r="X3839" i="1"/>
  <c r="W3839" i="1"/>
  <c r="V3839" i="1"/>
  <c r="X3835" i="1"/>
  <c r="W3835" i="1"/>
  <c r="V3835" i="1"/>
  <c r="X3831" i="1"/>
  <c r="W3831" i="1"/>
  <c r="V3831" i="1"/>
  <c r="X3827" i="1"/>
  <c r="W3827" i="1"/>
  <c r="V3827" i="1"/>
  <c r="X3823" i="1"/>
  <c r="W3823" i="1"/>
  <c r="V3823" i="1"/>
  <c r="X3819" i="1"/>
  <c r="W3819" i="1"/>
  <c r="V3819" i="1"/>
  <c r="X3815" i="1"/>
  <c r="W3815" i="1"/>
  <c r="V3815" i="1"/>
  <c r="X3811" i="1"/>
  <c r="W3811" i="1"/>
  <c r="V3811" i="1"/>
  <c r="X3807" i="1"/>
  <c r="W3807" i="1"/>
  <c r="V3807" i="1"/>
  <c r="X3803" i="1"/>
  <c r="W3803" i="1"/>
  <c r="V3803" i="1"/>
  <c r="X3799" i="1"/>
  <c r="W3799" i="1"/>
  <c r="V3799" i="1"/>
  <c r="X3795" i="1"/>
  <c r="W3795" i="1"/>
  <c r="V3795" i="1"/>
  <c r="X3791" i="1"/>
  <c r="W3791" i="1"/>
  <c r="V3791" i="1"/>
  <c r="X3787" i="1"/>
  <c r="W3787" i="1"/>
  <c r="V3787" i="1"/>
  <c r="X3783" i="1"/>
  <c r="W3783" i="1"/>
  <c r="V3783" i="1"/>
  <c r="X3779" i="1"/>
  <c r="W3779" i="1"/>
  <c r="V3779" i="1"/>
  <c r="X3775" i="1"/>
  <c r="W3775" i="1"/>
  <c r="V3775" i="1"/>
  <c r="X3771" i="1"/>
  <c r="W3771" i="1"/>
  <c r="V3771" i="1"/>
  <c r="X3767" i="1"/>
  <c r="W3767" i="1"/>
  <c r="V3767" i="1"/>
  <c r="X3763" i="1"/>
  <c r="W3763" i="1"/>
  <c r="V3763" i="1"/>
  <c r="X3759" i="1"/>
  <c r="W3759" i="1"/>
  <c r="V3759" i="1"/>
  <c r="X3755" i="1"/>
  <c r="W3755" i="1"/>
  <c r="V3755" i="1"/>
  <c r="X3751" i="1"/>
  <c r="W3751" i="1"/>
  <c r="V3751" i="1"/>
  <c r="X3747" i="1"/>
  <c r="W3747" i="1"/>
  <c r="V3747" i="1"/>
  <c r="X3743" i="1"/>
  <c r="W3743" i="1"/>
  <c r="V3743" i="1"/>
  <c r="X3739" i="1"/>
  <c r="W3739" i="1"/>
  <c r="V3739" i="1"/>
  <c r="X3735" i="1"/>
  <c r="W3735" i="1"/>
  <c r="V3735" i="1"/>
  <c r="X3731" i="1"/>
  <c r="W3731" i="1"/>
  <c r="V3731" i="1"/>
  <c r="X3727" i="1"/>
  <c r="W3727" i="1"/>
  <c r="V3727" i="1"/>
  <c r="X3723" i="1"/>
  <c r="W3723" i="1"/>
  <c r="V3723" i="1"/>
  <c r="X3719" i="1"/>
  <c r="W3719" i="1"/>
  <c r="V3719" i="1"/>
  <c r="X3715" i="1"/>
  <c r="W3715" i="1"/>
  <c r="V3715" i="1"/>
  <c r="X3711" i="1"/>
  <c r="W3711" i="1"/>
  <c r="V3711" i="1"/>
  <c r="X3707" i="1"/>
  <c r="W3707" i="1"/>
  <c r="V3707" i="1"/>
  <c r="X3703" i="1"/>
  <c r="W3703" i="1"/>
  <c r="V3703" i="1"/>
  <c r="X3699" i="1"/>
  <c r="W3699" i="1"/>
  <c r="V3699" i="1"/>
  <c r="X3695" i="1"/>
  <c r="W3695" i="1"/>
  <c r="V3695" i="1"/>
  <c r="X3691" i="1"/>
  <c r="W3691" i="1"/>
  <c r="V3691" i="1"/>
  <c r="X3687" i="1"/>
  <c r="W3687" i="1"/>
  <c r="V3687" i="1"/>
  <c r="X3683" i="1"/>
  <c r="W3683" i="1"/>
  <c r="V3683" i="1"/>
  <c r="X3679" i="1"/>
  <c r="W3679" i="1"/>
  <c r="V3679" i="1"/>
  <c r="X3675" i="1"/>
  <c r="W3675" i="1"/>
  <c r="V3675" i="1"/>
  <c r="X3671" i="1"/>
  <c r="W3671" i="1"/>
  <c r="V3671" i="1"/>
  <c r="X3667" i="1"/>
  <c r="W3667" i="1"/>
  <c r="V3667" i="1"/>
  <c r="X3663" i="1"/>
  <c r="W3663" i="1"/>
  <c r="V3663" i="1"/>
  <c r="X3659" i="1"/>
  <c r="W3659" i="1"/>
  <c r="V3659" i="1"/>
  <c r="X3655" i="1"/>
  <c r="W3655" i="1"/>
  <c r="V3655" i="1"/>
  <c r="X3651" i="1"/>
  <c r="W3651" i="1"/>
  <c r="V3651" i="1"/>
  <c r="X3647" i="1"/>
  <c r="W3647" i="1"/>
  <c r="V3647" i="1"/>
  <c r="X3643" i="1"/>
  <c r="W3643" i="1"/>
  <c r="V3643" i="1"/>
  <c r="X3639" i="1"/>
  <c r="W3639" i="1"/>
  <c r="V3639" i="1"/>
  <c r="X3635" i="1"/>
  <c r="W3635" i="1"/>
  <c r="V3635" i="1"/>
  <c r="X3631" i="1"/>
  <c r="W3631" i="1"/>
  <c r="V3631" i="1"/>
  <c r="X3627" i="1"/>
  <c r="W3627" i="1"/>
  <c r="V3627" i="1"/>
  <c r="X3623" i="1"/>
  <c r="W3623" i="1"/>
  <c r="V3623" i="1"/>
  <c r="X3619" i="1"/>
  <c r="W3619" i="1"/>
  <c r="V3619" i="1"/>
  <c r="X3615" i="1"/>
  <c r="W3615" i="1"/>
  <c r="V3615" i="1"/>
  <c r="X3611" i="1"/>
  <c r="W3611" i="1"/>
  <c r="V3611" i="1"/>
  <c r="X3607" i="1"/>
  <c r="W3607" i="1"/>
  <c r="V3607" i="1"/>
  <c r="X3603" i="1"/>
  <c r="W3603" i="1"/>
  <c r="V3603" i="1"/>
  <c r="X3599" i="1"/>
  <c r="W3599" i="1"/>
  <c r="V3599" i="1"/>
  <c r="X3595" i="1"/>
  <c r="W3595" i="1"/>
  <c r="V3595" i="1"/>
  <c r="X3591" i="1"/>
  <c r="W3591" i="1"/>
  <c r="V3591" i="1"/>
  <c r="X3587" i="1"/>
  <c r="W3587" i="1"/>
  <c r="V3587" i="1"/>
  <c r="X3583" i="1"/>
  <c r="W3583" i="1"/>
  <c r="V3583" i="1"/>
  <c r="X3579" i="1"/>
  <c r="W3579" i="1"/>
  <c r="V3579" i="1"/>
  <c r="X3575" i="1"/>
  <c r="W3575" i="1"/>
  <c r="V3575" i="1"/>
  <c r="X3571" i="1"/>
  <c r="W3571" i="1"/>
  <c r="V3571" i="1"/>
  <c r="X3567" i="1"/>
  <c r="W3567" i="1"/>
  <c r="V3567" i="1"/>
  <c r="X3563" i="1"/>
  <c r="W3563" i="1"/>
  <c r="V3563" i="1"/>
  <c r="X3559" i="1"/>
  <c r="W3559" i="1"/>
  <c r="V3559" i="1"/>
  <c r="X3555" i="1"/>
  <c r="W3555" i="1"/>
  <c r="V3555" i="1"/>
  <c r="X3551" i="1"/>
  <c r="W3551" i="1"/>
  <c r="V3551" i="1"/>
  <c r="X3547" i="1"/>
  <c r="W3547" i="1"/>
  <c r="V3547" i="1"/>
  <c r="X3543" i="1"/>
  <c r="W3543" i="1"/>
  <c r="V3543" i="1"/>
  <c r="X3539" i="1"/>
  <c r="W3539" i="1"/>
  <c r="V3539" i="1"/>
  <c r="X3535" i="1"/>
  <c r="W3535" i="1"/>
  <c r="V3535" i="1"/>
  <c r="X3531" i="1"/>
  <c r="W3531" i="1"/>
  <c r="V3531" i="1"/>
  <c r="X3527" i="1"/>
  <c r="W3527" i="1"/>
  <c r="V3527" i="1"/>
  <c r="X3523" i="1"/>
  <c r="W3523" i="1"/>
  <c r="V3523" i="1"/>
  <c r="X3519" i="1"/>
  <c r="W3519" i="1"/>
  <c r="V3519" i="1"/>
  <c r="X3515" i="1"/>
  <c r="W3515" i="1"/>
  <c r="V3515" i="1"/>
  <c r="X3511" i="1"/>
  <c r="W3511" i="1"/>
  <c r="V3511" i="1"/>
  <c r="X3507" i="1"/>
  <c r="W3507" i="1"/>
  <c r="V3507" i="1"/>
  <c r="X3503" i="1"/>
  <c r="W3503" i="1"/>
  <c r="V3503" i="1"/>
  <c r="X3499" i="1"/>
  <c r="W3499" i="1"/>
  <c r="V3499" i="1"/>
  <c r="X3495" i="1"/>
  <c r="W3495" i="1"/>
  <c r="V3495" i="1"/>
  <c r="X3491" i="1"/>
  <c r="W3491" i="1"/>
  <c r="V3491" i="1"/>
  <c r="X3487" i="1"/>
  <c r="W3487" i="1"/>
  <c r="V3487" i="1"/>
  <c r="X3483" i="1"/>
  <c r="W3483" i="1"/>
  <c r="V3483" i="1"/>
  <c r="X3479" i="1"/>
  <c r="W3479" i="1"/>
  <c r="V3479" i="1"/>
  <c r="X3475" i="1"/>
  <c r="W3475" i="1"/>
  <c r="V3475" i="1"/>
  <c r="X3471" i="1"/>
  <c r="W3471" i="1"/>
  <c r="V3471" i="1"/>
  <c r="X3467" i="1"/>
  <c r="W3467" i="1"/>
  <c r="V3467" i="1"/>
  <c r="X3463" i="1"/>
  <c r="W3463" i="1"/>
  <c r="V3463" i="1"/>
  <c r="X3459" i="1"/>
  <c r="W3459" i="1"/>
  <c r="V3459" i="1"/>
  <c r="X3455" i="1"/>
  <c r="W3455" i="1"/>
  <c r="V3455" i="1"/>
  <c r="X3451" i="1"/>
  <c r="W3451" i="1"/>
  <c r="V3451" i="1"/>
  <c r="X3447" i="1"/>
  <c r="W3447" i="1"/>
  <c r="V3447" i="1"/>
  <c r="X3443" i="1"/>
  <c r="W3443" i="1"/>
  <c r="V3443" i="1"/>
  <c r="X3439" i="1"/>
  <c r="W3439" i="1"/>
  <c r="V3439" i="1"/>
  <c r="X3435" i="1"/>
  <c r="W3435" i="1"/>
  <c r="V3435" i="1"/>
  <c r="X3431" i="1"/>
  <c r="W3431" i="1"/>
  <c r="V3431" i="1"/>
  <c r="X3427" i="1"/>
  <c r="W3427" i="1"/>
  <c r="V3427" i="1"/>
  <c r="X3423" i="1"/>
  <c r="W3423" i="1"/>
  <c r="V3423" i="1"/>
  <c r="X3419" i="1"/>
  <c r="W3419" i="1"/>
  <c r="V3419" i="1"/>
  <c r="X3415" i="1"/>
  <c r="W3415" i="1"/>
  <c r="V3415" i="1"/>
  <c r="X3411" i="1"/>
  <c r="W3411" i="1"/>
  <c r="V3411" i="1"/>
  <c r="X3407" i="1"/>
  <c r="W3407" i="1"/>
  <c r="V3407" i="1"/>
  <c r="X3403" i="1"/>
  <c r="W3403" i="1"/>
  <c r="V3403" i="1"/>
  <c r="X3399" i="1"/>
  <c r="W3399" i="1"/>
  <c r="V3399" i="1"/>
  <c r="X3395" i="1"/>
  <c r="W3395" i="1"/>
  <c r="V3395" i="1"/>
  <c r="X3391" i="1"/>
  <c r="W3391" i="1"/>
  <c r="V3391" i="1"/>
  <c r="X3387" i="1"/>
  <c r="W3387" i="1"/>
  <c r="V3387" i="1"/>
  <c r="X3383" i="1"/>
  <c r="W3383" i="1"/>
  <c r="V3383" i="1"/>
  <c r="X3379" i="1"/>
  <c r="W3379" i="1"/>
  <c r="V3379" i="1"/>
  <c r="X3375" i="1"/>
  <c r="W3375" i="1"/>
  <c r="V3375" i="1"/>
  <c r="X3371" i="1"/>
  <c r="W3371" i="1"/>
  <c r="V3371" i="1"/>
  <c r="X3367" i="1"/>
  <c r="W3367" i="1"/>
  <c r="V3367" i="1"/>
  <c r="X3363" i="1"/>
  <c r="W3363" i="1"/>
  <c r="V3363" i="1"/>
  <c r="X3359" i="1"/>
  <c r="W3359" i="1"/>
  <c r="V3359" i="1"/>
  <c r="X3355" i="1"/>
  <c r="W3355" i="1"/>
  <c r="V3355" i="1"/>
  <c r="X3351" i="1"/>
  <c r="W3351" i="1"/>
  <c r="V3351" i="1"/>
  <c r="X3347" i="1"/>
  <c r="W3347" i="1"/>
  <c r="V3347" i="1"/>
  <c r="X3343" i="1"/>
  <c r="W3343" i="1"/>
  <c r="V3343" i="1"/>
  <c r="X3339" i="1"/>
  <c r="W3339" i="1"/>
  <c r="V3339" i="1"/>
  <c r="X3335" i="1"/>
  <c r="W3335" i="1"/>
  <c r="V3335" i="1"/>
  <c r="X3331" i="1"/>
  <c r="W3331" i="1"/>
  <c r="V3331" i="1"/>
  <c r="X3327" i="1"/>
  <c r="W3327" i="1"/>
  <c r="V3327" i="1"/>
  <c r="X3323" i="1"/>
  <c r="W3323" i="1"/>
  <c r="V3323" i="1"/>
  <c r="X3319" i="1"/>
  <c r="W3319" i="1"/>
  <c r="V3319" i="1"/>
  <c r="X3315" i="1"/>
  <c r="W3315" i="1"/>
  <c r="V3315" i="1"/>
  <c r="X3311" i="1"/>
  <c r="W3311" i="1"/>
  <c r="V3311" i="1"/>
  <c r="X3307" i="1"/>
  <c r="W3307" i="1"/>
  <c r="V3307" i="1"/>
  <c r="X3303" i="1"/>
  <c r="W3303" i="1"/>
  <c r="V3303" i="1"/>
  <c r="X3299" i="1"/>
  <c r="W3299" i="1"/>
  <c r="V3299" i="1"/>
  <c r="X3295" i="1"/>
  <c r="W3295" i="1"/>
  <c r="V3295" i="1"/>
  <c r="X3291" i="1"/>
  <c r="W3291" i="1"/>
  <c r="V3291" i="1"/>
  <c r="X3287" i="1"/>
  <c r="W3287" i="1"/>
  <c r="V3287" i="1"/>
  <c r="X3283" i="1"/>
  <c r="W3283" i="1"/>
  <c r="V3283" i="1"/>
  <c r="X3279" i="1"/>
  <c r="W3279" i="1"/>
  <c r="V3279" i="1"/>
  <c r="X3275" i="1"/>
  <c r="W3275" i="1"/>
  <c r="V3275" i="1"/>
  <c r="X3271" i="1"/>
  <c r="W3271" i="1"/>
  <c r="V3271" i="1"/>
  <c r="X3267" i="1"/>
  <c r="W3267" i="1"/>
  <c r="V3267" i="1"/>
  <c r="X3263" i="1"/>
  <c r="W3263" i="1"/>
  <c r="V3263" i="1"/>
  <c r="X3259" i="1"/>
  <c r="W3259" i="1"/>
  <c r="V3259" i="1"/>
  <c r="X3255" i="1"/>
  <c r="W3255" i="1"/>
  <c r="V3255" i="1"/>
  <c r="X3251" i="1"/>
  <c r="W3251" i="1"/>
  <c r="V3251" i="1"/>
  <c r="X3247" i="1"/>
  <c r="W3247" i="1"/>
  <c r="V3247" i="1"/>
  <c r="X3243" i="1"/>
  <c r="W3243" i="1"/>
  <c r="V3243" i="1"/>
  <c r="X3239" i="1"/>
  <c r="W3239" i="1"/>
  <c r="V3239" i="1"/>
  <c r="X3235" i="1"/>
  <c r="W3235" i="1"/>
  <c r="V3235" i="1"/>
  <c r="X3231" i="1"/>
  <c r="W3231" i="1"/>
  <c r="V3231" i="1"/>
  <c r="X3227" i="1"/>
  <c r="W3227" i="1"/>
  <c r="V3227" i="1"/>
  <c r="X3223" i="1"/>
  <c r="W3223" i="1"/>
  <c r="V3223" i="1"/>
  <c r="X3219" i="1"/>
  <c r="W3219" i="1"/>
  <c r="V3219" i="1"/>
  <c r="X3215" i="1"/>
  <c r="W3215" i="1"/>
  <c r="V3215" i="1"/>
  <c r="X3211" i="1"/>
  <c r="W3211" i="1"/>
  <c r="V3211" i="1"/>
  <c r="X3207" i="1"/>
  <c r="W3207" i="1"/>
  <c r="V3207" i="1"/>
  <c r="X3203" i="1"/>
  <c r="W3203" i="1"/>
  <c r="V3203" i="1"/>
  <c r="X3199" i="1"/>
  <c r="W3199" i="1"/>
  <c r="V3199" i="1"/>
  <c r="X3195" i="1"/>
  <c r="W3195" i="1"/>
  <c r="V3195" i="1"/>
  <c r="X3191" i="1"/>
  <c r="W3191" i="1"/>
  <c r="V3191" i="1"/>
  <c r="X3187" i="1"/>
  <c r="W3187" i="1"/>
  <c r="V3187" i="1"/>
  <c r="X3183" i="1"/>
  <c r="W3183" i="1"/>
  <c r="V3183" i="1"/>
  <c r="X3179" i="1"/>
  <c r="W3179" i="1"/>
  <c r="V3179" i="1"/>
  <c r="X3175" i="1"/>
  <c r="W3175" i="1"/>
  <c r="V3175" i="1"/>
  <c r="X3171" i="1"/>
  <c r="W3171" i="1"/>
  <c r="V3171" i="1"/>
  <c r="X3167" i="1"/>
  <c r="W3167" i="1"/>
  <c r="V3167" i="1"/>
  <c r="X3163" i="1"/>
  <c r="W3163" i="1"/>
  <c r="V3163" i="1"/>
  <c r="X3159" i="1"/>
  <c r="W3159" i="1"/>
  <c r="V3159" i="1"/>
  <c r="X3155" i="1"/>
  <c r="W3155" i="1"/>
  <c r="V3155" i="1"/>
  <c r="X3151" i="1"/>
  <c r="W3151" i="1"/>
  <c r="V3151" i="1"/>
  <c r="X3147" i="1"/>
  <c r="W3147" i="1"/>
  <c r="V3147" i="1"/>
  <c r="X3143" i="1"/>
  <c r="W3143" i="1"/>
  <c r="V3143" i="1"/>
  <c r="X3139" i="1"/>
  <c r="W3139" i="1"/>
  <c r="V3139" i="1"/>
  <c r="X3135" i="1"/>
  <c r="W3135" i="1"/>
  <c r="V3135" i="1"/>
  <c r="X3131" i="1"/>
  <c r="W3131" i="1"/>
  <c r="V3131" i="1"/>
  <c r="X3127" i="1"/>
  <c r="W3127" i="1"/>
  <c r="V3127" i="1"/>
  <c r="X3123" i="1"/>
  <c r="W3123" i="1"/>
  <c r="V3123" i="1"/>
  <c r="X3119" i="1"/>
  <c r="W3119" i="1"/>
  <c r="V3119" i="1"/>
  <c r="X3115" i="1"/>
  <c r="W3115" i="1"/>
  <c r="V3115" i="1"/>
  <c r="X3111" i="1"/>
  <c r="W3111" i="1"/>
  <c r="V3111" i="1"/>
  <c r="X3107" i="1"/>
  <c r="W3107" i="1"/>
  <c r="V3107" i="1"/>
  <c r="X3103" i="1"/>
  <c r="W3103" i="1"/>
  <c r="V3103" i="1"/>
  <c r="X3099" i="1"/>
  <c r="W3099" i="1"/>
  <c r="V3099" i="1"/>
  <c r="X3095" i="1"/>
  <c r="W3095" i="1"/>
  <c r="V3095" i="1"/>
  <c r="X3091" i="1"/>
  <c r="W3091" i="1"/>
  <c r="V3091" i="1"/>
  <c r="X3087" i="1"/>
  <c r="W3087" i="1"/>
  <c r="V3087" i="1"/>
  <c r="X3083" i="1"/>
  <c r="W3083" i="1"/>
  <c r="V3083" i="1"/>
  <c r="X3079" i="1"/>
  <c r="W3079" i="1"/>
  <c r="V3079" i="1"/>
  <c r="X3075" i="1"/>
  <c r="W3075" i="1"/>
  <c r="V3075" i="1"/>
  <c r="X3071" i="1"/>
  <c r="W3071" i="1"/>
  <c r="V3071" i="1"/>
  <c r="X3067" i="1"/>
  <c r="W3067" i="1"/>
  <c r="V3067" i="1"/>
  <c r="X3063" i="1"/>
  <c r="W3063" i="1"/>
  <c r="V3063" i="1"/>
  <c r="X3059" i="1"/>
  <c r="W3059" i="1"/>
  <c r="V3059" i="1"/>
  <c r="X3055" i="1"/>
  <c r="W3055" i="1"/>
  <c r="V3055" i="1"/>
  <c r="X3051" i="1"/>
  <c r="W3051" i="1"/>
  <c r="V3051" i="1"/>
  <c r="X3047" i="1"/>
  <c r="W3047" i="1"/>
  <c r="V3047" i="1"/>
  <c r="X3043" i="1"/>
  <c r="W3043" i="1"/>
  <c r="V3043" i="1"/>
  <c r="X3039" i="1"/>
  <c r="W3039" i="1"/>
  <c r="V3039" i="1"/>
  <c r="X3035" i="1"/>
  <c r="W3035" i="1"/>
  <c r="V3035" i="1"/>
  <c r="X3031" i="1"/>
  <c r="W3031" i="1"/>
  <c r="V3031" i="1"/>
  <c r="X3027" i="1"/>
  <c r="W3027" i="1"/>
  <c r="V3027" i="1"/>
  <c r="X3023" i="1"/>
  <c r="W3023" i="1"/>
  <c r="V3023" i="1"/>
  <c r="X3019" i="1"/>
  <c r="W3019" i="1"/>
  <c r="V3019" i="1"/>
  <c r="X3015" i="1"/>
  <c r="W3015" i="1"/>
  <c r="V3015" i="1"/>
  <c r="X3011" i="1"/>
  <c r="W3011" i="1"/>
  <c r="V3011" i="1"/>
  <c r="X3007" i="1"/>
  <c r="W3007" i="1"/>
  <c r="V3007" i="1"/>
  <c r="X3003" i="1"/>
  <c r="W3003" i="1"/>
  <c r="V3003" i="1"/>
  <c r="X2999" i="1"/>
  <c r="W2999" i="1"/>
  <c r="V2999" i="1"/>
  <c r="X2995" i="1"/>
  <c r="W2995" i="1"/>
  <c r="V2995" i="1"/>
  <c r="X2991" i="1"/>
  <c r="W2991" i="1"/>
  <c r="V2991" i="1"/>
  <c r="X2987" i="1"/>
  <c r="W2987" i="1"/>
  <c r="V2987" i="1"/>
  <c r="X2983" i="1"/>
  <c r="W2983" i="1"/>
  <c r="V2983" i="1"/>
  <c r="X2979" i="1"/>
  <c r="W2979" i="1"/>
  <c r="V2979" i="1"/>
  <c r="X2975" i="1"/>
  <c r="W2975" i="1"/>
  <c r="V2975" i="1"/>
  <c r="X2971" i="1"/>
  <c r="W2971" i="1"/>
  <c r="V2971" i="1"/>
  <c r="X2967" i="1"/>
  <c r="W2967" i="1"/>
  <c r="V2967" i="1"/>
  <c r="X2963" i="1"/>
  <c r="W2963" i="1"/>
  <c r="V2963" i="1"/>
  <c r="X2959" i="1"/>
  <c r="W2959" i="1"/>
  <c r="V2959" i="1"/>
  <c r="X2955" i="1"/>
  <c r="W2955" i="1"/>
  <c r="V2955" i="1"/>
  <c r="X2951" i="1"/>
  <c r="W2951" i="1"/>
  <c r="V2951" i="1"/>
  <c r="X2947" i="1"/>
  <c r="W2947" i="1"/>
  <c r="V2947" i="1"/>
  <c r="X2943" i="1"/>
  <c r="W2943" i="1"/>
  <c r="V2943" i="1"/>
  <c r="X2939" i="1"/>
  <c r="W2939" i="1"/>
  <c r="V2939" i="1"/>
  <c r="X2935" i="1"/>
  <c r="W2935" i="1"/>
  <c r="V2935" i="1"/>
  <c r="X2931" i="1"/>
  <c r="W2931" i="1"/>
  <c r="V2931" i="1"/>
  <c r="X2927" i="1"/>
  <c r="W2927" i="1"/>
  <c r="V2927" i="1"/>
  <c r="X2923" i="1"/>
  <c r="W2923" i="1"/>
  <c r="V2923" i="1"/>
  <c r="X2919" i="1"/>
  <c r="W2919" i="1"/>
  <c r="V2919" i="1"/>
  <c r="X2915" i="1"/>
  <c r="W2915" i="1"/>
  <c r="V2915" i="1"/>
  <c r="X2911" i="1"/>
  <c r="W2911" i="1"/>
  <c r="V2911" i="1"/>
  <c r="X2907" i="1"/>
  <c r="W2907" i="1"/>
  <c r="V2907" i="1"/>
  <c r="X2903" i="1"/>
  <c r="W2903" i="1"/>
  <c r="V2903" i="1"/>
  <c r="X2899" i="1"/>
  <c r="W2899" i="1"/>
  <c r="V2899" i="1"/>
  <c r="X2895" i="1"/>
  <c r="W2895" i="1"/>
  <c r="V2895" i="1"/>
  <c r="X2891" i="1"/>
  <c r="W2891" i="1"/>
  <c r="V2891" i="1"/>
  <c r="X2887" i="1"/>
  <c r="W2887" i="1"/>
  <c r="V2887" i="1"/>
  <c r="X2883" i="1"/>
  <c r="W2883" i="1"/>
  <c r="V2883" i="1"/>
  <c r="X2879" i="1"/>
  <c r="W2879" i="1"/>
  <c r="V2879" i="1"/>
  <c r="X2875" i="1"/>
  <c r="W2875" i="1"/>
  <c r="V2875" i="1"/>
  <c r="X2871" i="1"/>
  <c r="W2871" i="1"/>
  <c r="V2871" i="1"/>
  <c r="X2867" i="1"/>
  <c r="W2867" i="1"/>
  <c r="V2867" i="1"/>
  <c r="X2863" i="1"/>
  <c r="W2863" i="1"/>
  <c r="V2863" i="1"/>
  <c r="X2859" i="1"/>
  <c r="W2859" i="1"/>
  <c r="V2859" i="1"/>
  <c r="X2855" i="1"/>
  <c r="W2855" i="1"/>
  <c r="V2855" i="1"/>
  <c r="X2851" i="1"/>
  <c r="W2851" i="1"/>
  <c r="V2851" i="1"/>
  <c r="X2847" i="1"/>
  <c r="W2847" i="1"/>
  <c r="V2847" i="1"/>
  <c r="X2843" i="1"/>
  <c r="W2843" i="1"/>
  <c r="V2843" i="1"/>
  <c r="X2839" i="1"/>
  <c r="W2839" i="1"/>
  <c r="V2839" i="1"/>
  <c r="X2835" i="1"/>
  <c r="W2835" i="1"/>
  <c r="V2835" i="1"/>
  <c r="X2831" i="1"/>
  <c r="W2831" i="1"/>
  <c r="V2831" i="1"/>
  <c r="X2827" i="1"/>
  <c r="W2827" i="1"/>
  <c r="V2827" i="1"/>
  <c r="X2823" i="1"/>
  <c r="W2823" i="1"/>
  <c r="V2823" i="1"/>
  <c r="X2819" i="1"/>
  <c r="W2819" i="1"/>
  <c r="V2819" i="1"/>
  <c r="X2815" i="1"/>
  <c r="W2815" i="1"/>
  <c r="V2815" i="1"/>
  <c r="X2811" i="1"/>
  <c r="W2811" i="1"/>
  <c r="V2811" i="1"/>
  <c r="X2807" i="1"/>
  <c r="W2807" i="1"/>
  <c r="V2807" i="1"/>
  <c r="X2803" i="1"/>
  <c r="W2803" i="1"/>
  <c r="V2803" i="1"/>
  <c r="X2799" i="1"/>
  <c r="W2799" i="1"/>
  <c r="V2799" i="1"/>
  <c r="X2795" i="1"/>
  <c r="W2795" i="1"/>
  <c r="V2795" i="1"/>
  <c r="X2791" i="1"/>
  <c r="W2791" i="1"/>
  <c r="V2791" i="1"/>
  <c r="X2787" i="1"/>
  <c r="W2787" i="1"/>
  <c r="V2787" i="1"/>
  <c r="X2783" i="1"/>
  <c r="W2783" i="1"/>
  <c r="V2783" i="1"/>
  <c r="X2779" i="1"/>
  <c r="W2779" i="1"/>
  <c r="V2779" i="1"/>
  <c r="X2775" i="1"/>
  <c r="W2775" i="1"/>
  <c r="V2775" i="1"/>
  <c r="X2771" i="1"/>
  <c r="W2771" i="1"/>
  <c r="V2771" i="1"/>
  <c r="X2767" i="1"/>
  <c r="W2767" i="1"/>
  <c r="V2767" i="1"/>
  <c r="X2763" i="1"/>
  <c r="W2763" i="1"/>
  <c r="V2763" i="1"/>
  <c r="X2759" i="1"/>
  <c r="W2759" i="1"/>
  <c r="V2759" i="1"/>
  <c r="X2755" i="1"/>
  <c r="W2755" i="1"/>
  <c r="V2755" i="1"/>
  <c r="X2751" i="1"/>
  <c r="W2751" i="1"/>
  <c r="V2751" i="1"/>
  <c r="X2747" i="1"/>
  <c r="W2747" i="1"/>
  <c r="V2747" i="1"/>
  <c r="X2743" i="1"/>
  <c r="W2743" i="1"/>
  <c r="V2743" i="1"/>
  <c r="X2739" i="1"/>
  <c r="W2739" i="1"/>
  <c r="V2739" i="1"/>
  <c r="X2735" i="1"/>
  <c r="W2735" i="1"/>
  <c r="V2735" i="1"/>
  <c r="X2731" i="1"/>
  <c r="W2731" i="1"/>
  <c r="V2731" i="1"/>
  <c r="X2727" i="1"/>
  <c r="W2727" i="1"/>
  <c r="V2727" i="1"/>
  <c r="X2723" i="1"/>
  <c r="W2723" i="1"/>
  <c r="V2723" i="1"/>
  <c r="X2719" i="1"/>
  <c r="W2719" i="1"/>
  <c r="V2719" i="1"/>
  <c r="X2715" i="1"/>
  <c r="W2715" i="1"/>
  <c r="V2715" i="1"/>
  <c r="X2711" i="1"/>
  <c r="W2711" i="1"/>
  <c r="V2711" i="1"/>
  <c r="X2707" i="1"/>
  <c r="W2707" i="1"/>
  <c r="V2707" i="1"/>
  <c r="X2703" i="1"/>
  <c r="W2703" i="1"/>
  <c r="V2703" i="1"/>
  <c r="X2699" i="1"/>
  <c r="W2699" i="1"/>
  <c r="V2699" i="1"/>
  <c r="X2695" i="1"/>
  <c r="W2695" i="1"/>
  <c r="V2695" i="1"/>
  <c r="X2691" i="1"/>
  <c r="W2691" i="1"/>
  <c r="V2691" i="1"/>
  <c r="X2687" i="1"/>
  <c r="W2687" i="1"/>
  <c r="V2687" i="1"/>
  <c r="X2683" i="1"/>
  <c r="W2683" i="1"/>
  <c r="V2683" i="1"/>
  <c r="X2679" i="1"/>
  <c r="W2679" i="1"/>
  <c r="V2679" i="1"/>
  <c r="X2675" i="1"/>
  <c r="W2675" i="1"/>
  <c r="V2675" i="1"/>
  <c r="X2671" i="1"/>
  <c r="W2671" i="1"/>
  <c r="V2671" i="1"/>
  <c r="X2667" i="1"/>
  <c r="W2667" i="1"/>
  <c r="V2667" i="1"/>
  <c r="X2663" i="1"/>
  <c r="W2663" i="1"/>
  <c r="V2663" i="1"/>
  <c r="X2659" i="1"/>
  <c r="W2659" i="1"/>
  <c r="V2659" i="1"/>
  <c r="X2655" i="1"/>
  <c r="W2655" i="1"/>
  <c r="V2655" i="1"/>
  <c r="X2651" i="1"/>
  <c r="W2651" i="1"/>
  <c r="V2651" i="1"/>
  <c r="X2647" i="1"/>
  <c r="W2647" i="1"/>
  <c r="V2647" i="1"/>
  <c r="X2643" i="1"/>
  <c r="W2643" i="1"/>
  <c r="V2643" i="1"/>
  <c r="X2639" i="1"/>
  <c r="W2639" i="1"/>
  <c r="V2639" i="1"/>
  <c r="X2635" i="1"/>
  <c r="W2635" i="1"/>
  <c r="V2635" i="1"/>
  <c r="X2631" i="1"/>
  <c r="W2631" i="1"/>
  <c r="V2631" i="1"/>
  <c r="X2627" i="1"/>
  <c r="W2627" i="1"/>
  <c r="V2627" i="1"/>
  <c r="X2623" i="1"/>
  <c r="W2623" i="1"/>
  <c r="V2623" i="1"/>
  <c r="X2619" i="1"/>
  <c r="W2619" i="1"/>
  <c r="V2619" i="1"/>
  <c r="X2615" i="1"/>
  <c r="W2615" i="1"/>
  <c r="V2615" i="1"/>
  <c r="X2611" i="1"/>
  <c r="W2611" i="1"/>
  <c r="V2611" i="1"/>
  <c r="X2607" i="1"/>
  <c r="W2607" i="1"/>
  <c r="V2607" i="1"/>
  <c r="X2603" i="1"/>
  <c r="W2603" i="1"/>
  <c r="V2603" i="1"/>
  <c r="X2599" i="1"/>
  <c r="W2599" i="1"/>
  <c r="V2599" i="1"/>
  <c r="X2595" i="1"/>
  <c r="W2595" i="1"/>
  <c r="V2595" i="1"/>
  <c r="X2591" i="1"/>
  <c r="W2591" i="1"/>
  <c r="V2591" i="1"/>
  <c r="X2587" i="1"/>
  <c r="W2587" i="1"/>
  <c r="V2587" i="1"/>
  <c r="X2583" i="1"/>
  <c r="W2583" i="1"/>
  <c r="V2583" i="1"/>
  <c r="X2579" i="1"/>
  <c r="W2579" i="1"/>
  <c r="V2579" i="1"/>
  <c r="X2575" i="1"/>
  <c r="W2575" i="1"/>
  <c r="V2575" i="1"/>
  <c r="X2571" i="1"/>
  <c r="W2571" i="1"/>
  <c r="V2571" i="1"/>
  <c r="X2567" i="1"/>
  <c r="W2567" i="1"/>
  <c r="V2567" i="1"/>
  <c r="X2563" i="1"/>
  <c r="W2563" i="1"/>
  <c r="V2563" i="1"/>
  <c r="X2559" i="1"/>
  <c r="W2559" i="1"/>
  <c r="V2559" i="1"/>
  <c r="X2555" i="1"/>
  <c r="W2555" i="1"/>
  <c r="V2555" i="1"/>
  <c r="X2551" i="1"/>
  <c r="W2551" i="1"/>
  <c r="V2551" i="1"/>
  <c r="X2547" i="1"/>
  <c r="W2547" i="1"/>
  <c r="V2547" i="1"/>
  <c r="X2543" i="1"/>
  <c r="W2543" i="1"/>
  <c r="V2543" i="1"/>
  <c r="X2539" i="1"/>
  <c r="W2539" i="1"/>
  <c r="V2539" i="1"/>
  <c r="X2535" i="1"/>
  <c r="W2535" i="1"/>
  <c r="V2535" i="1"/>
  <c r="X2531" i="1"/>
  <c r="W2531" i="1"/>
  <c r="V2531" i="1"/>
  <c r="X2527" i="1"/>
  <c r="W2527" i="1"/>
  <c r="V2527" i="1"/>
  <c r="X2523" i="1"/>
  <c r="W2523" i="1"/>
  <c r="V2523" i="1"/>
  <c r="X2519" i="1"/>
  <c r="W2519" i="1"/>
  <c r="V2519" i="1"/>
  <c r="X2515" i="1"/>
  <c r="W2515" i="1"/>
  <c r="V2515" i="1"/>
  <c r="X2511" i="1"/>
  <c r="W2511" i="1"/>
  <c r="V2511" i="1"/>
  <c r="X2507" i="1"/>
  <c r="W2507" i="1"/>
  <c r="V2507" i="1"/>
  <c r="X2503" i="1"/>
  <c r="W2503" i="1"/>
  <c r="V2503" i="1"/>
  <c r="X2499" i="1"/>
  <c r="W2499" i="1"/>
  <c r="V2499" i="1"/>
  <c r="X2495" i="1"/>
  <c r="W2495" i="1"/>
  <c r="V2495" i="1"/>
  <c r="X2491" i="1"/>
  <c r="W2491" i="1"/>
  <c r="V2491" i="1"/>
  <c r="X2487" i="1"/>
  <c r="W2487" i="1"/>
  <c r="V2487" i="1"/>
  <c r="X2483" i="1"/>
  <c r="W2483" i="1"/>
  <c r="V2483" i="1"/>
  <c r="X2479" i="1"/>
  <c r="W2479" i="1"/>
  <c r="V2479" i="1"/>
  <c r="X2475" i="1"/>
  <c r="W2475" i="1"/>
  <c r="V2475" i="1"/>
  <c r="X2471" i="1"/>
  <c r="W2471" i="1"/>
  <c r="V2471" i="1"/>
  <c r="X2467" i="1"/>
  <c r="W2467" i="1"/>
  <c r="V2467" i="1"/>
  <c r="X2463" i="1"/>
  <c r="W2463" i="1"/>
  <c r="V2463" i="1"/>
  <c r="X2459" i="1"/>
  <c r="W2459" i="1"/>
  <c r="V2459" i="1"/>
  <c r="X2455" i="1"/>
  <c r="W2455" i="1"/>
  <c r="V2455" i="1"/>
  <c r="X2451" i="1"/>
  <c r="W2451" i="1"/>
  <c r="V2451" i="1"/>
  <c r="X2447" i="1"/>
  <c r="W2447" i="1"/>
  <c r="V2447" i="1"/>
  <c r="X2443" i="1"/>
  <c r="W2443" i="1"/>
  <c r="V2443" i="1"/>
  <c r="X2439" i="1"/>
  <c r="W2439" i="1"/>
  <c r="V2439" i="1"/>
  <c r="X2435" i="1"/>
  <c r="W2435" i="1"/>
  <c r="V2435" i="1"/>
  <c r="X2431" i="1"/>
  <c r="W2431" i="1"/>
  <c r="V2431" i="1"/>
  <c r="X2427" i="1"/>
  <c r="W2427" i="1"/>
  <c r="V2427" i="1"/>
  <c r="X2423" i="1"/>
  <c r="W2423" i="1"/>
  <c r="V2423" i="1"/>
  <c r="X2419" i="1"/>
  <c r="W2419" i="1"/>
  <c r="V2419" i="1"/>
  <c r="X2415" i="1"/>
  <c r="W2415" i="1"/>
  <c r="V2415" i="1"/>
  <c r="X2411" i="1"/>
  <c r="W2411" i="1"/>
  <c r="V2411" i="1"/>
  <c r="X2407" i="1"/>
  <c r="W2407" i="1"/>
  <c r="V2407" i="1"/>
  <c r="X2403" i="1"/>
  <c r="W2403" i="1"/>
  <c r="V2403" i="1"/>
  <c r="X2399" i="1"/>
  <c r="W2399" i="1"/>
  <c r="V2399" i="1"/>
  <c r="X2395" i="1"/>
  <c r="W2395" i="1"/>
  <c r="V2395" i="1"/>
  <c r="X2391" i="1"/>
  <c r="W2391" i="1"/>
  <c r="V2391" i="1"/>
  <c r="X2387" i="1"/>
  <c r="W2387" i="1"/>
  <c r="V2387" i="1"/>
  <c r="X2383" i="1"/>
  <c r="W2383" i="1"/>
  <c r="V2383" i="1"/>
  <c r="X2379" i="1"/>
  <c r="W2379" i="1"/>
  <c r="V2379" i="1"/>
  <c r="X2375" i="1"/>
  <c r="W2375" i="1"/>
  <c r="V2375" i="1"/>
  <c r="X2371" i="1"/>
  <c r="W2371" i="1"/>
  <c r="V2371" i="1"/>
  <c r="X2367" i="1"/>
  <c r="W2367" i="1"/>
  <c r="V2367" i="1"/>
  <c r="X2363" i="1"/>
  <c r="W2363" i="1"/>
  <c r="V2363" i="1"/>
  <c r="X2359" i="1"/>
  <c r="W2359" i="1"/>
  <c r="V2359" i="1"/>
  <c r="X2355" i="1"/>
  <c r="W2355" i="1"/>
  <c r="V2355" i="1"/>
  <c r="X2351" i="1"/>
  <c r="W2351" i="1"/>
  <c r="V2351" i="1"/>
  <c r="X2347" i="1"/>
  <c r="W2347" i="1"/>
  <c r="V2347" i="1"/>
  <c r="X2343" i="1"/>
  <c r="W2343" i="1"/>
  <c r="V2343" i="1"/>
  <c r="X2339" i="1"/>
  <c r="W2339" i="1"/>
  <c r="V2339" i="1"/>
  <c r="X2335" i="1"/>
  <c r="W2335" i="1"/>
  <c r="V2335" i="1"/>
  <c r="X2331" i="1"/>
  <c r="W2331" i="1"/>
  <c r="V2331" i="1"/>
  <c r="X2327" i="1"/>
  <c r="W2327" i="1"/>
  <c r="V2327" i="1"/>
  <c r="X2323" i="1"/>
  <c r="W2323" i="1"/>
  <c r="V2323" i="1"/>
  <c r="X2319" i="1"/>
  <c r="W2319" i="1"/>
  <c r="V2319" i="1"/>
  <c r="X2315" i="1"/>
  <c r="W2315" i="1"/>
  <c r="V2315" i="1"/>
  <c r="X2311" i="1"/>
  <c r="W2311" i="1"/>
  <c r="V2311" i="1"/>
  <c r="X2307" i="1"/>
  <c r="W2307" i="1"/>
  <c r="V2307" i="1"/>
  <c r="X2303" i="1"/>
  <c r="W2303" i="1"/>
  <c r="V2303" i="1"/>
  <c r="X2299" i="1"/>
  <c r="W2299" i="1"/>
  <c r="V2299" i="1"/>
  <c r="X2295" i="1"/>
  <c r="W2295" i="1"/>
  <c r="V2295" i="1"/>
  <c r="X2291" i="1"/>
  <c r="W2291" i="1"/>
  <c r="V2291" i="1"/>
  <c r="X2287" i="1"/>
  <c r="W2287" i="1"/>
  <c r="V2287" i="1"/>
  <c r="X2283" i="1"/>
  <c r="W2283" i="1"/>
  <c r="V2283" i="1"/>
  <c r="X2279" i="1"/>
  <c r="W2279" i="1"/>
  <c r="V2279" i="1"/>
  <c r="X2275" i="1"/>
  <c r="W2275" i="1"/>
  <c r="V2275" i="1"/>
  <c r="X2271" i="1"/>
  <c r="W2271" i="1"/>
  <c r="V2271" i="1"/>
  <c r="X2267" i="1"/>
  <c r="W2267" i="1"/>
  <c r="V2267" i="1"/>
  <c r="X2263" i="1"/>
  <c r="W2263" i="1"/>
  <c r="V2263" i="1"/>
  <c r="X2259" i="1"/>
  <c r="W2259" i="1"/>
  <c r="V2259" i="1"/>
  <c r="X2255" i="1"/>
  <c r="W2255" i="1"/>
  <c r="V2255" i="1"/>
  <c r="X2251" i="1"/>
  <c r="W2251" i="1"/>
  <c r="V2251" i="1"/>
  <c r="X2247" i="1"/>
  <c r="W2247" i="1"/>
  <c r="V2247" i="1"/>
  <c r="X2243" i="1"/>
  <c r="W2243" i="1"/>
  <c r="V2243" i="1"/>
  <c r="X2239" i="1"/>
  <c r="W2239" i="1"/>
  <c r="V2239" i="1"/>
  <c r="X2235" i="1"/>
  <c r="W2235" i="1"/>
  <c r="X2231" i="1"/>
  <c r="W2231" i="1"/>
  <c r="X2227" i="1"/>
  <c r="W2227" i="1"/>
  <c r="X2223" i="1"/>
  <c r="W2223" i="1"/>
  <c r="X2219" i="1"/>
  <c r="W2219" i="1"/>
  <c r="X2215" i="1"/>
  <c r="W2215" i="1"/>
  <c r="X2211" i="1"/>
  <c r="W2211" i="1"/>
  <c r="X2207" i="1"/>
  <c r="W2207" i="1"/>
  <c r="X2203" i="1"/>
  <c r="W2203" i="1"/>
  <c r="X2199" i="1"/>
  <c r="W2199" i="1"/>
  <c r="X2195" i="1"/>
  <c r="W2195" i="1"/>
  <c r="X2191" i="1"/>
  <c r="W2191" i="1"/>
  <c r="X2187" i="1"/>
  <c r="W2187" i="1"/>
  <c r="X2183" i="1"/>
  <c r="W2183" i="1"/>
  <c r="X2179" i="1"/>
  <c r="W2179" i="1"/>
  <c r="X2175" i="1"/>
  <c r="W2175" i="1"/>
  <c r="X2171" i="1"/>
  <c r="W2171" i="1"/>
  <c r="X2167" i="1"/>
  <c r="W2167" i="1"/>
  <c r="X2163" i="1"/>
  <c r="W2163" i="1"/>
  <c r="X2159" i="1"/>
  <c r="W2159" i="1"/>
  <c r="X2155" i="1"/>
  <c r="W2155" i="1"/>
  <c r="X2151" i="1"/>
  <c r="W2151" i="1"/>
  <c r="X2147" i="1"/>
  <c r="W2147" i="1"/>
  <c r="X2143" i="1"/>
  <c r="W2143" i="1"/>
  <c r="X2139" i="1"/>
  <c r="W2139" i="1"/>
  <c r="X2135" i="1"/>
  <c r="W2135" i="1"/>
  <c r="X2131" i="1"/>
  <c r="W2131" i="1"/>
  <c r="V2131" i="1"/>
  <c r="X2127" i="1"/>
  <c r="W2127" i="1"/>
  <c r="V2127" i="1"/>
  <c r="X2123" i="1"/>
  <c r="W2123" i="1"/>
  <c r="V2123" i="1"/>
  <c r="X2119" i="1"/>
  <c r="W2119" i="1"/>
  <c r="V2119" i="1"/>
  <c r="X2115" i="1"/>
  <c r="W2115" i="1"/>
  <c r="V2115" i="1"/>
  <c r="X2111" i="1"/>
  <c r="W2111" i="1"/>
  <c r="V2111" i="1"/>
  <c r="X2107" i="1"/>
  <c r="W2107" i="1"/>
  <c r="V2107" i="1"/>
  <c r="X2103" i="1"/>
  <c r="W2103" i="1"/>
  <c r="V2103" i="1"/>
  <c r="X2099" i="1"/>
  <c r="W2099" i="1"/>
  <c r="V2099" i="1"/>
  <c r="X2095" i="1"/>
  <c r="W2095" i="1"/>
  <c r="V2095" i="1"/>
  <c r="X2091" i="1"/>
  <c r="W2091" i="1"/>
  <c r="V2091" i="1"/>
  <c r="X2087" i="1"/>
  <c r="W2087" i="1"/>
  <c r="V2087" i="1"/>
  <c r="X2083" i="1"/>
  <c r="W2083" i="1"/>
  <c r="V2083" i="1"/>
  <c r="X2079" i="1"/>
  <c r="W2079" i="1"/>
  <c r="V2079" i="1"/>
  <c r="X2075" i="1"/>
  <c r="W2075" i="1"/>
  <c r="V2075" i="1"/>
  <c r="X2071" i="1"/>
  <c r="W2071" i="1"/>
  <c r="V2071" i="1"/>
  <c r="X2067" i="1"/>
  <c r="W2067" i="1"/>
  <c r="V2067" i="1"/>
  <c r="X2063" i="1"/>
  <c r="W2063" i="1"/>
  <c r="V2063" i="1"/>
  <c r="X2059" i="1"/>
  <c r="W2059" i="1"/>
  <c r="V2059" i="1"/>
  <c r="X2055" i="1"/>
  <c r="W2055" i="1"/>
  <c r="V2055" i="1"/>
  <c r="X2051" i="1"/>
  <c r="W2051" i="1"/>
  <c r="V2051" i="1"/>
  <c r="X2047" i="1"/>
  <c r="W2047" i="1"/>
  <c r="V2047" i="1"/>
  <c r="X2043" i="1"/>
  <c r="W2043" i="1"/>
  <c r="V2043" i="1"/>
  <c r="X2039" i="1"/>
  <c r="W2039" i="1"/>
  <c r="V2039" i="1"/>
  <c r="X2035" i="1"/>
  <c r="W2035" i="1"/>
  <c r="V2035" i="1"/>
  <c r="X2031" i="1"/>
  <c r="W2031" i="1"/>
  <c r="V2031" i="1"/>
  <c r="X2027" i="1"/>
  <c r="W2027" i="1"/>
  <c r="V2027" i="1"/>
  <c r="X2023" i="1"/>
  <c r="W2023" i="1"/>
  <c r="V2023" i="1"/>
  <c r="X2019" i="1"/>
  <c r="W2019" i="1"/>
  <c r="V2019" i="1"/>
  <c r="X2015" i="1"/>
  <c r="W2015" i="1"/>
  <c r="V2015" i="1"/>
  <c r="X2011" i="1"/>
  <c r="W2011" i="1"/>
  <c r="V2011" i="1"/>
  <c r="X2007" i="1"/>
  <c r="W2007" i="1"/>
  <c r="V2007" i="1"/>
  <c r="X2003" i="1"/>
  <c r="W2003" i="1"/>
  <c r="V2003" i="1"/>
  <c r="X1999" i="1"/>
  <c r="W1999" i="1"/>
  <c r="V1999" i="1"/>
  <c r="X1995" i="1"/>
  <c r="W1995" i="1"/>
  <c r="V1995" i="1"/>
  <c r="X1991" i="1"/>
  <c r="W1991" i="1"/>
  <c r="V1991" i="1"/>
  <c r="X1987" i="1"/>
  <c r="W1987" i="1"/>
  <c r="V1987" i="1"/>
  <c r="X1983" i="1"/>
  <c r="W1983" i="1"/>
  <c r="V1983" i="1"/>
  <c r="X1979" i="1"/>
  <c r="W1979" i="1"/>
  <c r="V1979" i="1"/>
  <c r="X1975" i="1"/>
  <c r="W1975" i="1"/>
  <c r="V1975" i="1"/>
  <c r="X1971" i="1"/>
  <c r="W1971" i="1"/>
  <c r="V1971" i="1"/>
  <c r="X1967" i="1"/>
  <c r="W1967" i="1"/>
  <c r="V1967" i="1"/>
  <c r="X1963" i="1"/>
  <c r="W1963" i="1"/>
  <c r="V1963" i="1"/>
  <c r="X1959" i="1"/>
  <c r="W1959" i="1"/>
  <c r="V1959" i="1"/>
  <c r="X1955" i="1"/>
  <c r="W1955" i="1"/>
  <c r="V1955" i="1"/>
  <c r="X1951" i="1"/>
  <c r="W1951" i="1"/>
  <c r="V1951" i="1"/>
  <c r="X1947" i="1"/>
  <c r="W1947" i="1"/>
  <c r="V1947" i="1"/>
  <c r="X1943" i="1"/>
  <c r="W1943" i="1"/>
  <c r="V1943" i="1"/>
  <c r="X1939" i="1"/>
  <c r="W1939" i="1"/>
  <c r="V1939" i="1"/>
  <c r="X1935" i="1"/>
  <c r="W1935" i="1"/>
  <c r="V1935" i="1"/>
  <c r="X1931" i="1"/>
  <c r="W1931" i="1"/>
  <c r="V1931" i="1"/>
  <c r="X1927" i="1"/>
  <c r="W1927" i="1"/>
  <c r="V1927" i="1"/>
  <c r="X1923" i="1"/>
  <c r="W1923" i="1"/>
  <c r="V1923" i="1"/>
  <c r="X1919" i="1"/>
  <c r="W1919" i="1"/>
  <c r="V1919" i="1"/>
  <c r="X1915" i="1"/>
  <c r="W1915" i="1"/>
  <c r="V1915" i="1"/>
  <c r="X1911" i="1"/>
  <c r="W1911" i="1"/>
  <c r="V1911" i="1"/>
  <c r="X1907" i="1"/>
  <c r="W1907" i="1"/>
  <c r="V1907" i="1"/>
  <c r="X1903" i="1"/>
  <c r="W1903" i="1"/>
  <c r="V1903" i="1"/>
  <c r="X1899" i="1"/>
  <c r="W1899" i="1"/>
  <c r="V1899" i="1"/>
  <c r="X1895" i="1"/>
  <c r="W1895" i="1"/>
  <c r="V1895" i="1"/>
  <c r="X1891" i="1"/>
  <c r="W1891" i="1"/>
  <c r="V1891" i="1"/>
  <c r="X1887" i="1"/>
  <c r="W1887" i="1"/>
  <c r="V1887" i="1"/>
  <c r="X1883" i="1"/>
  <c r="W1883" i="1"/>
  <c r="V1883" i="1"/>
  <c r="X1879" i="1"/>
  <c r="W1879" i="1"/>
  <c r="V1879" i="1"/>
  <c r="X1875" i="1"/>
  <c r="W1875" i="1"/>
  <c r="V1875" i="1"/>
  <c r="X1871" i="1"/>
  <c r="W1871" i="1"/>
  <c r="V1871" i="1"/>
  <c r="X1867" i="1"/>
  <c r="W1867" i="1"/>
  <c r="V1867" i="1"/>
  <c r="X1863" i="1"/>
  <c r="W1863" i="1"/>
  <c r="V1863" i="1"/>
  <c r="X1859" i="1"/>
  <c r="W1859" i="1"/>
  <c r="V1859" i="1"/>
  <c r="X1855" i="1"/>
  <c r="W1855" i="1"/>
  <c r="V1855" i="1"/>
  <c r="X1851" i="1"/>
  <c r="W1851" i="1"/>
  <c r="V1851" i="1"/>
  <c r="X1847" i="1"/>
  <c r="W1847" i="1"/>
  <c r="V1847" i="1"/>
  <c r="X1843" i="1"/>
  <c r="W1843" i="1"/>
  <c r="V1843" i="1"/>
  <c r="X1839" i="1"/>
  <c r="W1839" i="1"/>
  <c r="V1839" i="1"/>
  <c r="X1835" i="1"/>
  <c r="W1835" i="1"/>
  <c r="V1835" i="1"/>
  <c r="X1831" i="1"/>
  <c r="W1831" i="1"/>
  <c r="V1831" i="1"/>
  <c r="X1827" i="1"/>
  <c r="W1827" i="1"/>
  <c r="V1827" i="1"/>
  <c r="X1823" i="1"/>
  <c r="W1823" i="1"/>
  <c r="V1823" i="1"/>
  <c r="X1819" i="1"/>
  <c r="W1819" i="1"/>
  <c r="V1819" i="1"/>
  <c r="X1815" i="1"/>
  <c r="W1815" i="1"/>
  <c r="V1815" i="1"/>
  <c r="X1811" i="1"/>
  <c r="W1811" i="1"/>
  <c r="V1811" i="1"/>
  <c r="X1807" i="1"/>
  <c r="W1807" i="1"/>
  <c r="V1807" i="1"/>
  <c r="X1803" i="1"/>
  <c r="W1803" i="1"/>
  <c r="V1803" i="1"/>
  <c r="X1799" i="1"/>
  <c r="W1799" i="1"/>
  <c r="V1799" i="1"/>
  <c r="X1795" i="1"/>
  <c r="W1795" i="1"/>
  <c r="V1795" i="1"/>
  <c r="X1791" i="1"/>
  <c r="W1791" i="1"/>
  <c r="V1791" i="1"/>
  <c r="X1787" i="1"/>
  <c r="W1787" i="1"/>
  <c r="V1787" i="1"/>
  <c r="X1783" i="1"/>
  <c r="W1783" i="1"/>
  <c r="V1783" i="1"/>
  <c r="X1779" i="1"/>
  <c r="W1779" i="1"/>
  <c r="V1779" i="1"/>
  <c r="X1775" i="1"/>
  <c r="W1775" i="1"/>
  <c r="V1775" i="1"/>
  <c r="X1771" i="1"/>
  <c r="W1771" i="1"/>
  <c r="V1771" i="1"/>
  <c r="X1767" i="1"/>
  <c r="W1767" i="1"/>
  <c r="V1767" i="1"/>
  <c r="X1763" i="1"/>
  <c r="W1763" i="1"/>
  <c r="V1763" i="1"/>
  <c r="X1759" i="1"/>
  <c r="W1759" i="1"/>
  <c r="V1759" i="1"/>
  <c r="X1755" i="1"/>
  <c r="W1755" i="1"/>
  <c r="V1755" i="1"/>
  <c r="X1751" i="1"/>
  <c r="W1751" i="1"/>
  <c r="V1751" i="1"/>
  <c r="X1747" i="1"/>
  <c r="W1747" i="1"/>
  <c r="V1747" i="1"/>
  <c r="X1743" i="1"/>
  <c r="W1743" i="1"/>
  <c r="V1743" i="1"/>
  <c r="X1739" i="1"/>
  <c r="W1739" i="1"/>
  <c r="V1739" i="1"/>
  <c r="X1735" i="1"/>
  <c r="W1735" i="1"/>
  <c r="V1735" i="1"/>
  <c r="X1731" i="1"/>
  <c r="W1731" i="1"/>
  <c r="V1731" i="1"/>
  <c r="X1727" i="1"/>
  <c r="W1727" i="1"/>
  <c r="V1727" i="1"/>
  <c r="X1723" i="1"/>
  <c r="W1723" i="1"/>
  <c r="V1723" i="1"/>
  <c r="X1719" i="1"/>
  <c r="W1719" i="1"/>
  <c r="V1719" i="1"/>
  <c r="X1715" i="1"/>
  <c r="W1715" i="1"/>
  <c r="V1715" i="1"/>
  <c r="X1711" i="1"/>
  <c r="W1711" i="1"/>
  <c r="V1711" i="1"/>
  <c r="X1707" i="1"/>
  <c r="W1707" i="1"/>
  <c r="V1707" i="1"/>
  <c r="X1703" i="1"/>
  <c r="W1703" i="1"/>
  <c r="V1703" i="1"/>
  <c r="X1699" i="1"/>
  <c r="W1699" i="1"/>
  <c r="V1699" i="1"/>
  <c r="X1695" i="1"/>
  <c r="W1695" i="1"/>
  <c r="V1695" i="1"/>
  <c r="X1691" i="1"/>
  <c r="W1691" i="1"/>
  <c r="V1691" i="1"/>
  <c r="X1687" i="1"/>
  <c r="W1687" i="1"/>
  <c r="V1687" i="1"/>
  <c r="X1683" i="1"/>
  <c r="W1683" i="1"/>
  <c r="V1683" i="1"/>
  <c r="X1679" i="1"/>
  <c r="W1679" i="1"/>
  <c r="V1679" i="1"/>
  <c r="X1675" i="1"/>
  <c r="W1675" i="1"/>
  <c r="V1675" i="1"/>
  <c r="X1671" i="1"/>
  <c r="W1671" i="1"/>
  <c r="V1671" i="1"/>
  <c r="X1667" i="1"/>
  <c r="W1667" i="1"/>
  <c r="V1667" i="1"/>
  <c r="X1663" i="1"/>
  <c r="W1663" i="1"/>
  <c r="V1663" i="1"/>
  <c r="X1659" i="1"/>
  <c r="W1659" i="1"/>
  <c r="V1659" i="1"/>
  <c r="X1655" i="1"/>
  <c r="W1655" i="1"/>
  <c r="V1655" i="1"/>
  <c r="X1651" i="1"/>
  <c r="W1651" i="1"/>
  <c r="V1651" i="1"/>
  <c r="X1647" i="1"/>
  <c r="W1647" i="1"/>
  <c r="V1647" i="1"/>
  <c r="X1643" i="1"/>
  <c r="W1643" i="1"/>
  <c r="V1643" i="1"/>
  <c r="X1639" i="1"/>
  <c r="W1639" i="1"/>
  <c r="V1639" i="1"/>
  <c r="X1635" i="1"/>
  <c r="W1635" i="1"/>
  <c r="V1635" i="1"/>
  <c r="X1631" i="1"/>
  <c r="W1631" i="1"/>
  <c r="V1631" i="1"/>
  <c r="X1627" i="1"/>
  <c r="W1627" i="1"/>
  <c r="V1627" i="1"/>
  <c r="X1623" i="1"/>
  <c r="W1623" i="1"/>
  <c r="V1623" i="1"/>
  <c r="X1619" i="1"/>
  <c r="W1619" i="1"/>
  <c r="V1619" i="1"/>
  <c r="X1615" i="1"/>
  <c r="W1615" i="1"/>
  <c r="V1615" i="1"/>
  <c r="X1611" i="1"/>
  <c r="W1611" i="1"/>
  <c r="V1611" i="1"/>
  <c r="X1607" i="1"/>
  <c r="W1607" i="1"/>
  <c r="V1607" i="1"/>
  <c r="X1603" i="1"/>
  <c r="W1603" i="1"/>
  <c r="V1603" i="1"/>
  <c r="X1599" i="1"/>
  <c r="W1599" i="1"/>
  <c r="V1599" i="1"/>
  <c r="X1595" i="1"/>
  <c r="W1595" i="1"/>
  <c r="V1595" i="1"/>
  <c r="X1591" i="1"/>
  <c r="W1591" i="1"/>
  <c r="V1591" i="1"/>
  <c r="X1587" i="1"/>
  <c r="W1587" i="1"/>
  <c r="V1587" i="1"/>
  <c r="X1583" i="1"/>
  <c r="W1583" i="1"/>
  <c r="V1583" i="1"/>
  <c r="X1579" i="1"/>
  <c r="W1579" i="1"/>
  <c r="V1579" i="1"/>
  <c r="X1575" i="1"/>
  <c r="W1575" i="1"/>
  <c r="V1575" i="1"/>
  <c r="X1571" i="1"/>
  <c r="W1571" i="1"/>
  <c r="V1571" i="1"/>
  <c r="X1567" i="1"/>
  <c r="W1567" i="1"/>
  <c r="V1567" i="1"/>
  <c r="X1563" i="1"/>
  <c r="W1563" i="1"/>
  <c r="V1563" i="1"/>
  <c r="X1559" i="1"/>
  <c r="W1559" i="1"/>
  <c r="V1559" i="1"/>
  <c r="X1555" i="1"/>
  <c r="W1555" i="1"/>
  <c r="V1555" i="1"/>
  <c r="X1551" i="1"/>
  <c r="W1551" i="1"/>
  <c r="V1551" i="1"/>
  <c r="X1547" i="1"/>
  <c r="W1547" i="1"/>
  <c r="V1547" i="1"/>
  <c r="X1543" i="1"/>
  <c r="W1543" i="1"/>
  <c r="V1543" i="1"/>
  <c r="X1539" i="1"/>
  <c r="W1539" i="1"/>
  <c r="V1539" i="1"/>
  <c r="X1535" i="1"/>
  <c r="W1535" i="1"/>
  <c r="V1535" i="1"/>
  <c r="X1531" i="1"/>
  <c r="W1531" i="1"/>
  <c r="V1531" i="1"/>
  <c r="X1527" i="1"/>
  <c r="W1527" i="1"/>
  <c r="V1527" i="1"/>
  <c r="X1523" i="1"/>
  <c r="W1523" i="1"/>
  <c r="V1523" i="1"/>
  <c r="X1519" i="1"/>
  <c r="W1519" i="1"/>
  <c r="V1519" i="1"/>
  <c r="X1515" i="1"/>
  <c r="W1515" i="1"/>
  <c r="V1515" i="1"/>
  <c r="X1511" i="1"/>
  <c r="W1511" i="1"/>
  <c r="V1511" i="1"/>
  <c r="X1507" i="1"/>
  <c r="W1507" i="1"/>
  <c r="V1507" i="1"/>
  <c r="X1503" i="1"/>
  <c r="W1503" i="1"/>
  <c r="V1503" i="1"/>
  <c r="X1499" i="1"/>
  <c r="W1499" i="1"/>
  <c r="V1499" i="1"/>
  <c r="X1495" i="1"/>
  <c r="W1495" i="1"/>
  <c r="V1495" i="1"/>
  <c r="X1491" i="1"/>
  <c r="W1491" i="1"/>
  <c r="V1491" i="1"/>
  <c r="X1487" i="1"/>
  <c r="W1487" i="1"/>
  <c r="V1487" i="1"/>
  <c r="X1483" i="1"/>
  <c r="W1483" i="1"/>
  <c r="V1483" i="1"/>
  <c r="X1479" i="1"/>
  <c r="W1479" i="1"/>
  <c r="V1479" i="1"/>
  <c r="X1475" i="1"/>
  <c r="W1475" i="1"/>
  <c r="V1475" i="1"/>
  <c r="X1471" i="1"/>
  <c r="W1471" i="1"/>
  <c r="V1471" i="1"/>
  <c r="X1467" i="1"/>
  <c r="W1467" i="1"/>
  <c r="V1467" i="1"/>
  <c r="X1463" i="1"/>
  <c r="W1463" i="1"/>
  <c r="V1463" i="1"/>
  <c r="X1459" i="1"/>
  <c r="W1459" i="1"/>
  <c r="V1459" i="1"/>
  <c r="X1455" i="1"/>
  <c r="W1455" i="1"/>
  <c r="V1455" i="1"/>
  <c r="X1451" i="1"/>
  <c r="W1451" i="1"/>
  <c r="V1451" i="1"/>
  <c r="X1447" i="1"/>
  <c r="W1447" i="1"/>
  <c r="V1447" i="1"/>
  <c r="X1443" i="1"/>
  <c r="W1443" i="1"/>
  <c r="V1443" i="1"/>
  <c r="X1439" i="1"/>
  <c r="W1439" i="1"/>
  <c r="V1439" i="1"/>
  <c r="X1435" i="1"/>
  <c r="W1435" i="1"/>
  <c r="V1435" i="1"/>
  <c r="X1431" i="1"/>
  <c r="W1431" i="1"/>
  <c r="V1431" i="1"/>
  <c r="X1427" i="1"/>
  <c r="W1427" i="1"/>
  <c r="V1427" i="1"/>
  <c r="X1423" i="1"/>
  <c r="W1423" i="1"/>
  <c r="V1423" i="1"/>
  <c r="X1419" i="1"/>
  <c r="W1419" i="1"/>
  <c r="V1419" i="1"/>
  <c r="X1415" i="1"/>
  <c r="W1415" i="1"/>
  <c r="V1415" i="1"/>
  <c r="X1411" i="1"/>
  <c r="W1411" i="1"/>
  <c r="V1411" i="1"/>
  <c r="X1407" i="1"/>
  <c r="W1407" i="1"/>
  <c r="V1407" i="1"/>
  <c r="X1403" i="1"/>
  <c r="W1403" i="1"/>
  <c r="V1403" i="1"/>
  <c r="X1399" i="1"/>
  <c r="W1399" i="1"/>
  <c r="V1399" i="1"/>
  <c r="X1395" i="1"/>
  <c r="W1395" i="1"/>
  <c r="V1395" i="1"/>
  <c r="X1391" i="1"/>
  <c r="W1391" i="1"/>
  <c r="V1391" i="1"/>
  <c r="X1387" i="1"/>
  <c r="W1387" i="1"/>
  <c r="V1387" i="1"/>
  <c r="X1383" i="1"/>
  <c r="W1383" i="1"/>
  <c r="V1383" i="1"/>
  <c r="X1379" i="1"/>
  <c r="W1379" i="1"/>
  <c r="V1379" i="1"/>
  <c r="X1375" i="1"/>
  <c r="W1375" i="1"/>
  <c r="V1375" i="1"/>
  <c r="X1371" i="1"/>
  <c r="W1371" i="1"/>
  <c r="V1371" i="1"/>
  <c r="X1367" i="1"/>
  <c r="W1367" i="1"/>
  <c r="V1367" i="1"/>
  <c r="X1363" i="1"/>
  <c r="W1363" i="1"/>
  <c r="V1363" i="1"/>
  <c r="X1359" i="1"/>
  <c r="W1359" i="1"/>
  <c r="V1359" i="1"/>
  <c r="X1355" i="1"/>
  <c r="W1355" i="1"/>
  <c r="V1355" i="1"/>
  <c r="X1351" i="1"/>
  <c r="W1351" i="1"/>
  <c r="V1351" i="1"/>
  <c r="X1347" i="1"/>
  <c r="W1347" i="1"/>
  <c r="V1347" i="1"/>
  <c r="X1343" i="1"/>
  <c r="W1343" i="1"/>
  <c r="V1343" i="1"/>
  <c r="X1339" i="1"/>
  <c r="W1339" i="1"/>
  <c r="V1339" i="1"/>
  <c r="X1335" i="1"/>
  <c r="W1335" i="1"/>
  <c r="V1335" i="1"/>
  <c r="X1331" i="1"/>
  <c r="W1331" i="1"/>
  <c r="V1331" i="1"/>
  <c r="X1327" i="1"/>
  <c r="W1327" i="1"/>
  <c r="V1327" i="1"/>
  <c r="X1323" i="1"/>
  <c r="W1323" i="1"/>
  <c r="V1323" i="1"/>
  <c r="X1319" i="1"/>
  <c r="W1319" i="1"/>
  <c r="V1319" i="1"/>
  <c r="X1315" i="1"/>
  <c r="W1315" i="1"/>
  <c r="V1315" i="1"/>
  <c r="X1311" i="1"/>
  <c r="W1311" i="1"/>
  <c r="V1311" i="1"/>
  <c r="X1307" i="1"/>
  <c r="W1307" i="1"/>
  <c r="V1307" i="1"/>
  <c r="X1303" i="1"/>
  <c r="W1303" i="1"/>
  <c r="V1303" i="1"/>
  <c r="X1299" i="1"/>
  <c r="W1299" i="1"/>
  <c r="V1299" i="1"/>
  <c r="X1295" i="1"/>
  <c r="W1295" i="1"/>
  <c r="V1295" i="1"/>
  <c r="X1291" i="1"/>
  <c r="W1291" i="1"/>
  <c r="V1291" i="1"/>
  <c r="X1287" i="1"/>
  <c r="W1287" i="1"/>
  <c r="V1287" i="1"/>
  <c r="X1283" i="1"/>
  <c r="W1283" i="1"/>
  <c r="V1283" i="1"/>
  <c r="X1279" i="1"/>
  <c r="W1279" i="1"/>
  <c r="V1279" i="1"/>
  <c r="X1275" i="1"/>
  <c r="W1275" i="1"/>
  <c r="V1275" i="1"/>
  <c r="X1271" i="1"/>
  <c r="W1271" i="1"/>
  <c r="V1271" i="1"/>
  <c r="X1267" i="1"/>
  <c r="W1267" i="1"/>
  <c r="V1267" i="1"/>
  <c r="X1263" i="1"/>
  <c r="W1263" i="1"/>
  <c r="V1263" i="1"/>
  <c r="X1259" i="1"/>
  <c r="W1259" i="1"/>
  <c r="V1259" i="1"/>
  <c r="X1255" i="1"/>
  <c r="W1255" i="1"/>
  <c r="V1255" i="1"/>
  <c r="X1251" i="1"/>
  <c r="W1251" i="1"/>
  <c r="V1251" i="1"/>
  <c r="X1247" i="1"/>
  <c r="W1247" i="1"/>
  <c r="V1247" i="1"/>
  <c r="X1243" i="1"/>
  <c r="W1243" i="1"/>
  <c r="V1243" i="1"/>
  <c r="X1239" i="1"/>
  <c r="W1239" i="1"/>
  <c r="V1239" i="1"/>
  <c r="X1235" i="1"/>
  <c r="W1235" i="1"/>
  <c r="V1235" i="1"/>
  <c r="X1231" i="1"/>
  <c r="W1231" i="1"/>
  <c r="V1231" i="1"/>
  <c r="X1227" i="1"/>
  <c r="W1227" i="1"/>
  <c r="V1227" i="1"/>
  <c r="X1223" i="1"/>
  <c r="W1223" i="1"/>
  <c r="V1223" i="1"/>
  <c r="X1219" i="1"/>
  <c r="W1219" i="1"/>
  <c r="V1219" i="1"/>
  <c r="X1215" i="1"/>
  <c r="W1215" i="1"/>
  <c r="V1215" i="1"/>
  <c r="X1211" i="1"/>
  <c r="W1211" i="1"/>
  <c r="V1211" i="1"/>
  <c r="X1207" i="1"/>
  <c r="W1207" i="1"/>
  <c r="V1207" i="1"/>
  <c r="X1203" i="1"/>
  <c r="W1203" i="1"/>
  <c r="V1203" i="1"/>
  <c r="X1199" i="1"/>
  <c r="W1199" i="1"/>
  <c r="V1199" i="1"/>
  <c r="X1195" i="1"/>
  <c r="W1195" i="1"/>
  <c r="V1195" i="1"/>
  <c r="X1191" i="1"/>
  <c r="W1191" i="1"/>
  <c r="V1191" i="1"/>
  <c r="X1187" i="1"/>
  <c r="W1187" i="1"/>
  <c r="V1187" i="1"/>
  <c r="X1183" i="1"/>
  <c r="W1183" i="1"/>
  <c r="V1183" i="1"/>
  <c r="X1179" i="1"/>
  <c r="W1179" i="1"/>
  <c r="V1179" i="1"/>
  <c r="X1175" i="1"/>
  <c r="W1175" i="1"/>
  <c r="V1175" i="1"/>
  <c r="X1171" i="1"/>
  <c r="W1171" i="1"/>
  <c r="V1171" i="1"/>
  <c r="X1167" i="1"/>
  <c r="W1167" i="1"/>
  <c r="V1167" i="1"/>
  <c r="X1163" i="1"/>
  <c r="W1163" i="1"/>
  <c r="V1163" i="1"/>
  <c r="X1159" i="1"/>
  <c r="W1159" i="1"/>
  <c r="V1159" i="1"/>
  <c r="X1155" i="1"/>
  <c r="W1155" i="1"/>
  <c r="V1155" i="1"/>
  <c r="X1151" i="1"/>
  <c r="W1151" i="1"/>
  <c r="V1151" i="1"/>
  <c r="X1147" i="1"/>
  <c r="W1147" i="1"/>
  <c r="V1147" i="1"/>
  <c r="X1143" i="1"/>
  <c r="W1143" i="1"/>
  <c r="V1143" i="1"/>
  <c r="X1139" i="1"/>
  <c r="W1139" i="1"/>
  <c r="V1139" i="1"/>
  <c r="X1135" i="1"/>
  <c r="W1135" i="1"/>
  <c r="V1135" i="1"/>
  <c r="X1131" i="1"/>
  <c r="W1131" i="1"/>
  <c r="V1131" i="1"/>
  <c r="X1127" i="1"/>
  <c r="W1127" i="1"/>
  <c r="V1127" i="1"/>
  <c r="X1123" i="1"/>
  <c r="W1123" i="1"/>
  <c r="V1123" i="1"/>
  <c r="X1119" i="1"/>
  <c r="W1119" i="1"/>
  <c r="V1119" i="1"/>
  <c r="X1115" i="1"/>
  <c r="W1115" i="1"/>
  <c r="V1115" i="1"/>
  <c r="X1111" i="1"/>
  <c r="W1111" i="1"/>
  <c r="V1111" i="1"/>
  <c r="X1107" i="1"/>
  <c r="W1107" i="1"/>
  <c r="V1107" i="1"/>
  <c r="X1103" i="1"/>
  <c r="W1103" i="1"/>
  <c r="V1103" i="1"/>
  <c r="X1099" i="1"/>
  <c r="W1099" i="1"/>
  <c r="V1099" i="1"/>
  <c r="X1095" i="1"/>
  <c r="W1095" i="1"/>
  <c r="V1095" i="1"/>
  <c r="X1091" i="1"/>
  <c r="W1091" i="1"/>
  <c r="V1091" i="1"/>
  <c r="X1087" i="1"/>
  <c r="W1087" i="1"/>
  <c r="V1087" i="1"/>
  <c r="X1083" i="1"/>
  <c r="W1083" i="1"/>
  <c r="V1083" i="1"/>
  <c r="X1079" i="1"/>
  <c r="W1079" i="1"/>
  <c r="V1079" i="1"/>
  <c r="X1075" i="1"/>
  <c r="W1075" i="1"/>
  <c r="V1075" i="1"/>
  <c r="X1071" i="1"/>
  <c r="W1071" i="1"/>
  <c r="V1071" i="1"/>
  <c r="X1067" i="1"/>
  <c r="W1067" i="1"/>
  <c r="V1067" i="1"/>
  <c r="X1063" i="1"/>
  <c r="W1063" i="1"/>
  <c r="V1063" i="1"/>
  <c r="X1059" i="1"/>
  <c r="W1059" i="1"/>
  <c r="V1059" i="1"/>
  <c r="X1055" i="1"/>
  <c r="W1055" i="1"/>
  <c r="V1055" i="1"/>
  <c r="X1051" i="1"/>
  <c r="W1051" i="1"/>
  <c r="V1051" i="1"/>
  <c r="X1047" i="1"/>
  <c r="W1047" i="1"/>
  <c r="V1047" i="1"/>
  <c r="X1043" i="1"/>
  <c r="W1043" i="1"/>
  <c r="V1043" i="1"/>
  <c r="X1039" i="1"/>
  <c r="W1039" i="1"/>
  <c r="V1039" i="1"/>
  <c r="X1035" i="1"/>
  <c r="W1035" i="1"/>
  <c r="V1035" i="1"/>
  <c r="X1031" i="1"/>
  <c r="W1031" i="1"/>
  <c r="V1031" i="1"/>
  <c r="X1027" i="1"/>
  <c r="W1027" i="1"/>
  <c r="V1027" i="1"/>
  <c r="X1023" i="1"/>
  <c r="W1023" i="1"/>
  <c r="V1023" i="1"/>
  <c r="X1019" i="1"/>
  <c r="W1019" i="1"/>
  <c r="V1019" i="1"/>
  <c r="X1015" i="1"/>
  <c r="W1015" i="1"/>
  <c r="V1015" i="1"/>
  <c r="X1011" i="1"/>
  <c r="W1011" i="1"/>
  <c r="V1011" i="1"/>
  <c r="X1007" i="1"/>
  <c r="W1007" i="1"/>
  <c r="V1007" i="1"/>
  <c r="X1003" i="1"/>
  <c r="W1003" i="1"/>
  <c r="V1003" i="1"/>
  <c r="X999" i="1"/>
  <c r="W999" i="1"/>
  <c r="V999" i="1"/>
  <c r="X995" i="1"/>
  <c r="W995" i="1"/>
  <c r="V995" i="1"/>
  <c r="X991" i="1"/>
  <c r="W991" i="1"/>
  <c r="V991" i="1"/>
  <c r="X987" i="1"/>
  <c r="W987" i="1"/>
  <c r="V987" i="1"/>
  <c r="X983" i="1"/>
  <c r="W983" i="1"/>
  <c r="V983" i="1"/>
  <c r="X979" i="1"/>
  <c r="W979" i="1"/>
  <c r="V979" i="1"/>
  <c r="X975" i="1"/>
  <c r="W975" i="1"/>
  <c r="V975" i="1"/>
  <c r="X971" i="1"/>
  <c r="W971" i="1"/>
  <c r="V971" i="1"/>
  <c r="X967" i="1"/>
  <c r="W967" i="1"/>
  <c r="V967" i="1"/>
  <c r="X963" i="1"/>
  <c r="W963" i="1"/>
  <c r="V963" i="1"/>
  <c r="X959" i="1"/>
  <c r="W959" i="1"/>
  <c r="V959" i="1"/>
  <c r="X955" i="1"/>
  <c r="W955" i="1"/>
  <c r="V955" i="1"/>
  <c r="X951" i="1"/>
  <c r="W951" i="1"/>
  <c r="V951" i="1"/>
  <c r="X947" i="1"/>
  <c r="W947" i="1"/>
  <c r="V947" i="1"/>
  <c r="X943" i="1"/>
  <c r="W943" i="1"/>
  <c r="V943" i="1"/>
  <c r="X939" i="1"/>
  <c r="W939" i="1"/>
  <c r="V939" i="1"/>
  <c r="X935" i="1"/>
  <c r="W935" i="1"/>
  <c r="V935" i="1"/>
  <c r="X931" i="1"/>
  <c r="W931" i="1"/>
  <c r="V931" i="1"/>
  <c r="X927" i="1"/>
  <c r="W927" i="1"/>
  <c r="V927" i="1"/>
  <c r="X923" i="1"/>
  <c r="W923" i="1"/>
  <c r="V923" i="1"/>
  <c r="X919" i="1"/>
  <c r="W919" i="1"/>
  <c r="V919" i="1"/>
  <c r="X915" i="1"/>
  <c r="W915" i="1"/>
  <c r="V915" i="1"/>
  <c r="X911" i="1"/>
  <c r="W911" i="1"/>
  <c r="V911" i="1"/>
  <c r="X907" i="1"/>
  <c r="W907" i="1"/>
  <c r="V907" i="1"/>
  <c r="X903" i="1"/>
  <c r="W903" i="1"/>
  <c r="V903" i="1"/>
  <c r="X899" i="1"/>
  <c r="W899" i="1"/>
  <c r="V899" i="1"/>
  <c r="X895" i="1"/>
  <c r="W895" i="1"/>
  <c r="V895" i="1"/>
  <c r="X891" i="1"/>
  <c r="W891" i="1"/>
  <c r="V891" i="1"/>
  <c r="X887" i="1"/>
  <c r="W887" i="1"/>
  <c r="V887" i="1"/>
  <c r="X883" i="1"/>
  <c r="W883" i="1"/>
  <c r="V883" i="1"/>
  <c r="X879" i="1"/>
  <c r="W879" i="1"/>
  <c r="V879" i="1"/>
  <c r="X875" i="1"/>
  <c r="W875" i="1"/>
  <c r="V875" i="1"/>
  <c r="X871" i="1"/>
  <c r="W871" i="1"/>
  <c r="V871" i="1"/>
  <c r="X867" i="1"/>
  <c r="W867" i="1"/>
  <c r="V867" i="1"/>
  <c r="X863" i="1"/>
  <c r="W863" i="1"/>
  <c r="V863" i="1"/>
  <c r="X859" i="1"/>
  <c r="W859" i="1"/>
  <c r="V859" i="1"/>
  <c r="X855" i="1"/>
  <c r="W855" i="1"/>
  <c r="V855" i="1"/>
  <c r="X851" i="1"/>
  <c r="W851" i="1"/>
  <c r="V851" i="1"/>
  <c r="X847" i="1"/>
  <c r="W847" i="1"/>
  <c r="V847" i="1"/>
  <c r="X843" i="1"/>
  <c r="W843" i="1"/>
  <c r="V843" i="1"/>
  <c r="X839" i="1"/>
  <c r="W839" i="1"/>
  <c r="V839" i="1"/>
  <c r="X835" i="1"/>
  <c r="W835" i="1"/>
  <c r="V835" i="1"/>
  <c r="X831" i="1"/>
  <c r="W831" i="1"/>
  <c r="V831" i="1"/>
  <c r="X827" i="1"/>
  <c r="W827" i="1"/>
  <c r="V827" i="1"/>
  <c r="X823" i="1"/>
  <c r="W823" i="1"/>
  <c r="V823" i="1"/>
  <c r="X819" i="1"/>
  <c r="W819" i="1"/>
  <c r="V819" i="1"/>
  <c r="X815" i="1"/>
  <c r="W815" i="1"/>
  <c r="V815" i="1"/>
  <c r="X811" i="1"/>
  <c r="W811" i="1"/>
  <c r="V811" i="1"/>
  <c r="X807" i="1"/>
  <c r="W807" i="1"/>
  <c r="V807" i="1"/>
  <c r="X803" i="1"/>
  <c r="W803" i="1"/>
  <c r="V803" i="1"/>
  <c r="X799" i="1"/>
  <c r="W799" i="1"/>
  <c r="V799" i="1"/>
  <c r="X795" i="1"/>
  <c r="W795" i="1"/>
  <c r="V795" i="1"/>
  <c r="X791" i="1"/>
  <c r="W791" i="1"/>
  <c r="V791" i="1"/>
  <c r="X787" i="1"/>
  <c r="W787" i="1"/>
  <c r="V787" i="1"/>
  <c r="X783" i="1"/>
  <c r="W783" i="1"/>
  <c r="V783" i="1"/>
  <c r="X779" i="1"/>
  <c r="W779" i="1"/>
  <c r="V779" i="1"/>
  <c r="X775" i="1"/>
  <c r="W775" i="1"/>
  <c r="V775" i="1"/>
  <c r="X771" i="1"/>
  <c r="W771" i="1"/>
  <c r="V771" i="1"/>
  <c r="X767" i="1"/>
  <c r="W767" i="1"/>
  <c r="V767" i="1"/>
  <c r="X763" i="1"/>
  <c r="W763" i="1"/>
  <c r="V763" i="1"/>
  <c r="X759" i="1"/>
  <c r="W759" i="1"/>
  <c r="V759" i="1"/>
  <c r="X755" i="1"/>
  <c r="W755" i="1"/>
  <c r="V755" i="1"/>
  <c r="X751" i="1"/>
  <c r="W751" i="1"/>
  <c r="V751" i="1"/>
  <c r="X747" i="1"/>
  <c r="W747" i="1"/>
  <c r="V747" i="1"/>
  <c r="X743" i="1"/>
  <c r="W743" i="1"/>
  <c r="V743" i="1"/>
  <c r="X739" i="1"/>
  <c r="W739" i="1"/>
  <c r="V739" i="1"/>
  <c r="X735" i="1"/>
  <c r="W735" i="1"/>
  <c r="V735" i="1"/>
  <c r="X731" i="1"/>
  <c r="W731" i="1"/>
  <c r="V731" i="1"/>
  <c r="X727" i="1"/>
  <c r="W727" i="1"/>
  <c r="V727" i="1"/>
  <c r="X723" i="1"/>
  <c r="W723" i="1"/>
  <c r="V723" i="1"/>
  <c r="X719" i="1"/>
  <c r="W719" i="1"/>
  <c r="V719" i="1"/>
  <c r="X715" i="1"/>
  <c r="W715" i="1"/>
  <c r="V715" i="1"/>
  <c r="X711" i="1"/>
  <c r="W711" i="1"/>
  <c r="V711" i="1"/>
  <c r="X707" i="1"/>
  <c r="W707" i="1"/>
  <c r="V707" i="1"/>
  <c r="X703" i="1"/>
  <c r="W703" i="1"/>
  <c r="V703" i="1"/>
  <c r="X699" i="1"/>
  <c r="W699" i="1"/>
  <c r="V699" i="1"/>
  <c r="X695" i="1"/>
  <c r="W695" i="1"/>
  <c r="V695" i="1"/>
  <c r="X691" i="1"/>
  <c r="W691" i="1"/>
  <c r="V691" i="1"/>
  <c r="X687" i="1"/>
  <c r="W687" i="1"/>
  <c r="V687" i="1"/>
  <c r="X683" i="1"/>
  <c r="W683" i="1"/>
  <c r="V683" i="1"/>
  <c r="X679" i="1"/>
  <c r="W679" i="1"/>
  <c r="V679" i="1"/>
  <c r="X675" i="1"/>
  <c r="W675" i="1"/>
  <c r="V675" i="1"/>
  <c r="X671" i="1"/>
  <c r="W671" i="1"/>
  <c r="V671" i="1"/>
  <c r="X667" i="1"/>
  <c r="W667" i="1"/>
  <c r="V667" i="1"/>
  <c r="X663" i="1"/>
  <c r="W663" i="1"/>
  <c r="V663" i="1"/>
  <c r="X659" i="1"/>
  <c r="W659" i="1"/>
  <c r="V659" i="1"/>
  <c r="X655" i="1"/>
  <c r="W655" i="1"/>
  <c r="V655" i="1"/>
  <c r="X651" i="1"/>
  <c r="W651" i="1"/>
  <c r="V651" i="1"/>
  <c r="X647" i="1"/>
  <c r="W647" i="1"/>
  <c r="V647" i="1"/>
  <c r="X643" i="1"/>
  <c r="W643" i="1"/>
  <c r="V643" i="1"/>
  <c r="X639" i="1"/>
  <c r="W639" i="1"/>
  <c r="V639" i="1"/>
  <c r="X635" i="1"/>
  <c r="W635" i="1"/>
  <c r="V635" i="1"/>
  <c r="X631" i="1"/>
  <c r="W631" i="1"/>
  <c r="V631" i="1"/>
  <c r="X627" i="1"/>
  <c r="W627" i="1"/>
  <c r="V627" i="1"/>
  <c r="X623" i="1"/>
  <c r="W623" i="1"/>
  <c r="V623" i="1"/>
  <c r="X619" i="1"/>
  <c r="W619" i="1"/>
  <c r="V619" i="1"/>
  <c r="X615" i="1"/>
  <c r="W615" i="1"/>
  <c r="V615" i="1"/>
  <c r="X611" i="1"/>
  <c r="W611" i="1"/>
  <c r="V611" i="1"/>
  <c r="X607" i="1"/>
  <c r="W607" i="1"/>
  <c r="V607" i="1"/>
  <c r="X603" i="1"/>
  <c r="W603" i="1"/>
  <c r="V603" i="1"/>
  <c r="X599" i="1"/>
  <c r="W599" i="1"/>
  <c r="V599" i="1"/>
  <c r="X595" i="1"/>
  <c r="W595" i="1"/>
  <c r="V595" i="1"/>
  <c r="X591" i="1"/>
  <c r="W591" i="1"/>
  <c r="V591" i="1"/>
  <c r="X587" i="1"/>
  <c r="W587" i="1"/>
  <c r="V587" i="1"/>
  <c r="X583" i="1"/>
  <c r="W583" i="1"/>
  <c r="V583" i="1"/>
  <c r="X579" i="1"/>
  <c r="W579" i="1"/>
  <c r="V579" i="1"/>
  <c r="X575" i="1"/>
  <c r="W575" i="1"/>
  <c r="V575" i="1"/>
  <c r="X571" i="1"/>
  <c r="W571" i="1"/>
  <c r="V571" i="1"/>
  <c r="X567" i="1"/>
  <c r="W567" i="1"/>
  <c r="V567" i="1"/>
  <c r="X563" i="1"/>
  <c r="W563" i="1"/>
  <c r="V563" i="1"/>
  <c r="X559" i="1"/>
  <c r="W559" i="1"/>
  <c r="V559" i="1"/>
  <c r="X555" i="1"/>
  <c r="W555" i="1"/>
  <c r="V555" i="1"/>
  <c r="X551" i="1"/>
  <c r="W551" i="1"/>
  <c r="V551" i="1"/>
  <c r="X547" i="1"/>
  <c r="W547" i="1"/>
  <c r="V547" i="1"/>
  <c r="X543" i="1"/>
  <c r="W543" i="1"/>
  <c r="V543" i="1"/>
  <c r="X539" i="1"/>
  <c r="W539" i="1"/>
  <c r="V539" i="1"/>
  <c r="X535" i="1"/>
  <c r="W535" i="1"/>
  <c r="V535" i="1"/>
  <c r="X531" i="1"/>
  <c r="W531" i="1"/>
  <c r="V531" i="1"/>
  <c r="X527" i="1"/>
  <c r="W527" i="1"/>
  <c r="V527" i="1"/>
  <c r="X523" i="1"/>
  <c r="W523" i="1"/>
  <c r="V523" i="1"/>
  <c r="X519" i="1"/>
  <c r="W519" i="1"/>
  <c r="V519" i="1"/>
  <c r="X515" i="1"/>
  <c r="W515" i="1"/>
  <c r="V515" i="1"/>
  <c r="X511" i="1"/>
  <c r="W511" i="1"/>
  <c r="V511" i="1"/>
  <c r="X507" i="1"/>
  <c r="W507" i="1"/>
  <c r="V507" i="1"/>
  <c r="X503" i="1"/>
  <c r="W503" i="1"/>
  <c r="V503" i="1"/>
  <c r="X499" i="1"/>
  <c r="W499" i="1"/>
  <c r="V499" i="1"/>
  <c r="X495" i="1"/>
  <c r="W495" i="1"/>
  <c r="V495" i="1"/>
  <c r="X491" i="1"/>
  <c r="W491" i="1"/>
  <c r="V491" i="1"/>
  <c r="X487" i="1"/>
  <c r="W487" i="1"/>
  <c r="V487" i="1"/>
  <c r="X483" i="1"/>
  <c r="W483" i="1"/>
  <c r="V483" i="1"/>
  <c r="X479" i="1"/>
  <c r="W479" i="1"/>
  <c r="V479" i="1"/>
  <c r="X475" i="1"/>
  <c r="W475" i="1"/>
  <c r="V475" i="1"/>
  <c r="X471" i="1"/>
  <c r="W471" i="1"/>
  <c r="V471" i="1"/>
  <c r="X467" i="1"/>
  <c r="W467" i="1"/>
  <c r="V467" i="1"/>
  <c r="X463" i="1"/>
  <c r="W463" i="1"/>
  <c r="V463" i="1"/>
  <c r="X459" i="1"/>
  <c r="W459" i="1"/>
  <c r="V459" i="1"/>
  <c r="X455" i="1"/>
  <c r="W455" i="1"/>
  <c r="V455" i="1"/>
  <c r="X451" i="1"/>
  <c r="W451" i="1"/>
  <c r="V451" i="1"/>
  <c r="X447" i="1"/>
  <c r="W447" i="1"/>
  <c r="V447" i="1"/>
  <c r="X443" i="1"/>
  <c r="W443" i="1"/>
  <c r="V443" i="1"/>
  <c r="X439" i="1"/>
  <c r="W439" i="1"/>
  <c r="V439" i="1"/>
  <c r="X435" i="1"/>
  <c r="W435" i="1"/>
  <c r="V435" i="1"/>
  <c r="X431" i="1"/>
  <c r="W431" i="1"/>
  <c r="V431" i="1"/>
  <c r="X427" i="1"/>
  <c r="W427" i="1"/>
  <c r="V427" i="1"/>
  <c r="X423" i="1"/>
  <c r="W423" i="1"/>
  <c r="V423" i="1"/>
  <c r="X419" i="1"/>
  <c r="W419" i="1"/>
  <c r="V419" i="1"/>
  <c r="X415" i="1"/>
  <c r="W415" i="1"/>
  <c r="V415" i="1"/>
  <c r="X411" i="1"/>
  <c r="W411" i="1"/>
  <c r="V411" i="1"/>
  <c r="X407" i="1"/>
  <c r="W407" i="1"/>
  <c r="V407" i="1"/>
  <c r="X403" i="1"/>
  <c r="W403" i="1"/>
  <c r="V403" i="1"/>
  <c r="X399" i="1"/>
  <c r="W399" i="1"/>
  <c r="V399" i="1"/>
  <c r="X395" i="1"/>
  <c r="W395" i="1"/>
  <c r="V395" i="1"/>
  <c r="X391" i="1"/>
  <c r="W391" i="1"/>
  <c r="V391" i="1"/>
  <c r="X387" i="1"/>
  <c r="W387" i="1"/>
  <c r="V387" i="1"/>
  <c r="X383" i="1"/>
  <c r="W383" i="1"/>
  <c r="V383" i="1"/>
  <c r="X379" i="1"/>
  <c r="W379" i="1"/>
  <c r="V379" i="1"/>
  <c r="X375" i="1"/>
  <c r="W375" i="1"/>
  <c r="V375" i="1"/>
  <c r="X371" i="1"/>
  <c r="W371" i="1"/>
  <c r="V371" i="1"/>
  <c r="X367" i="1"/>
  <c r="W367" i="1"/>
  <c r="V367" i="1"/>
  <c r="X363" i="1"/>
  <c r="W363" i="1"/>
  <c r="V363" i="1"/>
  <c r="X359" i="1"/>
  <c r="W359" i="1"/>
  <c r="V359" i="1"/>
  <c r="X355" i="1"/>
  <c r="W355" i="1"/>
  <c r="V355" i="1"/>
  <c r="X351" i="1"/>
  <c r="W351" i="1"/>
  <c r="V351" i="1"/>
  <c r="X347" i="1"/>
  <c r="W347" i="1"/>
  <c r="V347" i="1"/>
  <c r="X343" i="1"/>
  <c r="W343" i="1"/>
  <c r="V343" i="1"/>
  <c r="X339" i="1"/>
  <c r="W339" i="1"/>
  <c r="V339" i="1"/>
  <c r="X335" i="1"/>
  <c r="W335" i="1"/>
  <c r="V335" i="1"/>
  <c r="X331" i="1"/>
  <c r="W331" i="1"/>
  <c r="V331" i="1"/>
  <c r="X327" i="1"/>
  <c r="W327" i="1"/>
  <c r="V327" i="1"/>
  <c r="X323" i="1"/>
  <c r="W323" i="1"/>
  <c r="V323" i="1"/>
  <c r="X319" i="1"/>
  <c r="W319" i="1"/>
  <c r="V319" i="1"/>
  <c r="X315" i="1"/>
  <c r="W315" i="1"/>
  <c r="V315" i="1"/>
  <c r="X311" i="1"/>
  <c r="W311" i="1"/>
  <c r="V311" i="1"/>
  <c r="X307" i="1"/>
  <c r="W307" i="1"/>
  <c r="V307" i="1"/>
  <c r="X303" i="1"/>
  <c r="W303" i="1"/>
  <c r="V303" i="1"/>
  <c r="X299" i="1"/>
  <c r="W299" i="1"/>
  <c r="V299" i="1"/>
  <c r="X295" i="1"/>
  <c r="W295" i="1"/>
  <c r="V295" i="1"/>
  <c r="X291" i="1"/>
  <c r="W291" i="1"/>
  <c r="V291" i="1"/>
  <c r="X287" i="1"/>
  <c r="W287" i="1"/>
  <c r="V287" i="1"/>
  <c r="X283" i="1"/>
  <c r="W283" i="1"/>
  <c r="V283" i="1"/>
  <c r="X279" i="1"/>
  <c r="W279" i="1"/>
  <c r="V279" i="1"/>
  <c r="X275" i="1"/>
  <c r="W275" i="1"/>
  <c r="V275" i="1"/>
  <c r="X271" i="1"/>
  <c r="W271" i="1"/>
  <c r="V271" i="1"/>
  <c r="X267" i="1"/>
  <c r="W267" i="1"/>
  <c r="V267" i="1"/>
  <c r="X263" i="1"/>
  <c r="W263" i="1"/>
  <c r="V263" i="1"/>
  <c r="X259" i="1"/>
  <c r="W259" i="1"/>
  <c r="V259" i="1"/>
  <c r="X255" i="1"/>
  <c r="W255" i="1"/>
  <c r="V255" i="1"/>
  <c r="X251" i="1"/>
  <c r="W251" i="1"/>
  <c r="V251" i="1"/>
  <c r="X247" i="1"/>
  <c r="W247" i="1"/>
  <c r="V247" i="1"/>
  <c r="X243" i="1"/>
  <c r="W243" i="1"/>
  <c r="V243" i="1"/>
  <c r="X239" i="1"/>
  <c r="W239" i="1"/>
  <c r="V239" i="1"/>
  <c r="X235" i="1"/>
  <c r="W235" i="1"/>
  <c r="V235" i="1"/>
  <c r="X231" i="1"/>
  <c r="W231" i="1"/>
  <c r="V231" i="1"/>
  <c r="X227" i="1"/>
  <c r="W227" i="1"/>
  <c r="V227" i="1"/>
  <c r="X223" i="1"/>
  <c r="W223" i="1"/>
  <c r="V223" i="1"/>
  <c r="X219" i="1"/>
  <c r="W219" i="1"/>
  <c r="V219" i="1"/>
  <c r="X215" i="1"/>
  <c r="W215" i="1"/>
  <c r="V215" i="1"/>
  <c r="X211" i="1"/>
  <c r="W211" i="1"/>
  <c r="V211" i="1"/>
  <c r="X207" i="1"/>
  <c r="W207" i="1"/>
  <c r="V207" i="1"/>
  <c r="X203" i="1"/>
  <c r="W203" i="1"/>
  <c r="V203" i="1"/>
  <c r="X199" i="1"/>
  <c r="W199" i="1"/>
  <c r="V199" i="1"/>
  <c r="X195" i="1"/>
  <c r="W195" i="1"/>
  <c r="V195" i="1"/>
  <c r="X191" i="1"/>
  <c r="W191" i="1"/>
  <c r="V191" i="1"/>
  <c r="X187" i="1"/>
  <c r="W187" i="1"/>
  <c r="V187" i="1"/>
  <c r="X183" i="1"/>
  <c r="W183" i="1"/>
  <c r="V183" i="1"/>
  <c r="X179" i="1"/>
  <c r="W179" i="1"/>
  <c r="V179" i="1"/>
  <c r="X175" i="1"/>
  <c r="W175" i="1"/>
  <c r="V175" i="1"/>
  <c r="X171" i="1"/>
  <c r="W171" i="1"/>
  <c r="V171" i="1"/>
  <c r="X167" i="1"/>
  <c r="W167" i="1"/>
  <c r="V167" i="1"/>
  <c r="X163" i="1"/>
  <c r="W163" i="1"/>
  <c r="V163" i="1"/>
  <c r="X159" i="1"/>
  <c r="W159" i="1"/>
  <c r="V159" i="1"/>
  <c r="X155" i="1"/>
  <c r="W155" i="1"/>
  <c r="V155" i="1"/>
  <c r="X151" i="1"/>
  <c r="W151" i="1"/>
  <c r="V151" i="1"/>
  <c r="X147" i="1"/>
  <c r="W147" i="1"/>
  <c r="V147" i="1"/>
  <c r="X143" i="1"/>
  <c r="W143" i="1"/>
  <c r="V143" i="1"/>
  <c r="X139" i="1"/>
  <c r="W139" i="1"/>
  <c r="V139" i="1"/>
  <c r="X135" i="1"/>
  <c r="W135" i="1"/>
  <c r="V135" i="1"/>
  <c r="X131" i="1"/>
  <c r="W131" i="1"/>
  <c r="V131" i="1"/>
  <c r="X127" i="1"/>
  <c r="W127" i="1"/>
  <c r="V127" i="1"/>
  <c r="X123" i="1"/>
  <c r="W123" i="1"/>
  <c r="V123" i="1"/>
  <c r="X119" i="1"/>
  <c r="W119" i="1"/>
  <c r="V119" i="1"/>
  <c r="X115" i="1"/>
  <c r="W115" i="1"/>
  <c r="V115" i="1"/>
  <c r="X111" i="1"/>
  <c r="W111" i="1"/>
  <c r="V111" i="1"/>
  <c r="X107" i="1"/>
  <c r="W107" i="1"/>
  <c r="V107" i="1"/>
  <c r="X103" i="1"/>
  <c r="W103" i="1"/>
  <c r="V103" i="1"/>
  <c r="X99" i="1"/>
  <c r="W99" i="1"/>
  <c r="V99" i="1"/>
  <c r="X95" i="1"/>
  <c r="W95" i="1"/>
  <c r="V95" i="1"/>
  <c r="X91" i="1"/>
  <c r="W91" i="1"/>
  <c r="V91" i="1"/>
  <c r="X87" i="1"/>
  <c r="W87" i="1"/>
  <c r="V87" i="1"/>
  <c r="X83" i="1"/>
  <c r="W83" i="1"/>
  <c r="V83" i="1"/>
  <c r="X79" i="1"/>
  <c r="W79" i="1"/>
  <c r="V79" i="1"/>
  <c r="X75" i="1"/>
  <c r="W75" i="1"/>
  <c r="V75" i="1"/>
  <c r="X71" i="1"/>
  <c r="W71" i="1"/>
  <c r="V71" i="1"/>
  <c r="X67" i="1"/>
  <c r="W67" i="1"/>
  <c r="V67" i="1"/>
  <c r="X63" i="1"/>
  <c r="W63" i="1"/>
  <c r="V63" i="1"/>
  <c r="X59" i="1"/>
  <c r="W59" i="1"/>
  <c r="V59" i="1"/>
  <c r="X55" i="1"/>
  <c r="W55" i="1"/>
  <c r="V55" i="1"/>
  <c r="X51" i="1"/>
  <c r="W51" i="1"/>
  <c r="V51" i="1"/>
  <c r="X47" i="1"/>
  <c r="W47" i="1"/>
  <c r="V47" i="1"/>
  <c r="X43" i="1"/>
  <c r="W43" i="1"/>
  <c r="V43" i="1"/>
  <c r="X39" i="1"/>
  <c r="W39" i="1"/>
  <c r="V39" i="1"/>
  <c r="X35" i="1"/>
  <c r="W35" i="1"/>
  <c r="V35" i="1"/>
  <c r="X31" i="1"/>
  <c r="W31" i="1"/>
  <c r="V31" i="1"/>
  <c r="X27" i="1"/>
  <c r="W27" i="1"/>
  <c r="V27" i="1"/>
  <c r="X23" i="1"/>
  <c r="W23" i="1"/>
  <c r="V23" i="1"/>
  <c r="X19" i="1"/>
  <c r="W19" i="1"/>
  <c r="V19" i="1"/>
  <c r="X15" i="1"/>
  <c r="W15" i="1"/>
  <c r="V15" i="1"/>
  <c r="X11" i="1"/>
  <c r="W11" i="1"/>
  <c r="V11" i="1"/>
  <c r="X7" i="1"/>
  <c r="W7" i="1"/>
  <c r="V7" i="1"/>
  <c r="X3" i="1"/>
  <c r="W3" i="1"/>
  <c r="V3" i="1"/>
  <c r="X2234" i="1"/>
  <c r="W2234" i="1"/>
  <c r="X2230" i="1"/>
  <c r="W2230" i="1"/>
  <c r="X2226" i="1"/>
  <c r="W2226" i="1"/>
  <c r="X2222" i="1"/>
  <c r="W2222" i="1"/>
  <c r="X2218" i="1"/>
  <c r="W2218" i="1"/>
  <c r="X2214" i="1"/>
  <c r="W2214" i="1"/>
  <c r="X2210" i="1"/>
  <c r="W2210" i="1"/>
  <c r="X2206" i="1"/>
  <c r="W2206" i="1"/>
  <c r="X2202" i="1"/>
  <c r="W2202" i="1"/>
  <c r="X2198" i="1"/>
  <c r="W2198" i="1"/>
  <c r="X2194" i="1"/>
  <c r="W2194" i="1"/>
  <c r="X2190" i="1"/>
  <c r="W2190" i="1"/>
  <c r="X2186" i="1"/>
  <c r="W2186" i="1"/>
  <c r="X2182" i="1"/>
  <c r="W2182" i="1"/>
  <c r="X2178" i="1"/>
  <c r="W2178" i="1"/>
  <c r="X2174" i="1"/>
  <c r="W2174" i="1"/>
  <c r="X2170" i="1"/>
  <c r="W2170" i="1"/>
  <c r="X2166" i="1"/>
  <c r="W2166" i="1"/>
  <c r="X2162" i="1"/>
  <c r="W2162" i="1"/>
  <c r="X2158" i="1"/>
  <c r="W2158" i="1"/>
  <c r="X2154" i="1"/>
  <c r="W2154" i="1"/>
  <c r="X2150" i="1"/>
  <c r="W2150" i="1"/>
  <c r="X2146" i="1"/>
  <c r="W2146" i="1"/>
  <c r="X2142" i="1"/>
  <c r="W2142" i="1"/>
  <c r="X2138" i="1"/>
  <c r="W2138" i="1"/>
  <c r="X2134" i="1"/>
  <c r="W2134" i="1"/>
  <c r="V2134" i="1"/>
  <c r="X2130" i="1"/>
  <c r="W2130" i="1"/>
  <c r="V2130" i="1"/>
  <c r="X2126" i="1"/>
  <c r="W2126" i="1"/>
  <c r="V2126" i="1"/>
  <c r="X2122" i="1"/>
  <c r="W2122" i="1"/>
  <c r="V2122" i="1"/>
  <c r="X2118" i="1"/>
  <c r="W2118" i="1"/>
  <c r="V2118" i="1"/>
  <c r="X2114" i="1"/>
  <c r="W2114" i="1"/>
  <c r="V2114" i="1"/>
  <c r="X2110" i="1"/>
  <c r="W2110" i="1"/>
  <c r="V2110" i="1"/>
  <c r="X2106" i="1"/>
  <c r="W2106" i="1"/>
  <c r="V2106" i="1"/>
  <c r="X2102" i="1"/>
  <c r="W2102" i="1"/>
  <c r="V2102" i="1"/>
  <c r="X2098" i="1"/>
  <c r="W2098" i="1"/>
  <c r="V2098" i="1"/>
  <c r="X2094" i="1"/>
  <c r="W2094" i="1"/>
  <c r="V2094" i="1"/>
  <c r="X2090" i="1"/>
  <c r="W2090" i="1"/>
  <c r="V2090" i="1"/>
  <c r="X2086" i="1"/>
  <c r="W2086" i="1"/>
  <c r="V2086" i="1"/>
  <c r="X2082" i="1"/>
  <c r="W2082" i="1"/>
  <c r="V2082" i="1"/>
  <c r="X2078" i="1"/>
  <c r="W2078" i="1"/>
  <c r="V2078" i="1"/>
  <c r="X2074" i="1"/>
  <c r="W2074" i="1"/>
  <c r="V2074" i="1"/>
  <c r="X2070" i="1"/>
  <c r="W2070" i="1"/>
  <c r="V2070" i="1"/>
  <c r="X2066" i="1"/>
  <c r="W2066" i="1"/>
  <c r="V2066" i="1"/>
  <c r="X2062" i="1"/>
  <c r="W2062" i="1"/>
  <c r="V2062" i="1"/>
  <c r="X2058" i="1"/>
  <c r="W2058" i="1"/>
  <c r="V2058" i="1"/>
  <c r="X2054" i="1"/>
  <c r="W2054" i="1"/>
  <c r="V2054" i="1"/>
  <c r="X2050" i="1"/>
  <c r="W2050" i="1"/>
  <c r="V2050" i="1"/>
  <c r="X2046" i="1"/>
  <c r="W2046" i="1"/>
  <c r="V2046" i="1"/>
  <c r="X2042" i="1"/>
  <c r="W2042" i="1"/>
  <c r="V2042" i="1"/>
  <c r="X2038" i="1"/>
  <c r="W2038" i="1"/>
  <c r="V2038" i="1"/>
  <c r="X2034" i="1"/>
  <c r="W2034" i="1"/>
  <c r="V2034" i="1"/>
  <c r="X2030" i="1"/>
  <c r="W2030" i="1"/>
  <c r="V2030" i="1"/>
  <c r="X2026" i="1"/>
  <c r="W2026" i="1"/>
  <c r="V2026" i="1"/>
  <c r="X2022" i="1"/>
  <c r="W2022" i="1"/>
  <c r="V2022" i="1"/>
  <c r="X2018" i="1"/>
  <c r="W2018" i="1"/>
  <c r="V2018" i="1"/>
  <c r="X2014" i="1"/>
  <c r="W2014" i="1"/>
  <c r="V2014" i="1"/>
  <c r="X2010" i="1"/>
  <c r="W2010" i="1"/>
  <c r="V2010" i="1"/>
  <c r="X2006" i="1"/>
  <c r="W2006" i="1"/>
  <c r="V2006" i="1"/>
  <c r="X2002" i="1"/>
  <c r="W2002" i="1"/>
  <c r="V2002" i="1"/>
  <c r="X1998" i="1"/>
  <c r="W1998" i="1"/>
  <c r="V1998" i="1"/>
  <c r="X1994" i="1"/>
  <c r="W1994" i="1"/>
  <c r="V1994" i="1"/>
  <c r="X1990" i="1"/>
  <c r="W1990" i="1"/>
  <c r="V1990" i="1"/>
  <c r="X1986" i="1"/>
  <c r="W1986" i="1"/>
  <c r="V1986" i="1"/>
  <c r="X1982" i="1"/>
  <c r="W1982" i="1"/>
  <c r="V1982" i="1"/>
  <c r="X1978" i="1"/>
  <c r="W1978" i="1"/>
  <c r="V1978" i="1"/>
  <c r="X1974" i="1"/>
  <c r="W1974" i="1"/>
  <c r="V1974" i="1"/>
  <c r="X1970" i="1"/>
  <c r="W1970" i="1"/>
  <c r="V1970" i="1"/>
  <c r="X1966" i="1"/>
  <c r="W1966" i="1"/>
  <c r="V1966" i="1"/>
  <c r="X1962" i="1"/>
  <c r="W1962" i="1"/>
  <c r="V1962" i="1"/>
  <c r="X1958" i="1"/>
  <c r="W1958" i="1"/>
  <c r="V1958" i="1"/>
  <c r="X1954" i="1"/>
  <c r="W1954" i="1"/>
  <c r="V1954" i="1"/>
  <c r="X1950" i="1"/>
  <c r="W1950" i="1"/>
  <c r="V1950" i="1"/>
  <c r="X1946" i="1"/>
  <c r="W1946" i="1"/>
  <c r="V1946" i="1"/>
  <c r="X1942" i="1"/>
  <c r="W1942" i="1"/>
  <c r="V1942" i="1"/>
  <c r="X1938" i="1"/>
  <c r="W1938" i="1"/>
  <c r="V1938" i="1"/>
  <c r="X1934" i="1"/>
  <c r="W1934" i="1"/>
  <c r="V1934" i="1"/>
  <c r="X1930" i="1"/>
  <c r="W1930" i="1"/>
  <c r="V1930" i="1"/>
  <c r="X1926" i="1"/>
  <c r="W1926" i="1"/>
  <c r="V1926" i="1"/>
  <c r="X1922" i="1"/>
  <c r="W1922" i="1"/>
  <c r="V1922" i="1"/>
  <c r="X1918" i="1"/>
  <c r="W1918" i="1"/>
  <c r="V1918" i="1"/>
  <c r="X1914" i="1"/>
  <c r="W1914" i="1"/>
  <c r="V1914" i="1"/>
  <c r="X1910" i="1"/>
  <c r="W1910" i="1"/>
  <c r="V1910" i="1"/>
  <c r="X1906" i="1"/>
  <c r="W1906" i="1"/>
  <c r="V1906" i="1"/>
  <c r="X1902" i="1"/>
  <c r="W1902" i="1"/>
  <c r="V1902" i="1"/>
  <c r="X1898" i="1"/>
  <c r="W1898" i="1"/>
  <c r="V1898" i="1"/>
  <c r="X1894" i="1"/>
  <c r="W1894" i="1"/>
  <c r="V1894" i="1"/>
  <c r="X1890" i="1"/>
  <c r="W1890" i="1"/>
  <c r="V1890" i="1"/>
  <c r="X1886" i="1"/>
  <c r="W1886" i="1"/>
  <c r="V1886" i="1"/>
  <c r="X1882" i="1"/>
  <c r="W1882" i="1"/>
  <c r="V1882" i="1"/>
  <c r="X1878" i="1"/>
  <c r="W1878" i="1"/>
  <c r="V1878" i="1"/>
  <c r="X1874" i="1"/>
  <c r="W1874" i="1"/>
  <c r="V1874" i="1"/>
  <c r="X1870" i="1"/>
  <c r="W1870" i="1"/>
  <c r="V1870" i="1"/>
  <c r="X1866" i="1"/>
  <c r="W1866" i="1"/>
  <c r="V1866" i="1"/>
  <c r="X1862" i="1"/>
  <c r="W1862" i="1"/>
  <c r="V1862" i="1"/>
  <c r="X1858" i="1"/>
  <c r="W1858" i="1"/>
  <c r="V1858" i="1"/>
  <c r="X1854" i="1"/>
  <c r="W1854" i="1"/>
  <c r="V1854" i="1"/>
  <c r="X1850" i="1"/>
  <c r="W1850" i="1"/>
  <c r="V1850" i="1"/>
  <c r="X1846" i="1"/>
  <c r="W1846" i="1"/>
  <c r="V1846" i="1"/>
  <c r="X1842" i="1"/>
  <c r="W1842" i="1"/>
  <c r="V1842" i="1"/>
  <c r="X1838" i="1"/>
  <c r="W1838" i="1"/>
  <c r="V1838" i="1"/>
  <c r="X1834" i="1"/>
  <c r="W1834" i="1"/>
  <c r="V1834" i="1"/>
  <c r="X1830" i="1"/>
  <c r="W1830" i="1"/>
  <c r="V1830" i="1"/>
  <c r="X1826" i="1"/>
  <c r="W1826" i="1"/>
  <c r="V1826" i="1"/>
  <c r="X1822" i="1"/>
  <c r="W1822" i="1"/>
  <c r="V1822" i="1"/>
  <c r="X1818" i="1"/>
  <c r="W1818" i="1"/>
  <c r="V1818" i="1"/>
  <c r="X1814" i="1"/>
  <c r="W1814" i="1"/>
  <c r="V1814" i="1"/>
  <c r="X1810" i="1"/>
  <c r="W1810" i="1"/>
  <c r="V1810" i="1"/>
  <c r="X1806" i="1"/>
  <c r="W1806" i="1"/>
  <c r="V1806" i="1"/>
  <c r="X1802" i="1"/>
  <c r="W1802" i="1"/>
  <c r="V1802" i="1"/>
  <c r="X1798" i="1"/>
  <c r="W1798" i="1"/>
  <c r="V1798" i="1"/>
  <c r="X1794" i="1"/>
  <c r="W1794" i="1"/>
  <c r="V1794" i="1"/>
  <c r="X1790" i="1"/>
  <c r="W1790" i="1"/>
  <c r="V1790" i="1"/>
  <c r="X1786" i="1"/>
  <c r="W1786" i="1"/>
  <c r="V1786" i="1"/>
  <c r="X1782" i="1"/>
  <c r="W1782" i="1"/>
  <c r="V1782" i="1"/>
  <c r="X1778" i="1"/>
  <c r="W1778" i="1"/>
  <c r="V1778" i="1"/>
  <c r="X1774" i="1"/>
  <c r="W1774" i="1"/>
  <c r="V1774" i="1"/>
  <c r="X1770" i="1"/>
  <c r="W1770" i="1"/>
  <c r="V1770" i="1"/>
  <c r="X1766" i="1"/>
  <c r="W1766" i="1"/>
  <c r="V1766" i="1"/>
  <c r="X1762" i="1"/>
  <c r="W1762" i="1"/>
  <c r="V1762" i="1"/>
  <c r="X1758" i="1"/>
  <c r="W1758" i="1"/>
  <c r="V1758" i="1"/>
  <c r="X1754" i="1"/>
  <c r="W1754" i="1"/>
  <c r="V1754" i="1"/>
  <c r="X1750" i="1"/>
  <c r="W1750" i="1"/>
  <c r="V1750" i="1"/>
  <c r="X1746" i="1"/>
  <c r="W1746" i="1"/>
  <c r="V1746" i="1"/>
  <c r="X1742" i="1"/>
  <c r="W1742" i="1"/>
  <c r="V1742" i="1"/>
  <c r="X1738" i="1"/>
  <c r="W1738" i="1"/>
  <c r="V1738" i="1"/>
  <c r="X1734" i="1"/>
  <c r="W1734" i="1"/>
  <c r="V1734" i="1"/>
  <c r="X1730" i="1"/>
  <c r="W1730" i="1"/>
  <c r="V1730" i="1"/>
  <c r="X1726" i="1"/>
  <c r="W1726" i="1"/>
  <c r="V1726" i="1"/>
  <c r="X1722" i="1"/>
  <c r="W1722" i="1"/>
  <c r="V1722" i="1"/>
  <c r="X1718" i="1"/>
  <c r="W1718" i="1"/>
  <c r="V1718" i="1"/>
  <c r="X1714" i="1"/>
  <c r="W1714" i="1"/>
  <c r="V1714" i="1"/>
  <c r="X1710" i="1"/>
  <c r="W1710" i="1"/>
  <c r="V1710" i="1"/>
  <c r="X1706" i="1"/>
  <c r="W1706" i="1"/>
  <c r="V1706" i="1"/>
  <c r="X1702" i="1"/>
  <c r="W1702" i="1"/>
  <c r="V1702" i="1"/>
  <c r="X1698" i="1"/>
  <c r="W1698" i="1"/>
  <c r="V1698" i="1"/>
  <c r="X1694" i="1"/>
  <c r="W1694" i="1"/>
  <c r="V1694" i="1"/>
  <c r="X1690" i="1"/>
  <c r="W1690" i="1"/>
  <c r="V1690" i="1"/>
  <c r="X1686" i="1"/>
  <c r="W1686" i="1"/>
  <c r="V1686" i="1"/>
  <c r="X1682" i="1"/>
  <c r="W1682" i="1"/>
  <c r="V1682" i="1"/>
  <c r="X1678" i="1"/>
  <c r="W1678" i="1"/>
  <c r="V1678" i="1"/>
  <c r="X1674" i="1"/>
  <c r="W1674" i="1"/>
  <c r="V1674" i="1"/>
  <c r="X1670" i="1"/>
  <c r="W1670" i="1"/>
  <c r="V1670" i="1"/>
  <c r="X1666" i="1"/>
  <c r="W1666" i="1"/>
  <c r="V1666" i="1"/>
  <c r="X1662" i="1"/>
  <c r="W1662" i="1"/>
  <c r="V1662" i="1"/>
  <c r="X1658" i="1"/>
  <c r="W1658" i="1"/>
  <c r="V1658" i="1"/>
  <c r="X1654" i="1"/>
  <c r="W1654" i="1"/>
  <c r="V1654" i="1"/>
  <c r="X1650" i="1"/>
  <c r="W1650" i="1"/>
  <c r="V1650" i="1"/>
  <c r="X1646" i="1"/>
  <c r="W1646" i="1"/>
  <c r="V1646" i="1"/>
  <c r="X1642" i="1"/>
  <c r="W1642" i="1"/>
  <c r="V1642" i="1"/>
  <c r="X1638" i="1"/>
  <c r="W1638" i="1"/>
  <c r="V1638" i="1"/>
  <c r="X1634" i="1"/>
  <c r="W1634" i="1"/>
  <c r="V1634" i="1"/>
  <c r="X1630" i="1"/>
  <c r="W1630" i="1"/>
  <c r="V1630" i="1"/>
  <c r="X1626" i="1"/>
  <c r="W1626" i="1"/>
  <c r="V1626" i="1"/>
  <c r="X1622" i="1"/>
  <c r="W1622" i="1"/>
  <c r="V1622" i="1"/>
  <c r="X1618" i="1"/>
  <c r="W1618" i="1"/>
  <c r="V1618" i="1"/>
  <c r="X1614" i="1"/>
  <c r="W1614" i="1"/>
  <c r="V1614" i="1"/>
  <c r="X1610" i="1"/>
  <c r="W1610" i="1"/>
  <c r="V1610" i="1"/>
  <c r="X1606" i="1"/>
  <c r="W1606" i="1"/>
  <c r="V1606" i="1"/>
  <c r="X1602" i="1"/>
  <c r="W1602" i="1"/>
  <c r="V1602" i="1"/>
  <c r="X1598" i="1"/>
  <c r="W1598" i="1"/>
  <c r="V1598" i="1"/>
  <c r="X1594" i="1"/>
  <c r="W1594" i="1"/>
  <c r="V1594" i="1"/>
  <c r="X1590" i="1"/>
  <c r="W1590" i="1"/>
  <c r="V1590" i="1"/>
  <c r="X1586" i="1"/>
  <c r="W1586" i="1"/>
  <c r="V1586" i="1"/>
  <c r="X1582" i="1"/>
  <c r="W1582" i="1"/>
  <c r="V1582" i="1"/>
  <c r="X1578" i="1"/>
  <c r="W1578" i="1"/>
  <c r="V1578" i="1"/>
  <c r="X1574" i="1"/>
  <c r="W1574" i="1"/>
  <c r="V1574" i="1"/>
  <c r="X1570" i="1"/>
  <c r="W1570" i="1"/>
  <c r="V1570" i="1"/>
  <c r="X1566" i="1"/>
  <c r="W1566" i="1"/>
  <c r="V1566" i="1"/>
  <c r="X1562" i="1"/>
  <c r="W1562" i="1"/>
  <c r="V1562" i="1"/>
  <c r="X1558" i="1"/>
  <c r="W1558" i="1"/>
  <c r="V1558" i="1"/>
  <c r="X1554" i="1"/>
  <c r="W1554" i="1"/>
  <c r="V1554" i="1"/>
  <c r="X1550" i="1"/>
  <c r="W1550" i="1"/>
  <c r="V1550" i="1"/>
  <c r="X1546" i="1"/>
  <c r="W1546" i="1"/>
  <c r="V1546" i="1"/>
  <c r="X1542" i="1"/>
  <c r="W1542" i="1"/>
  <c r="V1542" i="1"/>
  <c r="X1538" i="1"/>
  <c r="W1538" i="1"/>
  <c r="V1538" i="1"/>
  <c r="X1534" i="1"/>
  <c r="W1534" i="1"/>
  <c r="V1534" i="1"/>
  <c r="X1530" i="1"/>
  <c r="W1530" i="1"/>
  <c r="V1530" i="1"/>
  <c r="X1526" i="1"/>
  <c r="W1526" i="1"/>
  <c r="V1526" i="1"/>
  <c r="X1522" i="1"/>
  <c r="W1522" i="1"/>
  <c r="V1522" i="1"/>
  <c r="X1518" i="1"/>
  <c r="W1518" i="1"/>
  <c r="V1518" i="1"/>
  <c r="X1514" i="1"/>
  <c r="W1514" i="1"/>
  <c r="V1514" i="1"/>
  <c r="X1510" i="1"/>
  <c r="W1510" i="1"/>
  <c r="V1510" i="1"/>
  <c r="X1506" i="1"/>
  <c r="W1506" i="1"/>
  <c r="V1506" i="1"/>
  <c r="X1502" i="1"/>
  <c r="W1502" i="1"/>
  <c r="V1502" i="1"/>
  <c r="X1498" i="1"/>
  <c r="W1498" i="1"/>
  <c r="V1498" i="1"/>
  <c r="X1494" i="1"/>
  <c r="W1494" i="1"/>
  <c r="V1494" i="1"/>
  <c r="X1490" i="1"/>
  <c r="W1490" i="1"/>
  <c r="V1490" i="1"/>
  <c r="X1486" i="1"/>
  <c r="W1486" i="1"/>
  <c r="V1486" i="1"/>
  <c r="X1482" i="1"/>
  <c r="W1482" i="1"/>
  <c r="V1482" i="1"/>
  <c r="X1478" i="1"/>
  <c r="W1478" i="1"/>
  <c r="V1478" i="1"/>
  <c r="X1474" i="1"/>
  <c r="W1474" i="1"/>
  <c r="V1474" i="1"/>
  <c r="X1470" i="1"/>
  <c r="W1470" i="1"/>
  <c r="V1470" i="1"/>
  <c r="X1466" i="1"/>
  <c r="W1466" i="1"/>
  <c r="V1466" i="1"/>
  <c r="X1462" i="1"/>
  <c r="W1462" i="1"/>
  <c r="V1462" i="1"/>
  <c r="X1458" i="1"/>
  <c r="W1458" i="1"/>
  <c r="V1458" i="1"/>
  <c r="X1454" i="1"/>
  <c r="W1454" i="1"/>
  <c r="V1454" i="1"/>
  <c r="X1450" i="1"/>
  <c r="W1450" i="1"/>
  <c r="V1450" i="1"/>
  <c r="X1446" i="1"/>
  <c r="W1446" i="1"/>
  <c r="V1446" i="1"/>
  <c r="X1442" i="1"/>
  <c r="W1442" i="1"/>
  <c r="V1442" i="1"/>
  <c r="X1438" i="1"/>
  <c r="W1438" i="1"/>
  <c r="V1438" i="1"/>
  <c r="X1434" i="1"/>
  <c r="W1434" i="1"/>
  <c r="V1434" i="1"/>
  <c r="X1430" i="1"/>
  <c r="W1430" i="1"/>
  <c r="V1430" i="1"/>
  <c r="X1426" i="1"/>
  <c r="W1426" i="1"/>
  <c r="V1426" i="1"/>
  <c r="X1422" i="1"/>
  <c r="W1422" i="1"/>
  <c r="V1422" i="1"/>
  <c r="X1418" i="1"/>
  <c r="W1418" i="1"/>
  <c r="V1418" i="1"/>
  <c r="X1414" i="1"/>
  <c r="W1414" i="1"/>
  <c r="V1414" i="1"/>
  <c r="X1410" i="1"/>
  <c r="W1410" i="1"/>
  <c r="V1410" i="1"/>
  <c r="X1406" i="1"/>
  <c r="W1406" i="1"/>
  <c r="V1406" i="1"/>
  <c r="X1402" i="1"/>
  <c r="W1402" i="1"/>
  <c r="V1402" i="1"/>
  <c r="X1398" i="1"/>
  <c r="W1398" i="1"/>
  <c r="V1398" i="1"/>
  <c r="X1394" i="1"/>
  <c r="W1394" i="1"/>
  <c r="V1394" i="1"/>
  <c r="X1390" i="1"/>
  <c r="W1390" i="1"/>
  <c r="V1390" i="1"/>
  <c r="X1386" i="1"/>
  <c r="W1386" i="1"/>
  <c r="V1386" i="1"/>
  <c r="X1382" i="1"/>
  <c r="W1382" i="1"/>
  <c r="V1382" i="1"/>
  <c r="X1378" i="1"/>
  <c r="W1378" i="1"/>
  <c r="V1378" i="1"/>
  <c r="X1374" i="1"/>
  <c r="W1374" i="1"/>
  <c r="V1374" i="1"/>
  <c r="X1370" i="1"/>
  <c r="W1370" i="1"/>
  <c r="V1370" i="1"/>
  <c r="X1366" i="1"/>
  <c r="W1366" i="1"/>
  <c r="V1366" i="1"/>
  <c r="X1362" i="1"/>
  <c r="W1362" i="1"/>
  <c r="V1362" i="1"/>
  <c r="X1358" i="1"/>
  <c r="W1358" i="1"/>
  <c r="V1358" i="1"/>
  <c r="X1354" i="1"/>
  <c r="W1354" i="1"/>
  <c r="V1354" i="1"/>
  <c r="X1350" i="1"/>
  <c r="W1350" i="1"/>
  <c r="V1350" i="1"/>
  <c r="X1346" i="1"/>
  <c r="W1346" i="1"/>
  <c r="V1346" i="1"/>
  <c r="X1342" i="1"/>
  <c r="W1342" i="1"/>
  <c r="V1342" i="1"/>
  <c r="X1338" i="1"/>
  <c r="W1338" i="1"/>
  <c r="V1338" i="1"/>
  <c r="X1334" i="1"/>
  <c r="W1334" i="1"/>
  <c r="V1334" i="1"/>
  <c r="X1330" i="1"/>
  <c r="W1330" i="1"/>
  <c r="V1330" i="1"/>
  <c r="X1326" i="1"/>
  <c r="W1326" i="1"/>
  <c r="V1326" i="1"/>
  <c r="X1322" i="1"/>
  <c r="W1322" i="1"/>
  <c r="V1322" i="1"/>
  <c r="X1318" i="1"/>
  <c r="W1318" i="1"/>
  <c r="V1318" i="1"/>
  <c r="X1314" i="1"/>
  <c r="W1314" i="1"/>
  <c r="V1314" i="1"/>
  <c r="X1310" i="1"/>
  <c r="W1310" i="1"/>
  <c r="V1310" i="1"/>
  <c r="X1306" i="1"/>
  <c r="W1306" i="1"/>
  <c r="V1306" i="1"/>
  <c r="X1302" i="1"/>
  <c r="W1302" i="1"/>
  <c r="V1302" i="1"/>
  <c r="X1298" i="1"/>
  <c r="W1298" i="1"/>
  <c r="V1298" i="1"/>
  <c r="X1294" i="1"/>
  <c r="W1294" i="1"/>
  <c r="V1294" i="1"/>
  <c r="X1290" i="1"/>
  <c r="W1290" i="1"/>
  <c r="V1290" i="1"/>
  <c r="X1286" i="1"/>
  <c r="W1286" i="1"/>
  <c r="V1286" i="1"/>
  <c r="X1282" i="1"/>
  <c r="W1282" i="1"/>
  <c r="V1282" i="1"/>
  <c r="X1278" i="1"/>
  <c r="W1278" i="1"/>
  <c r="V1278" i="1"/>
  <c r="X1274" i="1"/>
  <c r="W1274" i="1"/>
  <c r="V1274" i="1"/>
  <c r="X1270" i="1"/>
  <c r="W1270" i="1"/>
  <c r="V1270" i="1"/>
  <c r="X1266" i="1"/>
  <c r="W1266" i="1"/>
  <c r="V1266" i="1"/>
  <c r="X1262" i="1"/>
  <c r="W1262" i="1"/>
  <c r="V1262" i="1"/>
  <c r="X1258" i="1"/>
  <c r="W1258" i="1"/>
  <c r="V1258" i="1"/>
  <c r="X1254" i="1"/>
  <c r="W1254" i="1"/>
  <c r="V1254" i="1"/>
  <c r="X1250" i="1"/>
  <c r="W1250" i="1"/>
  <c r="V1250" i="1"/>
  <c r="X1246" i="1"/>
  <c r="W1246" i="1"/>
  <c r="V1246" i="1"/>
  <c r="X1242" i="1"/>
  <c r="W1242" i="1"/>
  <c r="V1242" i="1"/>
  <c r="X1238" i="1"/>
  <c r="W1238" i="1"/>
  <c r="V1238" i="1"/>
  <c r="X1234" i="1"/>
  <c r="W1234" i="1"/>
  <c r="V1234" i="1"/>
  <c r="X1230" i="1"/>
  <c r="W1230" i="1"/>
  <c r="V1230" i="1"/>
  <c r="X1226" i="1"/>
  <c r="W1226" i="1"/>
  <c r="V1226" i="1"/>
  <c r="X1222" i="1"/>
  <c r="W1222" i="1"/>
  <c r="V1222" i="1"/>
  <c r="X1218" i="1"/>
  <c r="W1218" i="1"/>
  <c r="V1218" i="1"/>
  <c r="X1214" i="1"/>
  <c r="W1214" i="1"/>
  <c r="V1214" i="1"/>
  <c r="X1210" i="1"/>
  <c r="W1210" i="1"/>
  <c r="V1210" i="1"/>
  <c r="X1206" i="1"/>
  <c r="W1206" i="1"/>
  <c r="V1206" i="1"/>
  <c r="X1202" i="1"/>
  <c r="W1202" i="1"/>
  <c r="V1202" i="1"/>
  <c r="X1198" i="1"/>
  <c r="W1198" i="1"/>
  <c r="V1198" i="1"/>
  <c r="X1194" i="1"/>
  <c r="W1194" i="1"/>
  <c r="V1194" i="1"/>
  <c r="X1190" i="1"/>
  <c r="W1190" i="1"/>
  <c r="V1190" i="1"/>
  <c r="X1186" i="1"/>
  <c r="W1186" i="1"/>
  <c r="V1186" i="1"/>
  <c r="X1182" i="1"/>
  <c r="W1182" i="1"/>
  <c r="V1182" i="1"/>
  <c r="X1178" i="1"/>
  <c r="W1178" i="1"/>
  <c r="V1178" i="1"/>
  <c r="X1174" i="1"/>
  <c r="W1174" i="1"/>
  <c r="V1174" i="1"/>
  <c r="X1170" i="1"/>
  <c r="W1170" i="1"/>
  <c r="V1170" i="1"/>
  <c r="X1166" i="1"/>
  <c r="W1166" i="1"/>
  <c r="V1166" i="1"/>
  <c r="X1162" i="1"/>
  <c r="W1162" i="1"/>
  <c r="V1162" i="1"/>
  <c r="X1158" i="1"/>
  <c r="W1158" i="1"/>
  <c r="V1158" i="1"/>
  <c r="X1154" i="1"/>
  <c r="W1154" i="1"/>
  <c r="V1154" i="1"/>
  <c r="X1150" i="1"/>
  <c r="W1150" i="1"/>
  <c r="V1150" i="1"/>
  <c r="X1146" i="1"/>
  <c r="W1146" i="1"/>
  <c r="V1146" i="1"/>
  <c r="X1142" i="1"/>
  <c r="W1142" i="1"/>
  <c r="V1142" i="1"/>
  <c r="X1138" i="1"/>
  <c r="W1138" i="1"/>
  <c r="V1138" i="1"/>
  <c r="X1134" i="1"/>
  <c r="W1134" i="1"/>
  <c r="V1134" i="1"/>
  <c r="X1130" i="1"/>
  <c r="W1130" i="1"/>
  <c r="V1130" i="1"/>
  <c r="X1126" i="1"/>
  <c r="W1126" i="1"/>
  <c r="V1126" i="1"/>
  <c r="X1122" i="1"/>
  <c r="W1122" i="1"/>
  <c r="V1122" i="1"/>
  <c r="X1118" i="1"/>
  <c r="W1118" i="1"/>
  <c r="V1118" i="1"/>
  <c r="X1114" i="1"/>
  <c r="W1114" i="1"/>
  <c r="V1114" i="1"/>
  <c r="X1110" i="1"/>
  <c r="W1110" i="1"/>
  <c r="V1110" i="1"/>
  <c r="X1106" i="1"/>
  <c r="W1106" i="1"/>
  <c r="V1106" i="1"/>
  <c r="X1102" i="1"/>
  <c r="W1102" i="1"/>
  <c r="V1102" i="1"/>
  <c r="X1098" i="1"/>
  <c r="W1098" i="1"/>
  <c r="V1098" i="1"/>
  <c r="X1094" i="1"/>
  <c r="W1094" i="1"/>
  <c r="V1094" i="1"/>
  <c r="X1090" i="1"/>
  <c r="W1090" i="1"/>
  <c r="V1090" i="1"/>
  <c r="X1086" i="1"/>
  <c r="W1086" i="1"/>
  <c r="V1086" i="1"/>
  <c r="X1082" i="1"/>
  <c r="W1082" i="1"/>
  <c r="V1082" i="1"/>
  <c r="X1078" i="1"/>
  <c r="W1078" i="1"/>
  <c r="V1078" i="1"/>
  <c r="X1074" i="1"/>
  <c r="W1074" i="1"/>
  <c r="V1074" i="1"/>
  <c r="X1070" i="1"/>
  <c r="W1070" i="1"/>
  <c r="V1070" i="1"/>
  <c r="X1066" i="1"/>
  <c r="W1066" i="1"/>
  <c r="V1066" i="1"/>
  <c r="X1062" i="1"/>
  <c r="W1062" i="1"/>
  <c r="V1062" i="1"/>
  <c r="X1058" i="1"/>
  <c r="W1058" i="1"/>
  <c r="V1058" i="1"/>
  <c r="X1054" i="1"/>
  <c r="W1054" i="1"/>
  <c r="V1054" i="1"/>
  <c r="X1050" i="1"/>
  <c r="W1050" i="1"/>
  <c r="V1050" i="1"/>
  <c r="X1046" i="1"/>
  <c r="W1046" i="1"/>
  <c r="V1046" i="1"/>
  <c r="X1042" i="1"/>
  <c r="W1042" i="1"/>
  <c r="V1042" i="1"/>
  <c r="X1038" i="1"/>
  <c r="W1038" i="1"/>
  <c r="V1038" i="1"/>
  <c r="X1034" i="1"/>
  <c r="W1034" i="1"/>
  <c r="V1034" i="1"/>
  <c r="X1030" i="1"/>
  <c r="W1030" i="1"/>
  <c r="V1030" i="1"/>
  <c r="X1026" i="1"/>
  <c r="W1026" i="1"/>
  <c r="V1026" i="1"/>
  <c r="X1022" i="1"/>
  <c r="W1022" i="1"/>
  <c r="V1022" i="1"/>
  <c r="X1018" i="1"/>
  <c r="W1018" i="1"/>
  <c r="V1018" i="1"/>
  <c r="X1014" i="1"/>
  <c r="W1014" i="1"/>
  <c r="V1014" i="1"/>
  <c r="X1010" i="1"/>
  <c r="W1010" i="1"/>
  <c r="V1010" i="1"/>
  <c r="X1006" i="1"/>
  <c r="W1006" i="1"/>
  <c r="V1006" i="1"/>
  <c r="X1002" i="1"/>
  <c r="W1002" i="1"/>
  <c r="V1002" i="1"/>
  <c r="X998" i="1"/>
  <c r="W998" i="1"/>
  <c r="V998" i="1"/>
  <c r="X994" i="1"/>
  <c r="W994" i="1"/>
  <c r="V994" i="1"/>
  <c r="X990" i="1"/>
  <c r="W990" i="1"/>
  <c r="V990" i="1"/>
  <c r="X986" i="1"/>
  <c r="W986" i="1"/>
  <c r="V986" i="1"/>
  <c r="X982" i="1"/>
  <c r="W982" i="1"/>
  <c r="V982" i="1"/>
  <c r="X978" i="1"/>
  <c r="W978" i="1"/>
  <c r="V978" i="1"/>
  <c r="X974" i="1"/>
  <c r="W974" i="1"/>
  <c r="V974" i="1"/>
  <c r="X970" i="1"/>
  <c r="W970" i="1"/>
  <c r="V970" i="1"/>
  <c r="X966" i="1"/>
  <c r="W966" i="1"/>
  <c r="V966" i="1"/>
  <c r="X962" i="1"/>
  <c r="W962" i="1"/>
  <c r="V962" i="1"/>
  <c r="X958" i="1"/>
  <c r="W958" i="1"/>
  <c r="V958" i="1"/>
  <c r="X954" i="1"/>
  <c r="W954" i="1"/>
  <c r="V954" i="1"/>
  <c r="X950" i="1"/>
  <c r="W950" i="1"/>
  <c r="V950" i="1"/>
  <c r="X946" i="1"/>
  <c r="W946" i="1"/>
  <c r="V946" i="1"/>
  <c r="X942" i="1"/>
  <c r="W942" i="1"/>
  <c r="V942" i="1"/>
  <c r="X938" i="1"/>
  <c r="W938" i="1"/>
  <c r="V938" i="1"/>
  <c r="X934" i="1"/>
  <c r="W934" i="1"/>
  <c r="V934" i="1"/>
  <c r="X930" i="1"/>
  <c r="W930" i="1"/>
  <c r="V930" i="1"/>
  <c r="X926" i="1"/>
  <c r="W926" i="1"/>
  <c r="V926" i="1"/>
  <c r="X922" i="1"/>
  <c r="W922" i="1"/>
  <c r="V922" i="1"/>
  <c r="X918" i="1"/>
  <c r="W918" i="1"/>
  <c r="V918" i="1"/>
  <c r="X914" i="1"/>
  <c r="W914" i="1"/>
  <c r="V914" i="1"/>
  <c r="X910" i="1"/>
  <c r="W910" i="1"/>
  <c r="V910" i="1"/>
  <c r="X906" i="1"/>
  <c r="W906" i="1"/>
  <c r="V906" i="1"/>
  <c r="X902" i="1"/>
  <c r="W902" i="1"/>
  <c r="V902" i="1"/>
  <c r="X898" i="1"/>
  <c r="W898" i="1"/>
  <c r="V898" i="1"/>
  <c r="X894" i="1"/>
  <c r="W894" i="1"/>
  <c r="V894" i="1"/>
  <c r="X890" i="1"/>
  <c r="W890" i="1"/>
  <c r="V890" i="1"/>
  <c r="X886" i="1"/>
  <c r="W886" i="1"/>
  <c r="V886" i="1"/>
  <c r="X882" i="1"/>
  <c r="W882" i="1"/>
  <c r="V882" i="1"/>
  <c r="X878" i="1"/>
  <c r="W878" i="1"/>
  <c r="V878" i="1"/>
  <c r="X874" i="1"/>
  <c r="W874" i="1"/>
  <c r="V874" i="1"/>
  <c r="X870" i="1"/>
  <c r="W870" i="1"/>
  <c r="V870" i="1"/>
  <c r="X866" i="1"/>
  <c r="W866" i="1"/>
  <c r="V866" i="1"/>
  <c r="X862" i="1"/>
  <c r="W862" i="1"/>
  <c r="V862" i="1"/>
  <c r="X858" i="1"/>
  <c r="W858" i="1"/>
  <c r="V858" i="1"/>
  <c r="X854" i="1"/>
  <c r="W854" i="1"/>
  <c r="V854" i="1"/>
  <c r="X850" i="1"/>
  <c r="W850" i="1"/>
  <c r="V850" i="1"/>
  <c r="X846" i="1"/>
  <c r="W846" i="1"/>
  <c r="V846" i="1"/>
  <c r="X842" i="1"/>
  <c r="W842" i="1"/>
  <c r="V842" i="1"/>
  <c r="X838" i="1"/>
  <c r="W838" i="1"/>
  <c r="V838" i="1"/>
  <c r="X834" i="1"/>
  <c r="W834" i="1"/>
  <c r="V834" i="1"/>
  <c r="X830" i="1"/>
  <c r="W830" i="1"/>
  <c r="V830" i="1"/>
  <c r="X826" i="1"/>
  <c r="W826" i="1"/>
  <c r="V826" i="1"/>
  <c r="X822" i="1"/>
  <c r="W822" i="1"/>
  <c r="V822" i="1"/>
  <c r="X818" i="1"/>
  <c r="W818" i="1"/>
  <c r="V818" i="1"/>
  <c r="X814" i="1"/>
  <c r="W814" i="1"/>
  <c r="V814" i="1"/>
  <c r="X810" i="1"/>
  <c r="W810" i="1"/>
  <c r="V810" i="1"/>
  <c r="X806" i="1"/>
  <c r="W806" i="1"/>
  <c r="V806" i="1"/>
  <c r="X802" i="1"/>
  <c r="W802" i="1"/>
  <c r="V802" i="1"/>
  <c r="X798" i="1"/>
  <c r="W798" i="1"/>
  <c r="V798" i="1"/>
  <c r="X794" i="1"/>
  <c r="W794" i="1"/>
  <c r="V794" i="1"/>
  <c r="X790" i="1"/>
  <c r="W790" i="1"/>
  <c r="V790" i="1"/>
  <c r="X786" i="1"/>
  <c r="W786" i="1"/>
  <c r="V786" i="1"/>
  <c r="X782" i="1"/>
  <c r="W782" i="1"/>
  <c r="V782" i="1"/>
  <c r="X778" i="1"/>
  <c r="W778" i="1"/>
  <c r="V778" i="1"/>
  <c r="X774" i="1"/>
  <c r="W774" i="1"/>
  <c r="V774" i="1"/>
  <c r="X770" i="1"/>
  <c r="W770" i="1"/>
  <c r="V770" i="1"/>
  <c r="X766" i="1"/>
  <c r="W766" i="1"/>
  <c r="V766" i="1"/>
  <c r="X762" i="1"/>
  <c r="W762" i="1"/>
  <c r="V762" i="1"/>
  <c r="X758" i="1"/>
  <c r="W758" i="1"/>
  <c r="V758" i="1"/>
  <c r="X754" i="1"/>
  <c r="W754" i="1"/>
  <c r="V754" i="1"/>
  <c r="X750" i="1"/>
  <c r="W750" i="1"/>
  <c r="V750" i="1"/>
  <c r="X746" i="1"/>
  <c r="W746" i="1"/>
  <c r="V746" i="1"/>
  <c r="X742" i="1"/>
  <c r="W742" i="1"/>
  <c r="V742" i="1"/>
  <c r="X738" i="1"/>
  <c r="W738" i="1"/>
  <c r="V738" i="1"/>
  <c r="X734" i="1"/>
  <c r="W734" i="1"/>
  <c r="V734" i="1"/>
  <c r="X730" i="1"/>
  <c r="W730" i="1"/>
  <c r="V730" i="1"/>
  <c r="X726" i="1"/>
  <c r="W726" i="1"/>
  <c r="V726" i="1"/>
  <c r="X722" i="1"/>
  <c r="W722" i="1"/>
  <c r="V722" i="1"/>
  <c r="X718" i="1"/>
  <c r="W718" i="1"/>
  <c r="V718" i="1"/>
  <c r="X714" i="1"/>
  <c r="W714" i="1"/>
  <c r="V714" i="1"/>
  <c r="X710" i="1"/>
  <c r="W710" i="1"/>
  <c r="V710" i="1"/>
  <c r="X706" i="1"/>
  <c r="W706" i="1"/>
  <c r="V706" i="1"/>
  <c r="X702" i="1"/>
  <c r="W702" i="1"/>
  <c r="V702" i="1"/>
  <c r="X698" i="1"/>
  <c r="W698" i="1"/>
  <c r="V698" i="1"/>
  <c r="X694" i="1"/>
  <c r="W694" i="1"/>
  <c r="V694" i="1"/>
  <c r="X690" i="1"/>
  <c r="W690" i="1"/>
  <c r="V690" i="1"/>
  <c r="X686" i="1"/>
  <c r="W686" i="1"/>
  <c r="V686" i="1"/>
  <c r="X682" i="1"/>
  <c r="W682" i="1"/>
  <c r="V682" i="1"/>
  <c r="X678" i="1"/>
  <c r="W678" i="1"/>
  <c r="V678" i="1"/>
  <c r="X674" i="1"/>
  <c r="W674" i="1"/>
  <c r="V674" i="1"/>
  <c r="X670" i="1"/>
  <c r="W670" i="1"/>
  <c r="V670" i="1"/>
  <c r="X666" i="1"/>
  <c r="W666" i="1"/>
  <c r="V666" i="1"/>
  <c r="X662" i="1"/>
  <c r="W662" i="1"/>
  <c r="V662" i="1"/>
  <c r="X658" i="1"/>
  <c r="W658" i="1"/>
  <c r="V658" i="1"/>
  <c r="X654" i="1"/>
  <c r="W654" i="1"/>
  <c r="V654" i="1"/>
  <c r="X650" i="1"/>
  <c r="W650" i="1"/>
  <c r="V650" i="1"/>
  <c r="X646" i="1"/>
  <c r="W646" i="1"/>
  <c r="V646" i="1"/>
  <c r="X642" i="1"/>
  <c r="W642" i="1"/>
  <c r="V642" i="1"/>
  <c r="X638" i="1"/>
  <c r="W638" i="1"/>
  <c r="V638" i="1"/>
  <c r="X634" i="1"/>
  <c r="W634" i="1"/>
  <c r="V634" i="1"/>
  <c r="X630" i="1"/>
  <c r="W630" i="1"/>
  <c r="V630" i="1"/>
  <c r="X626" i="1"/>
  <c r="W626" i="1"/>
  <c r="V626" i="1"/>
  <c r="X622" i="1"/>
  <c r="W622" i="1"/>
  <c r="V622" i="1"/>
  <c r="X618" i="1"/>
  <c r="W618" i="1"/>
  <c r="V618" i="1"/>
  <c r="X614" i="1"/>
  <c r="W614" i="1"/>
  <c r="V614" i="1"/>
  <c r="X610" i="1"/>
  <c r="W610" i="1"/>
  <c r="V610" i="1"/>
  <c r="X606" i="1"/>
  <c r="W606" i="1"/>
  <c r="V606" i="1"/>
  <c r="X602" i="1"/>
  <c r="W602" i="1"/>
  <c r="V602" i="1"/>
  <c r="X598" i="1"/>
  <c r="W598" i="1"/>
  <c r="V598" i="1"/>
  <c r="X594" i="1"/>
  <c r="W594" i="1"/>
  <c r="V594" i="1"/>
  <c r="X590" i="1"/>
  <c r="W590" i="1"/>
  <c r="V590" i="1"/>
  <c r="X586" i="1"/>
  <c r="W586" i="1"/>
  <c r="V586" i="1"/>
  <c r="X582" i="1"/>
  <c r="W582" i="1"/>
  <c r="V582" i="1"/>
  <c r="X578" i="1"/>
  <c r="W578" i="1"/>
  <c r="V578" i="1"/>
  <c r="X574" i="1"/>
  <c r="W574" i="1"/>
  <c r="V574" i="1"/>
  <c r="X570" i="1"/>
  <c r="W570" i="1"/>
  <c r="V570" i="1"/>
  <c r="X566" i="1"/>
  <c r="W566" i="1"/>
  <c r="V566" i="1"/>
  <c r="X562" i="1"/>
  <c r="W562" i="1"/>
  <c r="V562" i="1"/>
  <c r="X558" i="1"/>
  <c r="W558" i="1"/>
  <c r="V558" i="1"/>
  <c r="X554" i="1"/>
  <c r="W554" i="1"/>
  <c r="V554" i="1"/>
  <c r="X550" i="1"/>
  <c r="W550" i="1"/>
  <c r="V550" i="1"/>
  <c r="X546" i="1"/>
  <c r="W546" i="1"/>
  <c r="V546" i="1"/>
  <c r="X542" i="1"/>
  <c r="W542" i="1"/>
  <c r="V542" i="1"/>
  <c r="X538" i="1"/>
  <c r="W538" i="1"/>
  <c r="V538" i="1"/>
  <c r="X534" i="1"/>
  <c r="W534" i="1"/>
  <c r="V534" i="1"/>
  <c r="X530" i="1"/>
  <c r="W530" i="1"/>
  <c r="V530" i="1"/>
  <c r="X526" i="1"/>
  <c r="W526" i="1"/>
  <c r="V526" i="1"/>
  <c r="X522" i="1"/>
  <c r="W522" i="1"/>
  <c r="V522" i="1"/>
  <c r="X518" i="1"/>
  <c r="W518" i="1"/>
  <c r="V518" i="1"/>
  <c r="X514" i="1"/>
  <c r="W514" i="1"/>
  <c r="V514" i="1"/>
  <c r="X510" i="1"/>
  <c r="W510" i="1"/>
  <c r="V510" i="1"/>
  <c r="X506" i="1"/>
  <c r="W506" i="1"/>
  <c r="V506" i="1"/>
  <c r="X502" i="1"/>
  <c r="W502" i="1"/>
  <c r="V502" i="1"/>
  <c r="X498" i="1"/>
  <c r="W498" i="1"/>
  <c r="V498" i="1"/>
  <c r="X494" i="1"/>
  <c r="W494" i="1"/>
  <c r="V494" i="1"/>
  <c r="X490" i="1"/>
  <c r="W490" i="1"/>
  <c r="V490" i="1"/>
  <c r="X486" i="1"/>
  <c r="W486" i="1"/>
  <c r="V486" i="1"/>
  <c r="X482" i="1"/>
  <c r="W482" i="1"/>
  <c r="V482" i="1"/>
  <c r="X478" i="1"/>
  <c r="W478" i="1"/>
  <c r="V478" i="1"/>
  <c r="X474" i="1"/>
  <c r="W474" i="1"/>
  <c r="V474" i="1"/>
  <c r="X470" i="1"/>
  <c r="W470" i="1"/>
  <c r="V470" i="1"/>
  <c r="X466" i="1"/>
  <c r="W466" i="1"/>
  <c r="V466" i="1"/>
  <c r="X462" i="1"/>
  <c r="W462" i="1"/>
  <c r="V462" i="1"/>
  <c r="X458" i="1"/>
  <c r="W458" i="1"/>
  <c r="V458" i="1"/>
  <c r="X454" i="1"/>
  <c r="W454" i="1"/>
  <c r="V454" i="1"/>
  <c r="X450" i="1"/>
  <c r="W450" i="1"/>
  <c r="V450" i="1"/>
  <c r="X446" i="1"/>
  <c r="W446" i="1"/>
  <c r="V446" i="1"/>
  <c r="X442" i="1"/>
  <c r="W442" i="1"/>
  <c r="V442" i="1"/>
  <c r="X438" i="1"/>
  <c r="W438" i="1"/>
  <c r="V438" i="1"/>
  <c r="X434" i="1"/>
  <c r="W434" i="1"/>
  <c r="V434" i="1"/>
  <c r="X430" i="1"/>
  <c r="W430" i="1"/>
  <c r="V430" i="1"/>
  <c r="X426" i="1"/>
  <c r="W426" i="1"/>
  <c r="V426" i="1"/>
  <c r="X422" i="1"/>
  <c r="W422" i="1"/>
  <c r="V422" i="1"/>
  <c r="X418" i="1"/>
  <c r="W418" i="1"/>
  <c r="V418" i="1"/>
  <c r="X414" i="1"/>
  <c r="W414" i="1"/>
  <c r="V414" i="1"/>
  <c r="X410" i="1"/>
  <c r="W410" i="1"/>
  <c r="V410" i="1"/>
  <c r="X406" i="1"/>
  <c r="W406" i="1"/>
  <c r="V406" i="1"/>
  <c r="X402" i="1"/>
  <c r="W402" i="1"/>
  <c r="V402" i="1"/>
  <c r="X398" i="1"/>
  <c r="W398" i="1"/>
  <c r="V398" i="1"/>
  <c r="X394" i="1"/>
  <c r="W394" i="1"/>
  <c r="V394" i="1"/>
  <c r="X390" i="1"/>
  <c r="W390" i="1"/>
  <c r="V390" i="1"/>
  <c r="X386" i="1"/>
  <c r="W386" i="1"/>
  <c r="V386" i="1"/>
  <c r="X382" i="1"/>
  <c r="W382" i="1"/>
  <c r="V382" i="1"/>
  <c r="X378" i="1"/>
  <c r="W378" i="1"/>
  <c r="V378" i="1"/>
  <c r="X374" i="1"/>
  <c r="W374" i="1"/>
  <c r="V374" i="1"/>
  <c r="X370" i="1"/>
  <c r="W370" i="1"/>
  <c r="V370" i="1"/>
  <c r="X366" i="1"/>
  <c r="W366" i="1"/>
  <c r="V366" i="1"/>
  <c r="X362" i="1"/>
  <c r="W362" i="1"/>
  <c r="V362" i="1"/>
  <c r="X358" i="1"/>
  <c r="W358" i="1"/>
  <c r="V358" i="1"/>
  <c r="X354" i="1"/>
  <c r="W354" i="1"/>
  <c r="V354" i="1"/>
  <c r="X350" i="1"/>
  <c r="W350" i="1"/>
  <c r="V350" i="1"/>
  <c r="X346" i="1"/>
  <c r="W346" i="1"/>
  <c r="V346" i="1"/>
  <c r="X342" i="1"/>
  <c r="W342" i="1"/>
  <c r="V342" i="1"/>
  <c r="X338" i="1"/>
  <c r="W338" i="1"/>
  <c r="V338" i="1"/>
  <c r="X334" i="1"/>
  <c r="W334" i="1"/>
  <c r="V334" i="1"/>
  <c r="X330" i="1"/>
  <c r="W330" i="1"/>
  <c r="V330" i="1"/>
  <c r="X326" i="1"/>
  <c r="W326" i="1"/>
  <c r="V326" i="1"/>
  <c r="X322" i="1"/>
  <c r="W322" i="1"/>
  <c r="V322" i="1"/>
  <c r="X318" i="1"/>
  <c r="W318" i="1"/>
  <c r="V318" i="1"/>
  <c r="X314" i="1"/>
  <c r="W314" i="1"/>
  <c r="V314" i="1"/>
  <c r="X310" i="1"/>
  <c r="W310" i="1"/>
  <c r="V310" i="1"/>
  <c r="X306" i="1"/>
  <c r="W306" i="1"/>
  <c r="V306" i="1"/>
  <c r="X302" i="1"/>
  <c r="W302" i="1"/>
  <c r="V302" i="1"/>
  <c r="X298" i="1"/>
  <c r="W298" i="1"/>
  <c r="V298" i="1"/>
  <c r="X294" i="1"/>
  <c r="W294" i="1"/>
  <c r="V294" i="1"/>
  <c r="X290" i="1"/>
  <c r="W290" i="1"/>
  <c r="V290" i="1"/>
  <c r="X286" i="1"/>
  <c r="W286" i="1"/>
  <c r="V286" i="1"/>
  <c r="X282" i="1"/>
  <c r="W282" i="1"/>
  <c r="V282" i="1"/>
  <c r="X278" i="1"/>
  <c r="W278" i="1"/>
  <c r="V278" i="1"/>
  <c r="X274" i="1"/>
  <c r="W274" i="1"/>
  <c r="V274" i="1"/>
  <c r="X270" i="1"/>
  <c r="W270" i="1"/>
  <c r="V270" i="1"/>
  <c r="X266" i="1"/>
  <c r="W266" i="1"/>
  <c r="V266" i="1"/>
  <c r="X262" i="1"/>
  <c r="W262" i="1"/>
  <c r="V262" i="1"/>
  <c r="X258" i="1"/>
  <c r="W258" i="1"/>
  <c r="V258" i="1"/>
  <c r="X254" i="1"/>
  <c r="W254" i="1"/>
  <c r="V254" i="1"/>
  <c r="X250" i="1"/>
  <c r="W250" i="1"/>
  <c r="V250" i="1"/>
  <c r="X246" i="1"/>
  <c r="W246" i="1"/>
  <c r="V246" i="1"/>
  <c r="X242" i="1"/>
  <c r="W242" i="1"/>
  <c r="V242" i="1"/>
  <c r="X238" i="1"/>
  <c r="W238" i="1"/>
  <c r="V238" i="1"/>
  <c r="X234" i="1"/>
  <c r="W234" i="1"/>
  <c r="V234" i="1"/>
  <c r="X230" i="1"/>
  <c r="W230" i="1"/>
  <c r="V230" i="1"/>
  <c r="X226" i="1"/>
  <c r="W226" i="1"/>
  <c r="V226" i="1"/>
  <c r="X222" i="1"/>
  <c r="W222" i="1"/>
  <c r="V222" i="1"/>
  <c r="X218" i="1"/>
  <c r="W218" i="1"/>
  <c r="V218" i="1"/>
  <c r="X214" i="1"/>
  <c r="W214" i="1"/>
  <c r="V214" i="1"/>
  <c r="X210" i="1"/>
  <c r="W210" i="1"/>
  <c r="V210" i="1"/>
  <c r="X206" i="1"/>
  <c r="W206" i="1"/>
  <c r="V206" i="1"/>
  <c r="X202" i="1"/>
  <c r="W202" i="1"/>
  <c r="V202" i="1"/>
  <c r="X198" i="1"/>
  <c r="W198" i="1"/>
  <c r="V198" i="1"/>
  <c r="X194" i="1"/>
  <c r="W194" i="1"/>
  <c r="V194" i="1"/>
  <c r="X190" i="1"/>
  <c r="W190" i="1"/>
  <c r="V190" i="1"/>
  <c r="X186" i="1"/>
  <c r="W186" i="1"/>
  <c r="V186" i="1"/>
  <c r="X182" i="1"/>
  <c r="W182" i="1"/>
  <c r="V182" i="1"/>
  <c r="X178" i="1"/>
  <c r="W178" i="1"/>
  <c r="V178" i="1"/>
  <c r="X174" i="1"/>
  <c r="W174" i="1"/>
  <c r="V174" i="1"/>
  <c r="X170" i="1"/>
  <c r="W170" i="1"/>
  <c r="V170" i="1"/>
  <c r="X166" i="1"/>
  <c r="W166" i="1"/>
  <c r="V166" i="1"/>
  <c r="X162" i="1"/>
  <c r="W162" i="1"/>
  <c r="V162" i="1"/>
  <c r="X158" i="1"/>
  <c r="W158" i="1"/>
  <c r="V158" i="1"/>
  <c r="X154" i="1"/>
  <c r="W154" i="1"/>
  <c r="V154" i="1"/>
  <c r="X150" i="1"/>
  <c r="W150" i="1"/>
  <c r="V150" i="1"/>
  <c r="X146" i="1"/>
  <c r="W146" i="1"/>
  <c r="V146" i="1"/>
  <c r="X142" i="1"/>
  <c r="W142" i="1"/>
  <c r="V142" i="1"/>
  <c r="X138" i="1"/>
  <c r="W138" i="1"/>
  <c r="V138" i="1"/>
  <c r="X134" i="1"/>
  <c r="W134" i="1"/>
  <c r="V134" i="1"/>
  <c r="X130" i="1"/>
  <c r="W130" i="1"/>
  <c r="V130" i="1"/>
  <c r="X126" i="1"/>
  <c r="W126" i="1"/>
  <c r="V126" i="1"/>
  <c r="X122" i="1"/>
  <c r="W122" i="1"/>
  <c r="V122" i="1"/>
  <c r="X118" i="1"/>
  <c r="W118" i="1"/>
  <c r="V118" i="1"/>
  <c r="X114" i="1"/>
  <c r="W114" i="1"/>
  <c r="V114" i="1"/>
  <c r="X110" i="1"/>
  <c r="W110" i="1"/>
  <c r="V110" i="1"/>
  <c r="X106" i="1"/>
  <c r="W106" i="1"/>
  <c r="V106" i="1"/>
  <c r="X102" i="1"/>
  <c r="W102" i="1"/>
  <c r="V102" i="1"/>
  <c r="X98" i="1"/>
  <c r="W98" i="1"/>
  <c r="V98" i="1"/>
  <c r="X94" i="1"/>
  <c r="W94" i="1"/>
  <c r="V94" i="1"/>
  <c r="X90" i="1"/>
  <c r="W90" i="1"/>
  <c r="V90" i="1"/>
  <c r="X86" i="1"/>
  <c r="W86" i="1"/>
  <c r="V86" i="1"/>
  <c r="X82" i="1"/>
  <c r="W82" i="1"/>
  <c r="V82" i="1"/>
  <c r="X78" i="1"/>
  <c r="W78" i="1"/>
  <c r="V78" i="1"/>
  <c r="X74" i="1"/>
  <c r="W74" i="1"/>
  <c r="V74" i="1"/>
  <c r="X70" i="1"/>
  <c r="W70" i="1"/>
  <c r="V70" i="1"/>
  <c r="X66" i="1"/>
  <c r="W66" i="1"/>
  <c r="V66" i="1"/>
  <c r="X62" i="1"/>
  <c r="W62" i="1"/>
  <c r="V62" i="1"/>
  <c r="X58" i="1"/>
  <c r="W58" i="1"/>
  <c r="V58" i="1"/>
  <c r="X54" i="1"/>
  <c r="W54" i="1"/>
  <c r="V54" i="1"/>
  <c r="X50" i="1"/>
  <c r="W50" i="1"/>
  <c r="V50" i="1"/>
  <c r="X46" i="1"/>
  <c r="W46" i="1"/>
  <c r="V46" i="1"/>
  <c r="X42" i="1"/>
  <c r="W42" i="1"/>
  <c r="V42" i="1"/>
  <c r="X38" i="1"/>
  <c r="W38" i="1"/>
  <c r="V38" i="1"/>
  <c r="X34" i="1"/>
  <c r="W34" i="1"/>
  <c r="V34" i="1"/>
  <c r="X30" i="1"/>
  <c r="W30" i="1"/>
  <c r="V30" i="1"/>
  <c r="X26" i="1"/>
  <c r="W26" i="1"/>
  <c r="V26" i="1"/>
  <c r="X22" i="1"/>
  <c r="W22" i="1"/>
  <c r="V22" i="1"/>
  <c r="X18" i="1"/>
  <c r="W18" i="1"/>
  <c r="V18" i="1"/>
  <c r="X14" i="1"/>
  <c r="W14" i="1"/>
  <c r="V14" i="1"/>
  <c r="X10" i="1"/>
  <c r="W10" i="1"/>
  <c r="V10" i="1"/>
  <c r="X6" i="1"/>
  <c r="W6" i="1"/>
  <c r="V6" i="1"/>
  <c r="X2233" i="1"/>
  <c r="W2233" i="1"/>
  <c r="X2229" i="1"/>
  <c r="W2229" i="1"/>
  <c r="X2225" i="1"/>
  <c r="W2225" i="1"/>
  <c r="X2221" i="1"/>
  <c r="W2221" i="1"/>
  <c r="X2217" i="1"/>
  <c r="W2217" i="1"/>
  <c r="X2213" i="1"/>
  <c r="W2213" i="1"/>
  <c r="X2209" i="1"/>
  <c r="W2209" i="1"/>
  <c r="X2205" i="1"/>
  <c r="W2205" i="1"/>
  <c r="X2201" i="1"/>
  <c r="W2201" i="1"/>
  <c r="X2197" i="1"/>
  <c r="W2197" i="1"/>
  <c r="X2193" i="1"/>
  <c r="W2193" i="1"/>
  <c r="X2189" i="1"/>
  <c r="W2189" i="1"/>
  <c r="X2185" i="1"/>
  <c r="W2185" i="1"/>
  <c r="X2181" i="1"/>
  <c r="W2181" i="1"/>
  <c r="X2177" i="1"/>
  <c r="W2177" i="1"/>
  <c r="X2173" i="1"/>
  <c r="W2173" i="1"/>
  <c r="X2169" i="1"/>
  <c r="W2169" i="1"/>
  <c r="X2165" i="1"/>
  <c r="W2165" i="1"/>
  <c r="X2161" i="1"/>
  <c r="W2161" i="1"/>
  <c r="X2157" i="1"/>
  <c r="W2157" i="1"/>
  <c r="X2153" i="1"/>
  <c r="W2153" i="1"/>
  <c r="X2149" i="1"/>
  <c r="W2149" i="1"/>
  <c r="X2145" i="1"/>
  <c r="W2145" i="1"/>
  <c r="X2141" i="1"/>
  <c r="W2141" i="1"/>
  <c r="X2137" i="1"/>
  <c r="W2137" i="1"/>
  <c r="X2133" i="1"/>
  <c r="W2133" i="1"/>
  <c r="V2133" i="1"/>
  <c r="X2129" i="1"/>
  <c r="W2129" i="1"/>
  <c r="V2129" i="1"/>
  <c r="X2125" i="1"/>
  <c r="W2125" i="1"/>
  <c r="V2125" i="1"/>
  <c r="X2121" i="1"/>
  <c r="W2121" i="1"/>
  <c r="V2121" i="1"/>
  <c r="X2117" i="1"/>
  <c r="W2117" i="1"/>
  <c r="V2117" i="1"/>
  <c r="X2113" i="1"/>
  <c r="W2113" i="1"/>
  <c r="V2113" i="1"/>
  <c r="X2109" i="1"/>
  <c r="W2109" i="1"/>
  <c r="V2109" i="1"/>
  <c r="X2105" i="1"/>
  <c r="W2105" i="1"/>
  <c r="V2105" i="1"/>
  <c r="X2101" i="1"/>
  <c r="W2101" i="1"/>
  <c r="V2101" i="1"/>
  <c r="X2097" i="1"/>
  <c r="W2097" i="1"/>
  <c r="V2097" i="1"/>
  <c r="X2093" i="1"/>
  <c r="W2093" i="1"/>
  <c r="V2093" i="1"/>
  <c r="X2089" i="1"/>
  <c r="W2089" i="1"/>
  <c r="V2089" i="1"/>
  <c r="X2085" i="1"/>
  <c r="W2085" i="1"/>
  <c r="V2085" i="1"/>
  <c r="X2081" i="1"/>
  <c r="W2081" i="1"/>
  <c r="V2081" i="1"/>
  <c r="X2077" i="1"/>
  <c r="W2077" i="1"/>
  <c r="V2077" i="1"/>
  <c r="X2073" i="1"/>
  <c r="W2073" i="1"/>
  <c r="V2073" i="1"/>
  <c r="X2069" i="1"/>
  <c r="W2069" i="1"/>
  <c r="V2069" i="1"/>
  <c r="X2065" i="1"/>
  <c r="W2065" i="1"/>
  <c r="V2065" i="1"/>
  <c r="X2061" i="1"/>
  <c r="W2061" i="1"/>
  <c r="V2061" i="1"/>
  <c r="X2057" i="1"/>
  <c r="W2057" i="1"/>
  <c r="V2057" i="1"/>
  <c r="X2053" i="1"/>
  <c r="W2053" i="1"/>
  <c r="V2053" i="1"/>
  <c r="X2049" i="1"/>
  <c r="W2049" i="1"/>
  <c r="V2049" i="1"/>
  <c r="X2045" i="1"/>
  <c r="W2045" i="1"/>
  <c r="V2045" i="1"/>
  <c r="X2041" i="1"/>
  <c r="W2041" i="1"/>
  <c r="V2041" i="1"/>
  <c r="X2037" i="1"/>
  <c r="W2037" i="1"/>
  <c r="V2037" i="1"/>
  <c r="X2033" i="1"/>
  <c r="W2033" i="1"/>
  <c r="V2033" i="1"/>
  <c r="X2029" i="1"/>
  <c r="W2029" i="1"/>
  <c r="V2029" i="1"/>
  <c r="X2025" i="1"/>
  <c r="W2025" i="1"/>
  <c r="V2025" i="1"/>
  <c r="X2021" i="1"/>
  <c r="W2021" i="1"/>
  <c r="V2021" i="1"/>
  <c r="X2017" i="1"/>
  <c r="W2017" i="1"/>
  <c r="V2017" i="1"/>
  <c r="X2013" i="1"/>
  <c r="W2013" i="1"/>
  <c r="V2013" i="1"/>
  <c r="X2009" i="1"/>
  <c r="W2009" i="1"/>
  <c r="V2009" i="1"/>
  <c r="X2005" i="1"/>
  <c r="W2005" i="1"/>
  <c r="V2005" i="1"/>
  <c r="X2001" i="1"/>
  <c r="W2001" i="1"/>
  <c r="V2001" i="1"/>
  <c r="X1997" i="1"/>
  <c r="W1997" i="1"/>
  <c r="V1997" i="1"/>
  <c r="X1993" i="1"/>
  <c r="W1993" i="1"/>
  <c r="V1993" i="1"/>
  <c r="X1989" i="1"/>
  <c r="W1989" i="1"/>
  <c r="V1989" i="1"/>
  <c r="X1985" i="1"/>
  <c r="W1985" i="1"/>
  <c r="V1985" i="1"/>
  <c r="X1981" i="1"/>
  <c r="W1981" i="1"/>
  <c r="V1981" i="1"/>
  <c r="X1977" i="1"/>
  <c r="W1977" i="1"/>
  <c r="V1977" i="1"/>
  <c r="X1973" i="1"/>
  <c r="W1973" i="1"/>
  <c r="V1973" i="1"/>
  <c r="X1969" i="1"/>
  <c r="W1969" i="1"/>
  <c r="V1969" i="1"/>
  <c r="X1965" i="1"/>
  <c r="W1965" i="1"/>
  <c r="V1965" i="1"/>
  <c r="X1961" i="1"/>
  <c r="W1961" i="1"/>
  <c r="V1961" i="1"/>
  <c r="X1957" i="1"/>
  <c r="W1957" i="1"/>
  <c r="V1957" i="1"/>
  <c r="X1953" i="1"/>
  <c r="W1953" i="1"/>
  <c r="V1953" i="1"/>
  <c r="X1949" i="1"/>
  <c r="W1949" i="1"/>
  <c r="V1949" i="1"/>
  <c r="X1945" i="1"/>
  <c r="W1945" i="1"/>
  <c r="V1945" i="1"/>
  <c r="X1941" i="1"/>
  <c r="W1941" i="1"/>
  <c r="V1941" i="1"/>
  <c r="X1937" i="1"/>
  <c r="W1937" i="1"/>
  <c r="V1937" i="1"/>
  <c r="X1933" i="1"/>
  <c r="W1933" i="1"/>
  <c r="V1933" i="1"/>
  <c r="X1929" i="1"/>
  <c r="W1929" i="1"/>
  <c r="V1929" i="1"/>
  <c r="X1925" i="1"/>
  <c r="W1925" i="1"/>
  <c r="V1925" i="1"/>
  <c r="X1921" i="1"/>
  <c r="W1921" i="1"/>
  <c r="V1921" i="1"/>
  <c r="X1917" i="1"/>
  <c r="W1917" i="1"/>
  <c r="V1917" i="1"/>
  <c r="X1913" i="1"/>
  <c r="W1913" i="1"/>
  <c r="V1913" i="1"/>
  <c r="X1909" i="1"/>
  <c r="W1909" i="1"/>
  <c r="V1909" i="1"/>
  <c r="X1905" i="1"/>
  <c r="W1905" i="1"/>
  <c r="V1905" i="1"/>
  <c r="X1901" i="1"/>
  <c r="W1901" i="1"/>
  <c r="V1901" i="1"/>
  <c r="X1897" i="1"/>
  <c r="W1897" i="1"/>
  <c r="V1897" i="1"/>
  <c r="X1893" i="1"/>
  <c r="W1893" i="1"/>
  <c r="V1893" i="1"/>
  <c r="X1889" i="1"/>
  <c r="W1889" i="1"/>
  <c r="V1889" i="1"/>
  <c r="X1885" i="1"/>
  <c r="W1885" i="1"/>
  <c r="V1885" i="1"/>
  <c r="X1881" i="1"/>
  <c r="W1881" i="1"/>
  <c r="V1881" i="1"/>
  <c r="X1877" i="1"/>
  <c r="W1877" i="1"/>
  <c r="V1877" i="1"/>
  <c r="X1873" i="1"/>
  <c r="W1873" i="1"/>
  <c r="V1873" i="1"/>
  <c r="X1869" i="1"/>
  <c r="W1869" i="1"/>
  <c r="V1869" i="1"/>
  <c r="X1865" i="1"/>
  <c r="W1865" i="1"/>
  <c r="V1865" i="1"/>
  <c r="X1861" i="1"/>
  <c r="W1861" i="1"/>
  <c r="V1861" i="1"/>
  <c r="X1857" i="1"/>
  <c r="W1857" i="1"/>
  <c r="V1857" i="1"/>
  <c r="X1853" i="1"/>
  <c r="W1853" i="1"/>
  <c r="V1853" i="1"/>
  <c r="X1849" i="1"/>
  <c r="W1849" i="1"/>
  <c r="V1849" i="1"/>
  <c r="X1845" i="1"/>
  <c r="W1845" i="1"/>
  <c r="V1845" i="1"/>
  <c r="X1841" i="1"/>
  <c r="W1841" i="1"/>
  <c r="V1841" i="1"/>
  <c r="X1837" i="1"/>
  <c r="W1837" i="1"/>
  <c r="V1837" i="1"/>
  <c r="X1833" i="1"/>
  <c r="W1833" i="1"/>
  <c r="V1833" i="1"/>
  <c r="X1829" i="1"/>
  <c r="W1829" i="1"/>
  <c r="V1829" i="1"/>
  <c r="X1825" i="1"/>
  <c r="W1825" i="1"/>
  <c r="V1825" i="1"/>
  <c r="X1821" i="1"/>
  <c r="W1821" i="1"/>
  <c r="V1821" i="1"/>
  <c r="X1817" i="1"/>
  <c r="W1817" i="1"/>
  <c r="V1817" i="1"/>
  <c r="X1813" i="1"/>
  <c r="W1813" i="1"/>
  <c r="V1813" i="1"/>
  <c r="X1809" i="1"/>
  <c r="W1809" i="1"/>
  <c r="V1809" i="1"/>
  <c r="X1805" i="1"/>
  <c r="W1805" i="1"/>
  <c r="V1805" i="1"/>
  <c r="X1801" i="1"/>
  <c r="W1801" i="1"/>
  <c r="V1801" i="1"/>
  <c r="X1797" i="1"/>
  <c r="W1797" i="1"/>
  <c r="V1797" i="1"/>
  <c r="X1793" i="1"/>
  <c r="W1793" i="1"/>
  <c r="V1793" i="1"/>
  <c r="X1789" i="1"/>
  <c r="W1789" i="1"/>
  <c r="V1789" i="1"/>
  <c r="X1785" i="1"/>
  <c r="W1785" i="1"/>
  <c r="V1785" i="1"/>
  <c r="X1781" i="1"/>
  <c r="W1781" i="1"/>
  <c r="V1781" i="1"/>
  <c r="X1777" i="1"/>
  <c r="W1777" i="1"/>
  <c r="V1777" i="1"/>
  <c r="X1773" i="1"/>
  <c r="W1773" i="1"/>
  <c r="V1773" i="1"/>
  <c r="X1769" i="1"/>
  <c r="W1769" i="1"/>
  <c r="V1769" i="1"/>
  <c r="X1765" i="1"/>
  <c r="W1765" i="1"/>
  <c r="V1765" i="1"/>
  <c r="X1761" i="1"/>
  <c r="W1761" i="1"/>
  <c r="V1761" i="1"/>
  <c r="X1757" i="1"/>
  <c r="W1757" i="1"/>
  <c r="V1757" i="1"/>
  <c r="X1753" i="1"/>
  <c r="W1753" i="1"/>
  <c r="V1753" i="1"/>
  <c r="X1749" i="1"/>
  <c r="W1749" i="1"/>
  <c r="V1749" i="1"/>
  <c r="X1745" i="1"/>
  <c r="W1745" i="1"/>
  <c r="V1745" i="1"/>
  <c r="X1741" i="1"/>
  <c r="W1741" i="1"/>
  <c r="V1741" i="1"/>
  <c r="X1737" i="1"/>
  <c r="W1737" i="1"/>
  <c r="V1737" i="1"/>
  <c r="X1733" i="1"/>
  <c r="W1733" i="1"/>
  <c r="V1733" i="1"/>
  <c r="X1729" i="1"/>
  <c r="W1729" i="1"/>
  <c r="V1729" i="1"/>
  <c r="X1725" i="1"/>
  <c r="W1725" i="1"/>
  <c r="V1725" i="1"/>
  <c r="X1721" i="1"/>
  <c r="W1721" i="1"/>
  <c r="V1721" i="1"/>
  <c r="X1717" i="1"/>
  <c r="W1717" i="1"/>
  <c r="V1717" i="1"/>
  <c r="X1713" i="1"/>
  <c r="W1713" i="1"/>
  <c r="V1713" i="1"/>
  <c r="X1709" i="1"/>
  <c r="W1709" i="1"/>
  <c r="V1709" i="1"/>
  <c r="X1705" i="1"/>
  <c r="W1705" i="1"/>
  <c r="V1705" i="1"/>
  <c r="X1701" i="1"/>
  <c r="W1701" i="1"/>
  <c r="V1701" i="1"/>
  <c r="X1697" i="1"/>
  <c r="W1697" i="1"/>
  <c r="V1697" i="1"/>
  <c r="X1693" i="1"/>
  <c r="W1693" i="1"/>
  <c r="V1693" i="1"/>
  <c r="X1689" i="1"/>
  <c r="W1689" i="1"/>
  <c r="V1689" i="1"/>
  <c r="X1685" i="1"/>
  <c r="W1685" i="1"/>
  <c r="V1685" i="1"/>
  <c r="X1681" i="1"/>
  <c r="W1681" i="1"/>
  <c r="V1681" i="1"/>
  <c r="X1677" i="1"/>
  <c r="W1677" i="1"/>
  <c r="V1677" i="1"/>
  <c r="X1673" i="1"/>
  <c r="W1673" i="1"/>
  <c r="V1673" i="1"/>
  <c r="X1669" i="1"/>
  <c r="W1669" i="1"/>
  <c r="V1669" i="1"/>
  <c r="X1665" i="1"/>
  <c r="W1665" i="1"/>
  <c r="V1665" i="1"/>
  <c r="X1661" i="1"/>
  <c r="W1661" i="1"/>
  <c r="V1661" i="1"/>
  <c r="X1657" i="1"/>
  <c r="W1657" i="1"/>
  <c r="V1657" i="1"/>
  <c r="X1653" i="1"/>
  <c r="W1653" i="1"/>
  <c r="V1653" i="1"/>
  <c r="X1649" i="1"/>
  <c r="W1649" i="1"/>
  <c r="V1649" i="1"/>
  <c r="X1645" i="1"/>
  <c r="W1645" i="1"/>
  <c r="V1645" i="1"/>
  <c r="X1641" i="1"/>
  <c r="W1641" i="1"/>
  <c r="V1641" i="1"/>
  <c r="X1637" i="1"/>
  <c r="W1637" i="1"/>
  <c r="V1637" i="1"/>
  <c r="X1633" i="1"/>
  <c r="W1633" i="1"/>
  <c r="V1633" i="1"/>
  <c r="X1629" i="1"/>
  <c r="W1629" i="1"/>
  <c r="V1629" i="1"/>
  <c r="X1625" i="1"/>
  <c r="W1625" i="1"/>
  <c r="V1625" i="1"/>
  <c r="X1621" i="1"/>
  <c r="W1621" i="1"/>
  <c r="V1621" i="1"/>
  <c r="X1617" i="1"/>
  <c r="W1617" i="1"/>
  <c r="V1617" i="1"/>
  <c r="X1613" i="1"/>
  <c r="W1613" i="1"/>
  <c r="V1613" i="1"/>
  <c r="X1609" i="1"/>
  <c r="W1609" i="1"/>
  <c r="V1609" i="1"/>
  <c r="X1605" i="1"/>
  <c r="W1605" i="1"/>
  <c r="V1605" i="1"/>
  <c r="X1601" i="1"/>
  <c r="W1601" i="1"/>
  <c r="V1601" i="1"/>
  <c r="X1597" i="1"/>
  <c r="W1597" i="1"/>
  <c r="V1597" i="1"/>
  <c r="X1593" i="1"/>
  <c r="W1593" i="1"/>
  <c r="V1593" i="1"/>
  <c r="X1589" i="1"/>
  <c r="W1589" i="1"/>
  <c r="V1589" i="1"/>
  <c r="X1585" i="1"/>
  <c r="W1585" i="1"/>
  <c r="V1585" i="1"/>
  <c r="X1581" i="1"/>
  <c r="W1581" i="1"/>
  <c r="V1581" i="1"/>
  <c r="X1577" i="1"/>
  <c r="W1577" i="1"/>
  <c r="V1577" i="1"/>
  <c r="X1573" i="1"/>
  <c r="W1573" i="1"/>
  <c r="V1573" i="1"/>
  <c r="X1569" i="1"/>
  <c r="W1569" i="1"/>
  <c r="V1569" i="1"/>
  <c r="X1565" i="1"/>
  <c r="W1565" i="1"/>
  <c r="V1565" i="1"/>
  <c r="X1561" i="1"/>
  <c r="W1561" i="1"/>
  <c r="V1561" i="1"/>
  <c r="X1557" i="1"/>
  <c r="W1557" i="1"/>
  <c r="V1557" i="1"/>
  <c r="X1553" i="1"/>
  <c r="W1553" i="1"/>
  <c r="V1553" i="1"/>
  <c r="X1549" i="1"/>
  <c r="W1549" i="1"/>
  <c r="V1549" i="1"/>
  <c r="X1545" i="1"/>
  <c r="W1545" i="1"/>
  <c r="V1545" i="1"/>
  <c r="X1541" i="1"/>
  <c r="W1541" i="1"/>
  <c r="V1541" i="1"/>
  <c r="X1537" i="1"/>
  <c r="W1537" i="1"/>
  <c r="V1537" i="1"/>
  <c r="X1533" i="1"/>
  <c r="W1533" i="1"/>
  <c r="V1533" i="1"/>
  <c r="X1529" i="1"/>
  <c r="W1529" i="1"/>
  <c r="V1529" i="1"/>
  <c r="X1525" i="1"/>
  <c r="W1525" i="1"/>
  <c r="V1525" i="1"/>
  <c r="X1521" i="1"/>
  <c r="W1521" i="1"/>
  <c r="V1521" i="1"/>
  <c r="X1517" i="1"/>
  <c r="W1517" i="1"/>
  <c r="V1517" i="1"/>
  <c r="X1513" i="1"/>
  <c r="W1513" i="1"/>
  <c r="V1513" i="1"/>
  <c r="X1509" i="1"/>
  <c r="W1509" i="1"/>
  <c r="V1509" i="1"/>
  <c r="X1505" i="1"/>
  <c r="W1505" i="1"/>
  <c r="V1505" i="1"/>
  <c r="X1501" i="1"/>
  <c r="W1501" i="1"/>
  <c r="V1501" i="1"/>
  <c r="X1497" i="1"/>
  <c r="W1497" i="1"/>
  <c r="V1497" i="1"/>
  <c r="X1493" i="1"/>
  <c r="W1493" i="1"/>
  <c r="V1493" i="1"/>
  <c r="X1489" i="1"/>
  <c r="W1489" i="1"/>
  <c r="V1489" i="1"/>
  <c r="X1485" i="1"/>
  <c r="W1485" i="1"/>
  <c r="V1485" i="1"/>
  <c r="X1481" i="1"/>
  <c r="W1481" i="1"/>
  <c r="V1481" i="1"/>
  <c r="X1477" i="1"/>
  <c r="W1477" i="1"/>
  <c r="V1477" i="1"/>
  <c r="X1473" i="1"/>
  <c r="W1473" i="1"/>
  <c r="V1473" i="1"/>
  <c r="X1469" i="1"/>
  <c r="W1469" i="1"/>
  <c r="V1469" i="1"/>
  <c r="X1465" i="1"/>
  <c r="W1465" i="1"/>
  <c r="V1465" i="1"/>
  <c r="X1461" i="1"/>
  <c r="W1461" i="1"/>
  <c r="V1461" i="1"/>
  <c r="X1457" i="1"/>
  <c r="W1457" i="1"/>
  <c r="V1457" i="1"/>
  <c r="X1453" i="1"/>
  <c r="W1453" i="1"/>
  <c r="V1453" i="1"/>
  <c r="X1449" i="1"/>
  <c r="W1449" i="1"/>
  <c r="V1449" i="1"/>
  <c r="X1445" i="1"/>
  <c r="W1445" i="1"/>
  <c r="V1445" i="1"/>
  <c r="X1441" i="1"/>
  <c r="W1441" i="1"/>
  <c r="V1441" i="1"/>
  <c r="X1437" i="1"/>
  <c r="W1437" i="1"/>
  <c r="V1437" i="1"/>
  <c r="X1433" i="1"/>
  <c r="W1433" i="1"/>
  <c r="V1433" i="1"/>
  <c r="X1429" i="1"/>
  <c r="W1429" i="1"/>
  <c r="V1429" i="1"/>
  <c r="X1425" i="1"/>
  <c r="W1425" i="1"/>
  <c r="V1425" i="1"/>
  <c r="X1421" i="1"/>
  <c r="W1421" i="1"/>
  <c r="V1421" i="1"/>
  <c r="X1417" i="1"/>
  <c r="W1417" i="1"/>
  <c r="V1417" i="1"/>
  <c r="X1413" i="1"/>
  <c r="W1413" i="1"/>
  <c r="V1413" i="1"/>
  <c r="X1409" i="1"/>
  <c r="W1409" i="1"/>
  <c r="V1409" i="1"/>
  <c r="X1405" i="1"/>
  <c r="W1405" i="1"/>
  <c r="V1405" i="1"/>
  <c r="X1401" i="1"/>
  <c r="W1401" i="1"/>
  <c r="V1401" i="1"/>
  <c r="X1397" i="1"/>
  <c r="W1397" i="1"/>
  <c r="V1397" i="1"/>
  <c r="X1393" i="1"/>
  <c r="W1393" i="1"/>
  <c r="V1393" i="1"/>
  <c r="X1389" i="1"/>
  <c r="W1389" i="1"/>
  <c r="V1389" i="1"/>
  <c r="X1385" i="1"/>
  <c r="W1385" i="1"/>
  <c r="V1385" i="1"/>
  <c r="X1381" i="1"/>
  <c r="W1381" i="1"/>
  <c r="V1381" i="1"/>
  <c r="X1377" i="1"/>
  <c r="W1377" i="1"/>
  <c r="V1377" i="1"/>
  <c r="X1373" i="1"/>
  <c r="W1373" i="1"/>
  <c r="V1373" i="1"/>
  <c r="X1369" i="1"/>
  <c r="W1369" i="1"/>
  <c r="V1369" i="1"/>
  <c r="X1365" i="1"/>
  <c r="W1365" i="1"/>
  <c r="V1365" i="1"/>
  <c r="X1361" i="1"/>
  <c r="W1361" i="1"/>
  <c r="V1361" i="1"/>
  <c r="X1357" i="1"/>
  <c r="W1357" i="1"/>
  <c r="V1357" i="1"/>
  <c r="X1353" i="1"/>
  <c r="W1353" i="1"/>
  <c r="V1353" i="1"/>
  <c r="X1349" i="1"/>
  <c r="W1349" i="1"/>
  <c r="V1349" i="1"/>
  <c r="X1345" i="1"/>
  <c r="W1345" i="1"/>
  <c r="V1345" i="1"/>
  <c r="X1341" i="1"/>
  <c r="W1341" i="1"/>
  <c r="V1341" i="1"/>
  <c r="X1337" i="1"/>
  <c r="W1337" i="1"/>
  <c r="V1337" i="1"/>
  <c r="X1333" i="1"/>
  <c r="W1333" i="1"/>
  <c r="V1333" i="1"/>
  <c r="X1329" i="1"/>
  <c r="W1329" i="1"/>
  <c r="V1329" i="1"/>
  <c r="X1325" i="1"/>
  <c r="W1325" i="1"/>
  <c r="V1325" i="1"/>
  <c r="X1321" i="1"/>
  <c r="W1321" i="1"/>
  <c r="V1321" i="1"/>
  <c r="X1317" i="1"/>
  <c r="W1317" i="1"/>
  <c r="V1317" i="1"/>
  <c r="X1313" i="1"/>
  <c r="W1313" i="1"/>
  <c r="V1313" i="1"/>
  <c r="X1309" i="1"/>
  <c r="W1309" i="1"/>
  <c r="V1309" i="1"/>
  <c r="X1305" i="1"/>
  <c r="W1305" i="1"/>
  <c r="V1305" i="1"/>
  <c r="X1301" i="1"/>
  <c r="W1301" i="1"/>
  <c r="V1301" i="1"/>
  <c r="X1297" i="1"/>
  <c r="W1297" i="1"/>
  <c r="V1297" i="1"/>
  <c r="X1293" i="1"/>
  <c r="W1293" i="1"/>
  <c r="V1293" i="1"/>
  <c r="X1289" i="1"/>
  <c r="W1289" i="1"/>
  <c r="V1289" i="1"/>
  <c r="X1285" i="1"/>
  <c r="W1285" i="1"/>
  <c r="V1285" i="1"/>
  <c r="X1281" i="1"/>
  <c r="W1281" i="1"/>
  <c r="V1281" i="1"/>
  <c r="X1277" i="1"/>
  <c r="W1277" i="1"/>
  <c r="V1277" i="1"/>
  <c r="X1273" i="1"/>
  <c r="W1273" i="1"/>
  <c r="V1273" i="1"/>
  <c r="X1269" i="1"/>
  <c r="W1269" i="1"/>
  <c r="V1269" i="1"/>
  <c r="X1265" i="1"/>
  <c r="W1265" i="1"/>
  <c r="V1265" i="1"/>
  <c r="X1261" i="1"/>
  <c r="W1261" i="1"/>
  <c r="V1261" i="1"/>
  <c r="X1257" i="1"/>
  <c r="W1257" i="1"/>
  <c r="V1257" i="1"/>
  <c r="X1253" i="1"/>
  <c r="W1253" i="1"/>
  <c r="V1253" i="1"/>
  <c r="X1249" i="1"/>
  <c r="W1249" i="1"/>
  <c r="V1249" i="1"/>
  <c r="X1245" i="1"/>
  <c r="W1245" i="1"/>
  <c r="V1245" i="1"/>
  <c r="X1241" i="1"/>
  <c r="W1241" i="1"/>
  <c r="V1241" i="1"/>
  <c r="X1237" i="1"/>
  <c r="W1237" i="1"/>
  <c r="V1237" i="1"/>
  <c r="X1233" i="1"/>
  <c r="W1233" i="1"/>
  <c r="V1233" i="1"/>
  <c r="X1229" i="1"/>
  <c r="W1229" i="1"/>
  <c r="V1229" i="1"/>
  <c r="X1225" i="1"/>
  <c r="W1225" i="1"/>
  <c r="V1225" i="1"/>
  <c r="X1221" i="1"/>
  <c r="W1221" i="1"/>
  <c r="V1221" i="1"/>
  <c r="X1217" i="1"/>
  <c r="W1217" i="1"/>
  <c r="V1217" i="1"/>
  <c r="X1213" i="1"/>
  <c r="W1213" i="1"/>
  <c r="V1213" i="1"/>
  <c r="X1209" i="1"/>
  <c r="W1209" i="1"/>
  <c r="V1209" i="1"/>
  <c r="X1205" i="1"/>
  <c r="W1205" i="1"/>
  <c r="V1205" i="1"/>
  <c r="X1201" i="1"/>
  <c r="W1201" i="1"/>
  <c r="V1201" i="1"/>
  <c r="X1197" i="1"/>
  <c r="W1197" i="1"/>
  <c r="V1197" i="1"/>
  <c r="X1193" i="1"/>
  <c r="W1193" i="1"/>
  <c r="V1193" i="1"/>
  <c r="X1189" i="1"/>
  <c r="W1189" i="1"/>
  <c r="V1189" i="1"/>
  <c r="X1185" i="1"/>
  <c r="W1185" i="1"/>
  <c r="V1185" i="1"/>
  <c r="X1181" i="1"/>
  <c r="W1181" i="1"/>
  <c r="V1181" i="1"/>
  <c r="X1177" i="1"/>
  <c r="W1177" i="1"/>
  <c r="V1177" i="1"/>
  <c r="X1173" i="1"/>
  <c r="W1173" i="1"/>
  <c r="V1173" i="1"/>
  <c r="X1169" i="1"/>
  <c r="W1169" i="1"/>
  <c r="V1169" i="1"/>
  <c r="X1165" i="1"/>
  <c r="W1165" i="1"/>
  <c r="V1165" i="1"/>
  <c r="X1161" i="1"/>
  <c r="W1161" i="1"/>
  <c r="V1161" i="1"/>
  <c r="X1157" i="1"/>
  <c r="W1157" i="1"/>
  <c r="V1157" i="1"/>
  <c r="X1153" i="1"/>
  <c r="W1153" i="1"/>
  <c r="V1153" i="1"/>
  <c r="X1149" i="1"/>
  <c r="W1149" i="1"/>
  <c r="V1149" i="1"/>
  <c r="X1145" i="1"/>
  <c r="W1145" i="1"/>
  <c r="V1145" i="1"/>
  <c r="X1141" i="1"/>
  <c r="W1141" i="1"/>
  <c r="V1141" i="1"/>
  <c r="X1137" i="1"/>
  <c r="W1137" i="1"/>
  <c r="V1137" i="1"/>
  <c r="X1133" i="1"/>
  <c r="W1133" i="1"/>
  <c r="V1133" i="1"/>
  <c r="X1129" i="1"/>
  <c r="W1129" i="1"/>
  <c r="V1129" i="1"/>
  <c r="X1125" i="1"/>
  <c r="W1125" i="1"/>
  <c r="V1125" i="1"/>
  <c r="X1121" i="1"/>
  <c r="W1121" i="1"/>
  <c r="V1121" i="1"/>
  <c r="X1117" i="1"/>
  <c r="W1117" i="1"/>
  <c r="V1117" i="1"/>
  <c r="X1113" i="1"/>
  <c r="W1113" i="1"/>
  <c r="V1113" i="1"/>
  <c r="X1109" i="1"/>
  <c r="W1109" i="1"/>
  <c r="V1109" i="1"/>
  <c r="X1105" i="1"/>
  <c r="W1105" i="1"/>
  <c r="V1105" i="1"/>
  <c r="X1101" i="1"/>
  <c r="W1101" i="1"/>
  <c r="V1101" i="1"/>
  <c r="X1097" i="1"/>
  <c r="W1097" i="1"/>
  <c r="V1097" i="1"/>
  <c r="X1093" i="1"/>
  <c r="W1093" i="1"/>
  <c r="V1093" i="1"/>
  <c r="X1089" i="1"/>
  <c r="W1089" i="1"/>
  <c r="V1089" i="1"/>
  <c r="X1085" i="1"/>
  <c r="W1085" i="1"/>
  <c r="V1085" i="1"/>
  <c r="X1081" i="1"/>
  <c r="W1081" i="1"/>
  <c r="V1081" i="1"/>
  <c r="X1077" i="1"/>
  <c r="W1077" i="1"/>
  <c r="V1077" i="1"/>
  <c r="X1073" i="1"/>
  <c r="W1073" i="1"/>
  <c r="V1073" i="1"/>
  <c r="X1069" i="1"/>
  <c r="W1069" i="1"/>
  <c r="V1069" i="1"/>
  <c r="X1065" i="1"/>
  <c r="W1065" i="1"/>
  <c r="V1065" i="1"/>
  <c r="X1061" i="1"/>
  <c r="W1061" i="1"/>
  <c r="V1061" i="1"/>
  <c r="X1057" i="1"/>
  <c r="W1057" i="1"/>
  <c r="V1057" i="1"/>
  <c r="X1053" i="1"/>
  <c r="W1053" i="1"/>
  <c r="V1053" i="1"/>
  <c r="X1049" i="1"/>
  <c r="W1049" i="1"/>
  <c r="V1049" i="1"/>
  <c r="X1045" i="1"/>
  <c r="W1045" i="1"/>
  <c r="V1045" i="1"/>
  <c r="X1041" i="1"/>
  <c r="W1041" i="1"/>
  <c r="V1041" i="1"/>
  <c r="X1037" i="1"/>
  <c r="W1037" i="1"/>
  <c r="V1037" i="1"/>
  <c r="X1033" i="1"/>
  <c r="W1033" i="1"/>
  <c r="V1033" i="1"/>
  <c r="X1029" i="1"/>
  <c r="W1029" i="1"/>
  <c r="V1029" i="1"/>
  <c r="X1025" i="1"/>
  <c r="W1025" i="1"/>
  <c r="V1025" i="1"/>
  <c r="X1021" i="1"/>
  <c r="W1021" i="1"/>
  <c r="V1021" i="1"/>
  <c r="X1017" i="1"/>
  <c r="W1017" i="1"/>
  <c r="V1017" i="1"/>
  <c r="X1013" i="1"/>
  <c r="W1013" i="1"/>
  <c r="V1013" i="1"/>
  <c r="X1009" i="1"/>
  <c r="W1009" i="1"/>
  <c r="V1009" i="1"/>
  <c r="X1005" i="1"/>
  <c r="W1005" i="1"/>
  <c r="V1005" i="1"/>
  <c r="X1001" i="1"/>
  <c r="W1001" i="1"/>
  <c r="V1001" i="1"/>
  <c r="X997" i="1"/>
  <c r="W997" i="1"/>
  <c r="V997" i="1"/>
  <c r="X993" i="1"/>
  <c r="W993" i="1"/>
  <c r="V993" i="1"/>
  <c r="X989" i="1"/>
  <c r="W989" i="1"/>
  <c r="V989" i="1"/>
  <c r="X985" i="1"/>
  <c r="W985" i="1"/>
  <c r="V985" i="1"/>
  <c r="X981" i="1"/>
  <c r="W981" i="1"/>
  <c r="V981" i="1"/>
  <c r="X977" i="1"/>
  <c r="W977" i="1"/>
  <c r="V977" i="1"/>
  <c r="X973" i="1"/>
  <c r="W973" i="1"/>
  <c r="V973" i="1"/>
  <c r="X969" i="1"/>
  <c r="W969" i="1"/>
  <c r="V969" i="1"/>
  <c r="X965" i="1"/>
  <c r="W965" i="1"/>
  <c r="V965" i="1"/>
  <c r="X961" i="1"/>
  <c r="W961" i="1"/>
  <c r="V961" i="1"/>
  <c r="X957" i="1"/>
  <c r="W957" i="1"/>
  <c r="V957" i="1"/>
  <c r="X953" i="1"/>
  <c r="W953" i="1"/>
  <c r="V953" i="1"/>
  <c r="X949" i="1"/>
  <c r="W949" i="1"/>
  <c r="V949" i="1"/>
  <c r="X945" i="1"/>
  <c r="W945" i="1"/>
  <c r="V945" i="1"/>
  <c r="X941" i="1"/>
  <c r="W941" i="1"/>
  <c r="V941" i="1"/>
  <c r="X937" i="1"/>
  <c r="W937" i="1"/>
  <c r="V937" i="1"/>
  <c r="X933" i="1"/>
  <c r="W933" i="1"/>
  <c r="V933" i="1"/>
  <c r="X929" i="1"/>
  <c r="W929" i="1"/>
  <c r="V929" i="1"/>
  <c r="X925" i="1"/>
  <c r="W925" i="1"/>
  <c r="V925" i="1"/>
  <c r="X921" i="1"/>
  <c r="W921" i="1"/>
  <c r="V921" i="1"/>
  <c r="X917" i="1"/>
  <c r="W917" i="1"/>
  <c r="V917" i="1"/>
  <c r="X913" i="1"/>
  <c r="W913" i="1"/>
  <c r="V913" i="1"/>
  <c r="X909" i="1"/>
  <c r="W909" i="1"/>
  <c r="V909" i="1"/>
  <c r="X905" i="1"/>
  <c r="W905" i="1"/>
  <c r="V905" i="1"/>
  <c r="X901" i="1"/>
  <c r="W901" i="1"/>
  <c r="V901" i="1"/>
  <c r="X897" i="1"/>
  <c r="W897" i="1"/>
  <c r="V897" i="1"/>
  <c r="X893" i="1"/>
  <c r="W893" i="1"/>
  <c r="V893" i="1"/>
  <c r="X889" i="1"/>
  <c r="W889" i="1"/>
  <c r="V889" i="1"/>
  <c r="X885" i="1"/>
  <c r="W885" i="1"/>
  <c r="V885" i="1"/>
  <c r="X881" i="1"/>
  <c r="W881" i="1"/>
  <c r="V881" i="1"/>
  <c r="X877" i="1"/>
  <c r="W877" i="1"/>
  <c r="V877" i="1"/>
  <c r="X873" i="1"/>
  <c r="W873" i="1"/>
  <c r="V873" i="1"/>
  <c r="X869" i="1"/>
  <c r="W869" i="1"/>
  <c r="V869" i="1"/>
  <c r="X865" i="1"/>
  <c r="W865" i="1"/>
  <c r="V865" i="1"/>
  <c r="X861" i="1"/>
  <c r="W861" i="1"/>
  <c r="V861" i="1"/>
  <c r="X857" i="1"/>
  <c r="W857" i="1"/>
  <c r="V857" i="1"/>
  <c r="X853" i="1"/>
  <c r="W853" i="1"/>
  <c r="V853" i="1"/>
  <c r="X849" i="1"/>
  <c r="W849" i="1"/>
  <c r="V849" i="1"/>
  <c r="X845" i="1"/>
  <c r="W845" i="1"/>
  <c r="V845" i="1"/>
  <c r="X841" i="1"/>
  <c r="W841" i="1"/>
  <c r="V841" i="1"/>
  <c r="X837" i="1"/>
  <c r="W837" i="1"/>
  <c r="V837" i="1"/>
  <c r="X833" i="1"/>
  <c r="W833" i="1"/>
  <c r="V833" i="1"/>
  <c r="X829" i="1"/>
  <c r="W829" i="1"/>
  <c r="V829" i="1"/>
  <c r="X825" i="1"/>
  <c r="W825" i="1"/>
  <c r="V825" i="1"/>
  <c r="X821" i="1"/>
  <c r="W821" i="1"/>
  <c r="V821" i="1"/>
  <c r="X817" i="1"/>
  <c r="W817" i="1"/>
  <c r="V817" i="1"/>
  <c r="X813" i="1"/>
  <c r="W813" i="1"/>
  <c r="V813" i="1"/>
  <c r="X809" i="1"/>
  <c r="W809" i="1"/>
  <c r="V809" i="1"/>
  <c r="X805" i="1"/>
  <c r="W805" i="1"/>
  <c r="V805" i="1"/>
  <c r="X801" i="1"/>
  <c r="W801" i="1"/>
  <c r="V801" i="1"/>
  <c r="X797" i="1"/>
  <c r="W797" i="1"/>
  <c r="V797" i="1"/>
  <c r="X793" i="1"/>
  <c r="W793" i="1"/>
  <c r="V793" i="1"/>
  <c r="X789" i="1"/>
  <c r="W789" i="1"/>
  <c r="V789" i="1"/>
  <c r="X785" i="1"/>
  <c r="W785" i="1"/>
  <c r="V785" i="1"/>
  <c r="X781" i="1"/>
  <c r="W781" i="1"/>
  <c r="V781" i="1"/>
  <c r="X777" i="1"/>
  <c r="W777" i="1"/>
  <c r="V777" i="1"/>
  <c r="X773" i="1"/>
  <c r="W773" i="1"/>
  <c r="V773" i="1"/>
  <c r="X769" i="1"/>
  <c r="W769" i="1"/>
  <c r="V769" i="1"/>
  <c r="X765" i="1"/>
  <c r="W765" i="1"/>
  <c r="V765" i="1"/>
  <c r="X761" i="1"/>
  <c r="W761" i="1"/>
  <c r="V761" i="1"/>
  <c r="X757" i="1"/>
  <c r="W757" i="1"/>
  <c r="V757" i="1"/>
  <c r="X753" i="1"/>
  <c r="W753" i="1"/>
  <c r="V753" i="1"/>
  <c r="X749" i="1"/>
  <c r="W749" i="1"/>
  <c r="V749" i="1"/>
  <c r="X745" i="1"/>
  <c r="W745" i="1"/>
  <c r="V745" i="1"/>
  <c r="X741" i="1"/>
  <c r="W741" i="1"/>
  <c r="V741" i="1"/>
  <c r="X737" i="1"/>
  <c r="W737" i="1"/>
  <c r="V737" i="1"/>
  <c r="X733" i="1"/>
  <c r="W733" i="1"/>
  <c r="V733" i="1"/>
  <c r="X729" i="1"/>
  <c r="W729" i="1"/>
  <c r="V729" i="1"/>
  <c r="X725" i="1"/>
  <c r="W725" i="1"/>
  <c r="V725" i="1"/>
  <c r="X721" i="1"/>
  <c r="W721" i="1"/>
  <c r="V721" i="1"/>
  <c r="X717" i="1"/>
  <c r="W717" i="1"/>
  <c r="V717" i="1"/>
  <c r="X713" i="1"/>
  <c r="W713" i="1"/>
  <c r="V713" i="1"/>
  <c r="X709" i="1"/>
  <c r="W709" i="1"/>
  <c r="V709" i="1"/>
  <c r="X705" i="1"/>
  <c r="W705" i="1"/>
  <c r="V705" i="1"/>
  <c r="X701" i="1"/>
  <c r="W701" i="1"/>
  <c r="V701" i="1"/>
  <c r="X697" i="1"/>
  <c r="W697" i="1"/>
  <c r="V697" i="1"/>
  <c r="X693" i="1"/>
  <c r="W693" i="1"/>
  <c r="V693" i="1"/>
  <c r="X689" i="1"/>
  <c r="W689" i="1"/>
  <c r="V689" i="1"/>
  <c r="X685" i="1"/>
  <c r="W685" i="1"/>
  <c r="V685" i="1"/>
  <c r="X681" i="1"/>
  <c r="W681" i="1"/>
  <c r="V681" i="1"/>
  <c r="X677" i="1"/>
  <c r="W677" i="1"/>
  <c r="V677" i="1"/>
  <c r="X673" i="1"/>
  <c r="W673" i="1"/>
  <c r="V673" i="1"/>
  <c r="X669" i="1"/>
  <c r="W669" i="1"/>
  <c r="V669" i="1"/>
  <c r="X665" i="1"/>
  <c r="W665" i="1"/>
  <c r="V665" i="1"/>
  <c r="X661" i="1"/>
  <c r="W661" i="1"/>
  <c r="V661" i="1"/>
  <c r="X657" i="1"/>
  <c r="W657" i="1"/>
  <c r="V657" i="1"/>
  <c r="X653" i="1"/>
  <c r="W653" i="1"/>
  <c r="V653" i="1"/>
  <c r="X649" i="1"/>
  <c r="W649" i="1"/>
  <c r="V649" i="1"/>
  <c r="X645" i="1"/>
  <c r="W645" i="1"/>
  <c r="V645" i="1"/>
  <c r="X641" i="1"/>
  <c r="W641" i="1"/>
  <c r="V641" i="1"/>
  <c r="X637" i="1"/>
  <c r="W637" i="1"/>
  <c r="V637" i="1"/>
  <c r="X633" i="1"/>
  <c r="W633" i="1"/>
  <c r="V633" i="1"/>
  <c r="X629" i="1"/>
  <c r="W629" i="1"/>
  <c r="V629" i="1"/>
  <c r="X625" i="1"/>
  <c r="W625" i="1"/>
  <c r="V625" i="1"/>
  <c r="X621" i="1"/>
  <c r="W621" i="1"/>
  <c r="V621" i="1"/>
  <c r="X617" i="1"/>
  <c r="W617" i="1"/>
  <c r="V617" i="1"/>
  <c r="X613" i="1"/>
  <c r="W613" i="1"/>
  <c r="V613" i="1"/>
  <c r="X609" i="1"/>
  <c r="W609" i="1"/>
  <c r="V609" i="1"/>
  <c r="X605" i="1"/>
  <c r="W605" i="1"/>
  <c r="V605" i="1"/>
  <c r="X601" i="1"/>
  <c r="W601" i="1"/>
  <c r="V601" i="1"/>
  <c r="X597" i="1"/>
  <c r="W597" i="1"/>
  <c r="V597" i="1"/>
  <c r="X593" i="1"/>
  <c r="W593" i="1"/>
  <c r="V593" i="1"/>
  <c r="X589" i="1"/>
  <c r="W589" i="1"/>
  <c r="V589" i="1"/>
  <c r="X585" i="1"/>
  <c r="W585" i="1"/>
  <c r="V585" i="1"/>
  <c r="X581" i="1"/>
  <c r="W581" i="1"/>
  <c r="V581" i="1"/>
  <c r="X577" i="1"/>
  <c r="W577" i="1"/>
  <c r="V577" i="1"/>
  <c r="X573" i="1"/>
  <c r="W573" i="1"/>
  <c r="V573" i="1"/>
  <c r="X569" i="1"/>
  <c r="W569" i="1"/>
  <c r="V569" i="1"/>
  <c r="X565" i="1"/>
  <c r="W565" i="1"/>
  <c r="V565" i="1"/>
  <c r="X561" i="1"/>
  <c r="W561" i="1"/>
  <c r="V561" i="1"/>
  <c r="X557" i="1"/>
  <c r="W557" i="1"/>
  <c r="V557" i="1"/>
  <c r="X553" i="1"/>
  <c r="W553" i="1"/>
  <c r="V553" i="1"/>
  <c r="X549" i="1"/>
  <c r="W549" i="1"/>
  <c r="V549" i="1"/>
  <c r="X545" i="1"/>
  <c r="W545" i="1"/>
  <c r="V545" i="1"/>
  <c r="X541" i="1"/>
  <c r="W541" i="1"/>
  <c r="V541" i="1"/>
  <c r="X537" i="1"/>
  <c r="W537" i="1"/>
  <c r="V537" i="1"/>
  <c r="X533" i="1"/>
  <c r="W533" i="1"/>
  <c r="V533" i="1"/>
  <c r="X529" i="1"/>
  <c r="W529" i="1"/>
  <c r="V529" i="1"/>
  <c r="X525" i="1"/>
  <c r="W525" i="1"/>
  <c r="V525" i="1"/>
  <c r="X521" i="1"/>
  <c r="W521" i="1"/>
  <c r="V521" i="1"/>
  <c r="X517" i="1"/>
  <c r="W517" i="1"/>
  <c r="V517" i="1"/>
  <c r="X513" i="1"/>
  <c r="W513" i="1"/>
  <c r="V513" i="1"/>
  <c r="X509" i="1"/>
  <c r="W509" i="1"/>
  <c r="V509" i="1"/>
  <c r="X505" i="1"/>
  <c r="W505" i="1"/>
  <c r="V505" i="1"/>
  <c r="X501" i="1"/>
  <c r="W501" i="1"/>
  <c r="V501" i="1"/>
  <c r="X497" i="1"/>
  <c r="W497" i="1"/>
  <c r="V497" i="1"/>
  <c r="X493" i="1"/>
  <c r="W493" i="1"/>
  <c r="V493" i="1"/>
  <c r="X489" i="1"/>
  <c r="W489" i="1"/>
  <c r="V489" i="1"/>
  <c r="X485" i="1"/>
  <c r="W485" i="1"/>
  <c r="V485" i="1"/>
  <c r="X481" i="1"/>
  <c r="W481" i="1"/>
  <c r="V481" i="1"/>
  <c r="X477" i="1"/>
  <c r="W477" i="1"/>
  <c r="V477" i="1"/>
  <c r="X473" i="1"/>
  <c r="W473" i="1"/>
  <c r="V473" i="1"/>
  <c r="X469" i="1"/>
  <c r="W469" i="1"/>
  <c r="V469" i="1"/>
  <c r="X465" i="1"/>
  <c r="W465" i="1"/>
  <c r="V465" i="1"/>
  <c r="X461" i="1"/>
  <c r="W461" i="1"/>
  <c r="V461" i="1"/>
  <c r="X457" i="1"/>
  <c r="W457" i="1"/>
  <c r="V457" i="1"/>
  <c r="X453" i="1"/>
  <c r="W453" i="1"/>
  <c r="V453" i="1"/>
  <c r="X449" i="1"/>
  <c r="W449" i="1"/>
  <c r="V449" i="1"/>
  <c r="X445" i="1"/>
  <c r="W445" i="1"/>
  <c r="V445" i="1"/>
  <c r="X441" i="1"/>
  <c r="W441" i="1"/>
  <c r="V441" i="1"/>
  <c r="X437" i="1"/>
  <c r="W437" i="1"/>
  <c r="V437" i="1"/>
  <c r="X433" i="1"/>
  <c r="W433" i="1"/>
  <c r="V433" i="1"/>
  <c r="X429" i="1"/>
  <c r="W429" i="1"/>
  <c r="V429" i="1"/>
  <c r="X425" i="1"/>
  <c r="W425" i="1"/>
  <c r="V425" i="1"/>
  <c r="X421" i="1"/>
  <c r="W421" i="1"/>
  <c r="V421" i="1"/>
  <c r="X417" i="1"/>
  <c r="W417" i="1"/>
  <c r="V417" i="1"/>
  <c r="X413" i="1"/>
  <c r="W413" i="1"/>
  <c r="V413" i="1"/>
  <c r="X409" i="1"/>
  <c r="W409" i="1"/>
  <c r="V409" i="1"/>
  <c r="X405" i="1"/>
  <c r="W405" i="1"/>
  <c r="V405" i="1"/>
  <c r="X401" i="1"/>
  <c r="W401" i="1"/>
  <c r="V401" i="1"/>
  <c r="X397" i="1"/>
  <c r="W397" i="1"/>
  <c r="V397" i="1"/>
  <c r="X393" i="1"/>
  <c r="W393" i="1"/>
  <c r="V393" i="1"/>
  <c r="X389" i="1"/>
  <c r="W389" i="1"/>
  <c r="V389" i="1"/>
  <c r="X385" i="1"/>
  <c r="W385" i="1"/>
  <c r="V385" i="1"/>
  <c r="X381" i="1"/>
  <c r="W381" i="1"/>
  <c r="V381" i="1"/>
  <c r="X377" i="1"/>
  <c r="W377" i="1"/>
  <c r="V377" i="1"/>
  <c r="X373" i="1"/>
  <c r="W373" i="1"/>
  <c r="V373" i="1"/>
  <c r="X369" i="1"/>
  <c r="W369" i="1"/>
  <c r="V369" i="1"/>
  <c r="X365" i="1"/>
  <c r="W365" i="1"/>
  <c r="V365" i="1"/>
  <c r="X361" i="1"/>
  <c r="W361" i="1"/>
  <c r="V361" i="1"/>
  <c r="X357" i="1"/>
  <c r="W357" i="1"/>
  <c r="V357" i="1"/>
  <c r="X353" i="1"/>
  <c r="W353" i="1"/>
  <c r="V353" i="1"/>
  <c r="X349" i="1"/>
  <c r="W349" i="1"/>
  <c r="V349" i="1"/>
  <c r="X345" i="1"/>
  <c r="W345" i="1"/>
  <c r="V345" i="1"/>
  <c r="X341" i="1"/>
  <c r="W341" i="1"/>
  <c r="V341" i="1"/>
  <c r="X337" i="1"/>
  <c r="W337" i="1"/>
  <c r="V337" i="1"/>
  <c r="X333" i="1"/>
  <c r="W333" i="1"/>
  <c r="V333" i="1"/>
  <c r="X329" i="1"/>
  <c r="W329" i="1"/>
  <c r="V329" i="1"/>
  <c r="X325" i="1"/>
  <c r="W325" i="1"/>
  <c r="V325" i="1"/>
  <c r="X321" i="1"/>
  <c r="W321" i="1"/>
  <c r="V321" i="1"/>
  <c r="X317" i="1"/>
  <c r="W317" i="1"/>
  <c r="V317" i="1"/>
  <c r="X313" i="1"/>
  <c r="W313" i="1"/>
  <c r="V313" i="1"/>
  <c r="X309" i="1"/>
  <c r="W309" i="1"/>
  <c r="V309" i="1"/>
  <c r="X305" i="1"/>
  <c r="W305" i="1"/>
  <c r="V305" i="1"/>
  <c r="X301" i="1"/>
  <c r="W301" i="1"/>
  <c r="V301" i="1"/>
  <c r="X297" i="1"/>
  <c r="W297" i="1"/>
  <c r="V297" i="1"/>
  <c r="X293" i="1"/>
  <c r="W293" i="1"/>
  <c r="V293" i="1"/>
  <c r="X289" i="1"/>
  <c r="W289" i="1"/>
  <c r="V289" i="1"/>
  <c r="X285" i="1"/>
  <c r="W285" i="1"/>
  <c r="V285" i="1"/>
  <c r="X281" i="1"/>
  <c r="W281" i="1"/>
  <c r="V281" i="1"/>
  <c r="X277" i="1"/>
  <c r="W277" i="1"/>
  <c r="V277" i="1"/>
  <c r="X273" i="1"/>
  <c r="W273" i="1"/>
  <c r="V273" i="1"/>
  <c r="X269" i="1"/>
  <c r="W269" i="1"/>
  <c r="V269" i="1"/>
  <c r="X265" i="1"/>
  <c r="W265" i="1"/>
  <c r="V265" i="1"/>
  <c r="X261" i="1"/>
  <c r="W261" i="1"/>
  <c r="V261" i="1"/>
  <c r="X257" i="1"/>
  <c r="W257" i="1"/>
  <c r="V257" i="1"/>
  <c r="X253" i="1"/>
  <c r="W253" i="1"/>
  <c r="V253" i="1"/>
  <c r="X249" i="1"/>
  <c r="W249" i="1"/>
  <c r="V249" i="1"/>
  <c r="X245" i="1"/>
  <c r="W245" i="1"/>
  <c r="V245" i="1"/>
  <c r="X241" i="1"/>
  <c r="W241" i="1"/>
  <c r="V241" i="1"/>
  <c r="X237" i="1"/>
  <c r="W237" i="1"/>
  <c r="V237" i="1"/>
  <c r="X233" i="1"/>
  <c r="W233" i="1"/>
  <c r="V233" i="1"/>
  <c r="X229" i="1"/>
  <c r="W229" i="1"/>
  <c r="V229" i="1"/>
  <c r="X225" i="1"/>
  <c r="W225" i="1"/>
  <c r="V225" i="1"/>
  <c r="X221" i="1"/>
  <c r="W221" i="1"/>
  <c r="V221" i="1"/>
  <c r="X217" i="1"/>
  <c r="W217" i="1"/>
  <c r="V217" i="1"/>
  <c r="X213" i="1"/>
  <c r="W213" i="1"/>
  <c r="V213" i="1"/>
  <c r="X209" i="1"/>
  <c r="W209" i="1"/>
  <c r="V209" i="1"/>
  <c r="X205" i="1"/>
  <c r="W205" i="1"/>
  <c r="V205" i="1"/>
  <c r="X201" i="1"/>
  <c r="W201" i="1"/>
  <c r="V201" i="1"/>
  <c r="X197" i="1"/>
  <c r="W197" i="1"/>
  <c r="V197" i="1"/>
  <c r="X193" i="1"/>
  <c r="W193" i="1"/>
  <c r="V193" i="1"/>
  <c r="X189" i="1"/>
  <c r="W189" i="1"/>
  <c r="V189" i="1"/>
  <c r="X185" i="1"/>
  <c r="W185" i="1"/>
  <c r="V185" i="1"/>
  <c r="X181" i="1"/>
  <c r="W181" i="1"/>
  <c r="V181" i="1"/>
  <c r="X177" i="1"/>
  <c r="W177" i="1"/>
  <c r="V177" i="1"/>
  <c r="X173" i="1"/>
  <c r="W173" i="1"/>
  <c r="V173" i="1"/>
  <c r="X169" i="1"/>
  <c r="W169" i="1"/>
  <c r="V169" i="1"/>
  <c r="X165" i="1"/>
  <c r="W165" i="1"/>
  <c r="V165" i="1"/>
  <c r="X161" i="1"/>
  <c r="W161" i="1"/>
  <c r="V161" i="1"/>
  <c r="X157" i="1"/>
  <c r="W157" i="1"/>
  <c r="V157" i="1"/>
  <c r="X153" i="1"/>
  <c r="W153" i="1"/>
  <c r="V153" i="1"/>
  <c r="X149" i="1"/>
  <c r="W149" i="1"/>
  <c r="V149" i="1"/>
  <c r="X145" i="1"/>
  <c r="W145" i="1"/>
  <c r="V145" i="1"/>
  <c r="X141" i="1"/>
  <c r="W141" i="1"/>
  <c r="V141" i="1"/>
  <c r="X137" i="1"/>
  <c r="W137" i="1"/>
  <c r="V137" i="1"/>
  <c r="X133" i="1"/>
  <c r="W133" i="1"/>
  <c r="V133" i="1"/>
  <c r="X129" i="1"/>
  <c r="W129" i="1"/>
  <c r="V129" i="1"/>
  <c r="X125" i="1"/>
  <c r="W125" i="1"/>
  <c r="V125" i="1"/>
  <c r="X121" i="1"/>
  <c r="W121" i="1"/>
  <c r="V121" i="1"/>
  <c r="X117" i="1"/>
  <c r="W117" i="1"/>
  <c r="V117" i="1"/>
  <c r="X113" i="1"/>
  <c r="W113" i="1"/>
  <c r="V113" i="1"/>
  <c r="X109" i="1"/>
  <c r="W109" i="1"/>
  <c r="V109" i="1"/>
  <c r="X105" i="1"/>
  <c r="W105" i="1"/>
  <c r="V105" i="1"/>
  <c r="X101" i="1"/>
  <c r="W101" i="1"/>
  <c r="V101" i="1"/>
  <c r="X97" i="1"/>
  <c r="W97" i="1"/>
  <c r="V97" i="1"/>
  <c r="X93" i="1"/>
  <c r="W93" i="1"/>
  <c r="V93" i="1"/>
  <c r="X89" i="1"/>
  <c r="W89" i="1"/>
  <c r="V89" i="1"/>
  <c r="X85" i="1"/>
  <c r="W85" i="1"/>
  <c r="V85" i="1"/>
  <c r="X81" i="1"/>
  <c r="W81" i="1"/>
  <c r="V81" i="1"/>
  <c r="X77" i="1"/>
  <c r="W77" i="1"/>
  <c r="V77" i="1"/>
  <c r="X73" i="1"/>
  <c r="W73" i="1"/>
  <c r="V73" i="1"/>
  <c r="X69" i="1"/>
  <c r="W69" i="1"/>
  <c r="V69" i="1"/>
  <c r="X65" i="1"/>
  <c r="W65" i="1"/>
  <c r="V65" i="1"/>
  <c r="X61" i="1"/>
  <c r="W61" i="1"/>
  <c r="V61" i="1"/>
  <c r="X57" i="1"/>
  <c r="W57" i="1"/>
  <c r="V57" i="1"/>
  <c r="X53" i="1"/>
  <c r="W53" i="1"/>
  <c r="V53" i="1"/>
  <c r="X49" i="1"/>
  <c r="W49" i="1"/>
  <c r="V49" i="1"/>
  <c r="X45" i="1"/>
  <c r="W45" i="1"/>
  <c r="V45" i="1"/>
  <c r="X41" i="1"/>
  <c r="W41" i="1"/>
  <c r="V41" i="1"/>
  <c r="X37" i="1"/>
  <c r="W37" i="1"/>
  <c r="V37" i="1"/>
  <c r="X33" i="1"/>
  <c r="W33" i="1"/>
  <c r="V33" i="1"/>
  <c r="X29" i="1"/>
  <c r="W29" i="1"/>
  <c r="V29" i="1"/>
  <c r="X25" i="1"/>
  <c r="W25" i="1"/>
  <c r="V25" i="1"/>
  <c r="X21" i="1"/>
  <c r="W21" i="1"/>
  <c r="V21" i="1"/>
  <c r="X17" i="1"/>
  <c r="W17" i="1"/>
  <c r="V17" i="1"/>
  <c r="X13" i="1"/>
  <c r="W13" i="1"/>
  <c r="V13" i="1"/>
  <c r="X9" i="1"/>
  <c r="W9" i="1"/>
  <c r="V9" i="1"/>
  <c r="X5" i="1"/>
  <c r="W5" i="1"/>
  <c r="V5" i="1"/>
  <c r="X2236" i="1"/>
  <c r="W2236" i="1"/>
  <c r="X2232" i="1"/>
  <c r="W2232" i="1"/>
  <c r="X2228" i="1"/>
  <c r="W2228" i="1"/>
  <c r="X2224" i="1"/>
  <c r="W2224" i="1"/>
  <c r="X2220" i="1"/>
  <c r="W2220" i="1"/>
  <c r="X2216" i="1"/>
  <c r="W2216" i="1"/>
  <c r="X2212" i="1"/>
  <c r="W2212" i="1"/>
  <c r="X2208" i="1"/>
  <c r="W2208" i="1"/>
  <c r="X2204" i="1"/>
  <c r="W2204" i="1"/>
  <c r="X2200" i="1"/>
  <c r="W2200" i="1"/>
  <c r="X2196" i="1"/>
  <c r="W2196" i="1"/>
  <c r="X2192" i="1"/>
  <c r="W2192" i="1"/>
  <c r="X2188" i="1"/>
  <c r="W2188" i="1"/>
  <c r="X2184" i="1"/>
  <c r="W2184" i="1"/>
  <c r="X2180" i="1"/>
  <c r="W2180" i="1"/>
  <c r="X2176" i="1"/>
  <c r="W2176" i="1"/>
  <c r="X2172" i="1"/>
  <c r="W2172" i="1"/>
  <c r="X2168" i="1"/>
  <c r="W2168" i="1"/>
  <c r="X2164" i="1"/>
  <c r="W2164" i="1"/>
  <c r="X2160" i="1"/>
  <c r="W2160" i="1"/>
  <c r="X2156" i="1"/>
  <c r="W2156" i="1"/>
  <c r="X2152" i="1"/>
  <c r="W2152" i="1"/>
  <c r="X2148" i="1"/>
  <c r="W2148" i="1"/>
  <c r="X2144" i="1"/>
  <c r="W2144" i="1"/>
  <c r="X2140" i="1"/>
  <c r="W2140" i="1"/>
  <c r="X2136" i="1"/>
  <c r="W2136" i="1"/>
  <c r="X2132" i="1"/>
  <c r="W2132" i="1"/>
  <c r="V2132" i="1"/>
  <c r="X2128" i="1"/>
  <c r="W2128" i="1"/>
  <c r="V2128" i="1"/>
  <c r="X2124" i="1"/>
  <c r="W2124" i="1"/>
  <c r="V2124" i="1"/>
  <c r="X2120" i="1"/>
  <c r="W2120" i="1"/>
  <c r="V2120" i="1"/>
  <c r="X2116" i="1"/>
  <c r="W2116" i="1"/>
  <c r="V2116" i="1"/>
  <c r="X2112" i="1"/>
  <c r="W2112" i="1"/>
  <c r="V2112" i="1"/>
  <c r="X2108" i="1"/>
  <c r="W2108" i="1"/>
  <c r="V2108" i="1"/>
  <c r="X2104" i="1"/>
  <c r="W2104" i="1"/>
  <c r="V2104" i="1"/>
  <c r="X2100" i="1"/>
  <c r="W2100" i="1"/>
  <c r="V2100" i="1"/>
  <c r="X2096" i="1"/>
  <c r="W2096" i="1"/>
  <c r="V2096" i="1"/>
  <c r="X2092" i="1"/>
  <c r="W2092" i="1"/>
  <c r="V2092" i="1"/>
  <c r="X2088" i="1"/>
  <c r="W2088" i="1"/>
  <c r="V2088" i="1"/>
  <c r="X2084" i="1"/>
  <c r="W2084" i="1"/>
  <c r="V2084" i="1"/>
  <c r="X2080" i="1"/>
  <c r="W2080" i="1"/>
  <c r="V2080" i="1"/>
  <c r="X2076" i="1"/>
  <c r="W2076" i="1"/>
  <c r="V2076" i="1"/>
  <c r="X2072" i="1"/>
  <c r="W2072" i="1"/>
  <c r="V2072" i="1"/>
  <c r="X2068" i="1"/>
  <c r="W2068" i="1"/>
  <c r="V2068" i="1"/>
  <c r="X2064" i="1"/>
  <c r="W2064" i="1"/>
  <c r="V2064" i="1"/>
  <c r="X2060" i="1"/>
  <c r="W2060" i="1"/>
  <c r="V2060" i="1"/>
  <c r="X2056" i="1"/>
  <c r="W2056" i="1"/>
  <c r="V2056" i="1"/>
  <c r="X2052" i="1"/>
  <c r="W2052" i="1"/>
  <c r="V2052" i="1"/>
  <c r="X2048" i="1"/>
  <c r="W2048" i="1"/>
  <c r="V2048" i="1"/>
  <c r="X2044" i="1"/>
  <c r="W2044" i="1"/>
  <c r="V2044" i="1"/>
  <c r="X2040" i="1"/>
  <c r="W2040" i="1"/>
  <c r="V2040" i="1"/>
  <c r="X2036" i="1"/>
  <c r="W2036" i="1"/>
  <c r="V2036" i="1"/>
  <c r="X2032" i="1"/>
  <c r="W2032" i="1"/>
  <c r="V2032" i="1"/>
  <c r="X2028" i="1"/>
  <c r="W2028" i="1"/>
  <c r="V2028" i="1"/>
  <c r="X2024" i="1"/>
  <c r="W2024" i="1"/>
  <c r="V2024" i="1"/>
  <c r="X2020" i="1"/>
  <c r="W2020" i="1"/>
  <c r="V2020" i="1"/>
  <c r="X2016" i="1"/>
  <c r="W2016" i="1"/>
  <c r="V2016" i="1"/>
  <c r="X2012" i="1"/>
  <c r="W2012" i="1"/>
  <c r="V2012" i="1"/>
  <c r="X2008" i="1"/>
  <c r="W2008" i="1"/>
  <c r="V2008" i="1"/>
  <c r="X2004" i="1"/>
  <c r="W2004" i="1"/>
  <c r="V2004" i="1"/>
  <c r="X2000" i="1"/>
  <c r="W2000" i="1"/>
  <c r="V2000" i="1"/>
  <c r="X1996" i="1"/>
  <c r="W1996" i="1"/>
  <c r="V1996" i="1"/>
  <c r="X1992" i="1"/>
  <c r="W1992" i="1"/>
  <c r="V1992" i="1"/>
  <c r="X1988" i="1"/>
  <c r="W1988" i="1"/>
  <c r="V1988" i="1"/>
  <c r="X1984" i="1"/>
  <c r="W1984" i="1"/>
  <c r="V1984" i="1"/>
  <c r="X1980" i="1"/>
  <c r="W1980" i="1"/>
  <c r="V1980" i="1"/>
  <c r="X1976" i="1"/>
  <c r="W1976" i="1"/>
  <c r="V1976" i="1"/>
  <c r="X1972" i="1"/>
  <c r="W1972" i="1"/>
  <c r="V1972" i="1"/>
  <c r="X1968" i="1"/>
  <c r="W1968" i="1"/>
  <c r="V1968" i="1"/>
  <c r="X1964" i="1"/>
  <c r="W1964" i="1"/>
  <c r="V1964" i="1"/>
  <c r="X1960" i="1"/>
  <c r="W1960" i="1"/>
  <c r="V1960" i="1"/>
  <c r="X1956" i="1"/>
  <c r="W1956" i="1"/>
  <c r="V1956" i="1"/>
  <c r="X1952" i="1"/>
  <c r="W1952" i="1"/>
  <c r="V1952" i="1"/>
  <c r="X1948" i="1"/>
  <c r="W1948" i="1"/>
  <c r="V1948" i="1"/>
  <c r="X1944" i="1"/>
  <c r="W1944" i="1"/>
  <c r="V1944" i="1"/>
  <c r="X1940" i="1"/>
  <c r="W1940" i="1"/>
  <c r="V1940" i="1"/>
  <c r="X1936" i="1"/>
  <c r="W1936" i="1"/>
  <c r="V1936" i="1"/>
  <c r="X1932" i="1"/>
  <c r="W1932" i="1"/>
  <c r="V1932" i="1"/>
  <c r="X1928" i="1"/>
  <c r="W1928" i="1"/>
  <c r="V1928" i="1"/>
  <c r="X1924" i="1"/>
  <c r="W1924" i="1"/>
  <c r="V1924" i="1"/>
  <c r="X1920" i="1"/>
  <c r="W1920" i="1"/>
  <c r="V1920" i="1"/>
  <c r="X1916" i="1"/>
  <c r="W1916" i="1"/>
  <c r="V1916" i="1"/>
  <c r="X1912" i="1"/>
  <c r="W1912" i="1"/>
  <c r="V1912" i="1"/>
  <c r="X1908" i="1"/>
  <c r="W1908" i="1"/>
  <c r="V1908" i="1"/>
  <c r="X1904" i="1"/>
  <c r="W1904" i="1"/>
  <c r="V1904" i="1"/>
  <c r="X1900" i="1"/>
  <c r="W1900" i="1"/>
  <c r="V1900" i="1"/>
  <c r="X1896" i="1"/>
  <c r="W1896" i="1"/>
  <c r="V1896" i="1"/>
  <c r="X1892" i="1"/>
  <c r="W1892" i="1"/>
  <c r="V1892" i="1"/>
  <c r="X1888" i="1"/>
  <c r="W1888" i="1"/>
  <c r="V1888" i="1"/>
  <c r="X1884" i="1"/>
  <c r="W1884" i="1"/>
  <c r="V1884" i="1"/>
  <c r="X1880" i="1"/>
  <c r="W1880" i="1"/>
  <c r="V1880" i="1"/>
  <c r="X1876" i="1"/>
  <c r="W1876" i="1"/>
  <c r="V1876" i="1"/>
  <c r="X1872" i="1"/>
  <c r="W1872" i="1"/>
  <c r="V1872" i="1"/>
  <c r="X1868" i="1"/>
  <c r="W1868" i="1"/>
  <c r="V1868" i="1"/>
  <c r="X1864" i="1"/>
  <c r="W1864" i="1"/>
  <c r="V1864" i="1"/>
  <c r="X1860" i="1"/>
  <c r="W1860" i="1"/>
  <c r="V1860" i="1"/>
  <c r="X1856" i="1"/>
  <c r="W1856" i="1"/>
  <c r="V1856" i="1"/>
  <c r="X1852" i="1"/>
  <c r="W1852" i="1"/>
  <c r="V1852" i="1"/>
  <c r="X1848" i="1"/>
  <c r="W1848" i="1"/>
  <c r="V1848" i="1"/>
  <c r="X1844" i="1"/>
  <c r="W1844" i="1"/>
  <c r="V1844" i="1"/>
  <c r="X1840" i="1"/>
  <c r="W1840" i="1"/>
  <c r="V1840" i="1"/>
  <c r="X1836" i="1"/>
  <c r="W1836" i="1"/>
  <c r="V1836" i="1"/>
  <c r="X1832" i="1"/>
  <c r="W1832" i="1"/>
  <c r="V1832" i="1"/>
  <c r="X1828" i="1"/>
  <c r="W1828" i="1"/>
  <c r="V1828" i="1"/>
  <c r="X1824" i="1"/>
  <c r="W1824" i="1"/>
  <c r="V1824" i="1"/>
  <c r="X1820" i="1"/>
  <c r="W1820" i="1"/>
  <c r="V1820" i="1"/>
  <c r="X1816" i="1"/>
  <c r="W1816" i="1"/>
  <c r="V1816" i="1"/>
  <c r="X1812" i="1"/>
  <c r="W1812" i="1"/>
  <c r="V1812" i="1"/>
  <c r="X1808" i="1"/>
  <c r="W1808" i="1"/>
  <c r="V1808" i="1"/>
  <c r="X1804" i="1"/>
  <c r="W1804" i="1"/>
  <c r="V1804" i="1"/>
  <c r="X1800" i="1"/>
  <c r="W1800" i="1"/>
  <c r="V1800" i="1"/>
  <c r="X1796" i="1"/>
  <c r="W1796" i="1"/>
  <c r="V1796" i="1"/>
  <c r="X1792" i="1"/>
  <c r="W1792" i="1"/>
  <c r="V1792" i="1"/>
  <c r="X1788" i="1"/>
  <c r="W1788" i="1"/>
  <c r="V1788" i="1"/>
  <c r="X1784" i="1"/>
  <c r="W1784" i="1"/>
  <c r="V1784" i="1"/>
  <c r="X1780" i="1"/>
  <c r="W1780" i="1"/>
  <c r="V1780" i="1"/>
  <c r="X1776" i="1"/>
  <c r="W1776" i="1"/>
  <c r="V1776" i="1"/>
  <c r="X1772" i="1"/>
  <c r="W1772" i="1"/>
  <c r="V1772" i="1"/>
  <c r="X1768" i="1"/>
  <c r="W1768" i="1"/>
  <c r="V1768" i="1"/>
  <c r="X1764" i="1"/>
  <c r="W1764" i="1"/>
  <c r="V1764" i="1"/>
  <c r="X1760" i="1"/>
  <c r="W1760" i="1"/>
  <c r="V1760" i="1"/>
  <c r="X1756" i="1"/>
  <c r="W1756" i="1"/>
  <c r="V1756" i="1"/>
  <c r="X1752" i="1"/>
  <c r="W1752" i="1"/>
  <c r="V1752" i="1"/>
  <c r="X1748" i="1"/>
  <c r="W1748" i="1"/>
  <c r="V1748" i="1"/>
  <c r="X1744" i="1"/>
  <c r="W1744" i="1"/>
  <c r="V1744" i="1"/>
  <c r="X1740" i="1"/>
  <c r="W1740" i="1"/>
  <c r="V1740" i="1"/>
  <c r="X1736" i="1"/>
  <c r="W1736" i="1"/>
  <c r="V1736" i="1"/>
  <c r="X1732" i="1"/>
  <c r="W1732" i="1"/>
  <c r="V1732" i="1"/>
  <c r="X1728" i="1"/>
  <c r="W1728" i="1"/>
  <c r="V1728" i="1"/>
  <c r="X1724" i="1"/>
  <c r="W1724" i="1"/>
  <c r="V1724" i="1"/>
  <c r="X1720" i="1"/>
  <c r="W1720" i="1"/>
  <c r="V1720" i="1"/>
  <c r="X1716" i="1"/>
  <c r="W1716" i="1"/>
  <c r="V1716" i="1"/>
  <c r="X1712" i="1"/>
  <c r="W1712" i="1"/>
  <c r="V1712" i="1"/>
  <c r="X1708" i="1"/>
  <c r="W1708" i="1"/>
  <c r="V1708" i="1"/>
  <c r="X1704" i="1"/>
  <c r="W1704" i="1"/>
  <c r="V1704" i="1"/>
  <c r="X1700" i="1"/>
  <c r="W1700" i="1"/>
  <c r="V1700" i="1"/>
  <c r="X1696" i="1"/>
  <c r="W1696" i="1"/>
  <c r="V1696" i="1"/>
  <c r="X1692" i="1"/>
  <c r="W1692" i="1"/>
  <c r="V1692" i="1"/>
  <c r="X1688" i="1"/>
  <c r="W1688" i="1"/>
  <c r="V1688" i="1"/>
  <c r="X1684" i="1"/>
  <c r="W1684" i="1"/>
  <c r="V1684" i="1"/>
  <c r="X1680" i="1"/>
  <c r="W1680" i="1"/>
  <c r="V1680" i="1"/>
  <c r="X1676" i="1"/>
  <c r="W1676" i="1"/>
  <c r="V1676" i="1"/>
  <c r="X1672" i="1"/>
  <c r="W1672" i="1"/>
  <c r="V1672" i="1"/>
  <c r="X1668" i="1"/>
  <c r="W1668" i="1"/>
  <c r="V1668" i="1"/>
  <c r="X1664" i="1"/>
  <c r="W1664" i="1"/>
  <c r="V1664" i="1"/>
  <c r="X1660" i="1"/>
  <c r="W1660" i="1"/>
  <c r="V1660" i="1"/>
  <c r="X1656" i="1"/>
  <c r="W1656" i="1"/>
  <c r="V1656" i="1"/>
  <c r="X1652" i="1"/>
  <c r="W1652" i="1"/>
  <c r="V1652" i="1"/>
  <c r="X1648" i="1"/>
  <c r="W1648" i="1"/>
  <c r="V1648" i="1"/>
  <c r="X1644" i="1"/>
  <c r="W1644" i="1"/>
  <c r="V1644" i="1"/>
  <c r="X1640" i="1"/>
  <c r="W1640" i="1"/>
  <c r="V1640" i="1"/>
  <c r="X1636" i="1"/>
  <c r="W1636" i="1"/>
  <c r="V1636" i="1"/>
  <c r="X1632" i="1"/>
  <c r="W1632" i="1"/>
  <c r="V1632" i="1"/>
  <c r="X1628" i="1"/>
  <c r="W1628" i="1"/>
  <c r="V1628" i="1"/>
  <c r="X1624" i="1"/>
  <c r="W1624" i="1"/>
  <c r="V1624" i="1"/>
  <c r="X1620" i="1"/>
  <c r="W1620" i="1"/>
  <c r="V1620" i="1"/>
  <c r="X1616" i="1"/>
  <c r="W1616" i="1"/>
  <c r="V1616" i="1"/>
  <c r="X1612" i="1"/>
  <c r="W1612" i="1"/>
  <c r="V1612" i="1"/>
  <c r="X1608" i="1"/>
  <c r="W1608" i="1"/>
  <c r="V1608" i="1"/>
  <c r="X1604" i="1"/>
  <c r="W1604" i="1"/>
  <c r="V1604" i="1"/>
  <c r="X1600" i="1"/>
  <c r="W1600" i="1"/>
  <c r="V1600" i="1"/>
  <c r="X1596" i="1"/>
  <c r="W1596" i="1"/>
  <c r="V1596" i="1"/>
  <c r="X1592" i="1"/>
  <c r="W1592" i="1"/>
  <c r="V1592" i="1"/>
  <c r="X1588" i="1"/>
  <c r="W1588" i="1"/>
  <c r="V1588" i="1"/>
  <c r="X1584" i="1"/>
  <c r="W1584" i="1"/>
  <c r="V1584" i="1"/>
  <c r="X1580" i="1"/>
  <c r="W1580" i="1"/>
  <c r="V1580" i="1"/>
  <c r="X1576" i="1"/>
  <c r="W1576" i="1"/>
  <c r="V1576" i="1"/>
  <c r="X1572" i="1"/>
  <c r="W1572" i="1"/>
  <c r="V1572" i="1"/>
  <c r="X1568" i="1"/>
  <c r="W1568" i="1"/>
  <c r="V1568" i="1"/>
  <c r="X1564" i="1"/>
  <c r="W1564" i="1"/>
  <c r="V1564" i="1"/>
  <c r="X1560" i="1"/>
  <c r="W1560" i="1"/>
  <c r="V1560" i="1"/>
  <c r="X1556" i="1"/>
  <c r="W1556" i="1"/>
  <c r="V1556" i="1"/>
  <c r="X1552" i="1"/>
  <c r="W1552" i="1"/>
  <c r="V1552" i="1"/>
  <c r="X1548" i="1"/>
  <c r="W1548" i="1"/>
  <c r="V1548" i="1"/>
  <c r="X1544" i="1"/>
  <c r="W1544" i="1"/>
  <c r="V1544" i="1"/>
  <c r="X1540" i="1"/>
  <c r="W1540" i="1"/>
  <c r="V1540" i="1"/>
  <c r="X1536" i="1"/>
  <c r="W1536" i="1"/>
  <c r="V1536" i="1"/>
  <c r="X1532" i="1"/>
  <c r="W1532" i="1"/>
  <c r="V1532" i="1"/>
  <c r="X1528" i="1"/>
  <c r="W1528" i="1"/>
  <c r="V1528" i="1"/>
  <c r="X1524" i="1"/>
  <c r="W1524" i="1"/>
  <c r="V1524" i="1"/>
  <c r="X1520" i="1"/>
  <c r="W1520" i="1"/>
  <c r="V1520" i="1"/>
  <c r="X1516" i="1"/>
  <c r="W1516" i="1"/>
  <c r="V1516" i="1"/>
  <c r="X1512" i="1"/>
  <c r="W1512" i="1"/>
  <c r="V1512" i="1"/>
  <c r="X1508" i="1"/>
  <c r="W1508" i="1"/>
  <c r="V1508" i="1"/>
  <c r="X1504" i="1"/>
  <c r="W1504" i="1"/>
  <c r="V1504" i="1"/>
  <c r="X1500" i="1"/>
  <c r="W1500" i="1"/>
  <c r="V1500" i="1"/>
  <c r="X1496" i="1"/>
  <c r="W1496" i="1"/>
  <c r="V1496" i="1"/>
  <c r="X1492" i="1"/>
  <c r="W1492" i="1"/>
  <c r="V1492" i="1"/>
  <c r="X1488" i="1"/>
  <c r="W1488" i="1"/>
  <c r="V1488" i="1"/>
  <c r="X1484" i="1"/>
  <c r="W1484" i="1"/>
  <c r="V1484" i="1"/>
  <c r="X1480" i="1"/>
  <c r="W1480" i="1"/>
  <c r="V1480" i="1"/>
  <c r="X1476" i="1"/>
  <c r="W1476" i="1"/>
  <c r="V1476" i="1"/>
  <c r="X1472" i="1"/>
  <c r="W1472" i="1"/>
  <c r="V1472" i="1"/>
  <c r="X1468" i="1"/>
  <c r="W1468" i="1"/>
  <c r="V1468" i="1"/>
  <c r="X1464" i="1"/>
  <c r="W1464" i="1"/>
  <c r="V1464" i="1"/>
  <c r="X1460" i="1"/>
  <c r="W1460" i="1"/>
  <c r="V1460" i="1"/>
  <c r="X1456" i="1"/>
  <c r="W1456" i="1"/>
  <c r="V1456" i="1"/>
  <c r="X1452" i="1"/>
  <c r="W1452" i="1"/>
  <c r="V1452" i="1"/>
  <c r="X1448" i="1"/>
  <c r="W1448" i="1"/>
  <c r="V1448" i="1"/>
  <c r="X1444" i="1"/>
  <c r="W1444" i="1"/>
  <c r="V1444" i="1"/>
  <c r="X1440" i="1"/>
  <c r="W1440" i="1"/>
  <c r="V1440" i="1"/>
  <c r="X1436" i="1"/>
  <c r="W1436" i="1"/>
  <c r="V1436" i="1"/>
  <c r="X1432" i="1"/>
  <c r="W1432" i="1"/>
  <c r="V1432" i="1"/>
  <c r="X1428" i="1"/>
  <c r="W1428" i="1"/>
  <c r="V1428" i="1"/>
  <c r="X1424" i="1"/>
  <c r="W1424" i="1"/>
  <c r="V1424" i="1"/>
  <c r="X1420" i="1"/>
  <c r="W1420" i="1"/>
  <c r="V1420" i="1"/>
  <c r="X1416" i="1"/>
  <c r="W1416" i="1"/>
  <c r="V1416" i="1"/>
  <c r="X1412" i="1"/>
  <c r="W1412" i="1"/>
  <c r="V1412" i="1"/>
  <c r="X1408" i="1"/>
  <c r="W1408" i="1"/>
  <c r="V1408" i="1"/>
  <c r="X1404" i="1"/>
  <c r="W1404" i="1"/>
  <c r="V1404" i="1"/>
  <c r="X1400" i="1"/>
  <c r="W1400" i="1"/>
  <c r="V1400" i="1"/>
  <c r="X1396" i="1"/>
  <c r="W1396" i="1"/>
  <c r="V1396" i="1"/>
  <c r="X1392" i="1"/>
  <c r="W1392" i="1"/>
  <c r="V1392" i="1"/>
  <c r="X1388" i="1"/>
  <c r="W1388" i="1"/>
  <c r="V1388" i="1"/>
  <c r="X1384" i="1"/>
  <c r="W1384" i="1"/>
  <c r="V1384" i="1"/>
  <c r="X1380" i="1"/>
  <c r="W1380" i="1"/>
  <c r="V1380" i="1"/>
  <c r="X1376" i="1"/>
  <c r="W1376" i="1"/>
  <c r="V1376" i="1"/>
  <c r="X1372" i="1"/>
  <c r="W1372" i="1"/>
  <c r="V1372" i="1"/>
  <c r="X1368" i="1"/>
  <c r="W1368" i="1"/>
  <c r="V1368" i="1"/>
  <c r="X1364" i="1"/>
  <c r="W1364" i="1"/>
  <c r="V1364" i="1"/>
  <c r="X1360" i="1"/>
  <c r="W1360" i="1"/>
  <c r="V1360" i="1"/>
  <c r="X1356" i="1"/>
  <c r="W1356" i="1"/>
  <c r="V1356" i="1"/>
  <c r="X1352" i="1"/>
  <c r="W1352" i="1"/>
  <c r="V1352" i="1"/>
  <c r="X1348" i="1"/>
  <c r="W1348" i="1"/>
  <c r="V1348" i="1"/>
  <c r="X1344" i="1"/>
  <c r="W1344" i="1"/>
  <c r="V1344" i="1"/>
  <c r="X1340" i="1"/>
  <c r="W1340" i="1"/>
  <c r="V1340" i="1"/>
  <c r="X1336" i="1"/>
  <c r="W1336" i="1"/>
  <c r="V1336" i="1"/>
  <c r="X1332" i="1"/>
  <c r="W1332" i="1"/>
  <c r="V1332" i="1"/>
  <c r="X1328" i="1"/>
  <c r="W1328" i="1"/>
  <c r="V1328" i="1"/>
  <c r="X1324" i="1"/>
  <c r="W1324" i="1"/>
  <c r="V1324" i="1"/>
  <c r="X1320" i="1"/>
  <c r="W1320" i="1"/>
  <c r="V1320" i="1"/>
  <c r="X1316" i="1"/>
  <c r="W1316" i="1"/>
  <c r="V1316" i="1"/>
  <c r="X1312" i="1"/>
  <c r="W1312" i="1"/>
  <c r="V1312" i="1"/>
  <c r="X1308" i="1"/>
  <c r="W1308" i="1"/>
  <c r="V1308" i="1"/>
  <c r="X1304" i="1"/>
  <c r="W1304" i="1"/>
  <c r="V1304" i="1"/>
  <c r="X1300" i="1"/>
  <c r="W1300" i="1"/>
  <c r="V1300" i="1"/>
  <c r="X1296" i="1"/>
  <c r="W1296" i="1"/>
  <c r="V1296" i="1"/>
  <c r="X1292" i="1"/>
  <c r="W1292" i="1"/>
  <c r="V1292" i="1"/>
  <c r="X1288" i="1"/>
  <c r="W1288" i="1"/>
  <c r="V1288" i="1"/>
  <c r="X1284" i="1"/>
  <c r="W1284" i="1"/>
  <c r="V1284" i="1"/>
  <c r="X1280" i="1"/>
  <c r="W1280" i="1"/>
  <c r="V1280" i="1"/>
  <c r="X1276" i="1"/>
  <c r="W1276" i="1"/>
  <c r="V1276" i="1"/>
  <c r="X1272" i="1"/>
  <c r="W1272" i="1"/>
  <c r="V1272" i="1"/>
  <c r="X1268" i="1"/>
  <c r="W1268" i="1"/>
  <c r="V1268" i="1"/>
  <c r="X1264" i="1"/>
  <c r="W1264" i="1"/>
  <c r="V1264" i="1"/>
  <c r="X1260" i="1"/>
  <c r="W1260" i="1"/>
  <c r="V1260" i="1"/>
  <c r="X1256" i="1"/>
  <c r="W1256" i="1"/>
  <c r="V1256" i="1"/>
  <c r="X1252" i="1"/>
  <c r="W1252" i="1"/>
  <c r="V1252" i="1"/>
  <c r="X1248" i="1"/>
  <c r="W1248" i="1"/>
  <c r="V1248" i="1"/>
  <c r="X1244" i="1"/>
  <c r="W1244" i="1"/>
  <c r="V1244" i="1"/>
  <c r="X1240" i="1"/>
  <c r="W1240" i="1"/>
  <c r="V1240" i="1"/>
  <c r="X1236" i="1"/>
  <c r="W1236" i="1"/>
  <c r="V1236" i="1"/>
  <c r="X1232" i="1"/>
  <c r="W1232" i="1"/>
  <c r="V1232" i="1"/>
  <c r="X1228" i="1"/>
  <c r="W1228" i="1"/>
  <c r="V1228" i="1"/>
  <c r="X1224" i="1"/>
  <c r="W1224" i="1"/>
  <c r="V1224" i="1"/>
  <c r="X1220" i="1"/>
  <c r="W1220" i="1"/>
  <c r="V1220" i="1"/>
  <c r="X1216" i="1"/>
  <c r="W1216" i="1"/>
  <c r="V1216" i="1"/>
  <c r="X1212" i="1"/>
  <c r="W1212" i="1"/>
  <c r="V1212" i="1"/>
  <c r="X1208" i="1"/>
  <c r="W1208" i="1"/>
  <c r="V1208" i="1"/>
  <c r="X1204" i="1"/>
  <c r="W1204" i="1"/>
  <c r="V1204" i="1"/>
  <c r="X1200" i="1"/>
  <c r="W1200" i="1"/>
  <c r="V1200" i="1"/>
  <c r="X1196" i="1"/>
  <c r="W1196" i="1"/>
  <c r="V1196" i="1"/>
  <c r="X1192" i="1"/>
  <c r="W1192" i="1"/>
  <c r="V1192" i="1"/>
  <c r="X1188" i="1"/>
  <c r="W1188" i="1"/>
  <c r="V1188" i="1"/>
  <c r="X1184" i="1"/>
  <c r="W1184" i="1"/>
  <c r="V1184" i="1"/>
  <c r="X1180" i="1"/>
  <c r="W1180" i="1"/>
  <c r="V1180" i="1"/>
  <c r="X1176" i="1"/>
  <c r="W1176" i="1"/>
  <c r="V1176" i="1"/>
  <c r="X1172" i="1"/>
  <c r="W1172" i="1"/>
  <c r="V1172" i="1"/>
  <c r="X1168" i="1"/>
  <c r="W1168" i="1"/>
  <c r="V1168" i="1"/>
  <c r="X1164" i="1"/>
  <c r="W1164" i="1"/>
  <c r="V1164" i="1"/>
  <c r="X1160" i="1"/>
  <c r="W1160" i="1"/>
  <c r="V1160" i="1"/>
  <c r="X1156" i="1"/>
  <c r="W1156" i="1"/>
  <c r="V1156" i="1"/>
  <c r="X1152" i="1"/>
  <c r="W1152" i="1"/>
  <c r="V1152" i="1"/>
  <c r="X1148" i="1"/>
  <c r="W1148" i="1"/>
  <c r="V1148" i="1"/>
  <c r="X1144" i="1"/>
  <c r="W1144" i="1"/>
  <c r="V1144" i="1"/>
  <c r="X1140" i="1"/>
  <c r="W1140" i="1"/>
  <c r="V1140" i="1"/>
  <c r="X1136" i="1"/>
  <c r="W1136" i="1"/>
  <c r="V1136" i="1"/>
  <c r="X1132" i="1"/>
  <c r="W1132" i="1"/>
  <c r="V1132" i="1"/>
  <c r="X1128" i="1"/>
  <c r="W1128" i="1"/>
  <c r="V1128" i="1"/>
  <c r="X1124" i="1"/>
  <c r="W1124" i="1"/>
  <c r="V1124" i="1"/>
  <c r="X1120" i="1"/>
  <c r="W1120" i="1"/>
  <c r="V1120" i="1"/>
  <c r="X1116" i="1"/>
  <c r="W1116" i="1"/>
  <c r="V1116" i="1"/>
  <c r="X1112" i="1"/>
  <c r="W1112" i="1"/>
  <c r="V1112" i="1"/>
  <c r="X1108" i="1"/>
  <c r="W1108" i="1"/>
  <c r="V1108" i="1"/>
  <c r="X1104" i="1"/>
  <c r="W1104" i="1"/>
  <c r="V1104" i="1"/>
  <c r="X1100" i="1"/>
  <c r="W1100" i="1"/>
  <c r="V1100" i="1"/>
  <c r="X1096" i="1"/>
  <c r="W1096" i="1"/>
  <c r="V1096" i="1"/>
  <c r="X1092" i="1"/>
  <c r="W1092" i="1"/>
  <c r="V1092" i="1"/>
  <c r="X1088" i="1"/>
  <c r="W1088" i="1"/>
  <c r="V1088" i="1"/>
  <c r="X1084" i="1"/>
  <c r="W1084" i="1"/>
  <c r="V1084" i="1"/>
  <c r="X1080" i="1"/>
  <c r="W1080" i="1"/>
  <c r="V1080" i="1"/>
  <c r="X1076" i="1"/>
  <c r="W1076" i="1"/>
  <c r="V1076" i="1"/>
  <c r="X1072" i="1"/>
  <c r="W1072" i="1"/>
  <c r="V1072" i="1"/>
  <c r="X1068" i="1"/>
  <c r="W1068" i="1"/>
  <c r="V1068" i="1"/>
  <c r="X1064" i="1"/>
  <c r="W1064" i="1"/>
  <c r="V1064" i="1"/>
  <c r="X1060" i="1"/>
  <c r="W1060" i="1"/>
  <c r="V1060" i="1"/>
  <c r="X1056" i="1"/>
  <c r="W1056" i="1"/>
  <c r="V1056" i="1"/>
  <c r="X1052" i="1"/>
  <c r="W1052" i="1"/>
  <c r="V1052" i="1"/>
  <c r="X1048" i="1"/>
  <c r="W1048" i="1"/>
  <c r="V1048" i="1"/>
  <c r="X1044" i="1"/>
  <c r="W1044" i="1"/>
  <c r="V1044" i="1"/>
  <c r="X1040" i="1"/>
  <c r="W1040" i="1"/>
  <c r="V1040" i="1"/>
  <c r="X1036" i="1"/>
  <c r="W1036" i="1"/>
  <c r="V1036" i="1"/>
  <c r="X1032" i="1"/>
  <c r="W1032" i="1"/>
  <c r="V1032" i="1"/>
  <c r="X1028" i="1"/>
  <c r="W1028" i="1"/>
  <c r="V1028" i="1"/>
  <c r="X1024" i="1"/>
  <c r="W1024" i="1"/>
  <c r="V1024" i="1"/>
  <c r="X1020" i="1"/>
  <c r="W1020" i="1"/>
  <c r="V1020" i="1"/>
  <c r="X1016" i="1"/>
  <c r="W1016" i="1"/>
  <c r="V1016" i="1"/>
  <c r="X1012" i="1"/>
  <c r="W1012" i="1"/>
  <c r="V1012" i="1"/>
  <c r="X1008" i="1"/>
  <c r="W1008" i="1"/>
  <c r="V1008" i="1"/>
  <c r="X1004" i="1"/>
  <c r="W1004" i="1"/>
  <c r="V1004" i="1"/>
  <c r="X1000" i="1"/>
  <c r="W1000" i="1"/>
  <c r="V1000" i="1"/>
  <c r="X996" i="1"/>
  <c r="W996" i="1"/>
  <c r="V996" i="1"/>
  <c r="X992" i="1"/>
  <c r="W992" i="1"/>
  <c r="V992" i="1"/>
  <c r="X988" i="1"/>
  <c r="W988" i="1"/>
  <c r="V988" i="1"/>
  <c r="X984" i="1"/>
  <c r="W984" i="1"/>
  <c r="V984" i="1"/>
  <c r="X980" i="1"/>
  <c r="W980" i="1"/>
  <c r="V980" i="1"/>
  <c r="X976" i="1"/>
  <c r="W976" i="1"/>
  <c r="V976" i="1"/>
  <c r="X972" i="1"/>
  <c r="W972" i="1"/>
  <c r="V972" i="1"/>
  <c r="X968" i="1"/>
  <c r="W968" i="1"/>
  <c r="V968" i="1"/>
  <c r="X964" i="1"/>
  <c r="W964" i="1"/>
  <c r="V964" i="1"/>
  <c r="X960" i="1"/>
  <c r="W960" i="1"/>
  <c r="V960" i="1"/>
  <c r="X956" i="1"/>
  <c r="W956" i="1"/>
  <c r="V956" i="1"/>
  <c r="X952" i="1"/>
  <c r="W952" i="1"/>
  <c r="V952" i="1"/>
  <c r="X948" i="1"/>
  <c r="W948" i="1"/>
  <c r="V948" i="1"/>
  <c r="X944" i="1"/>
  <c r="W944" i="1"/>
  <c r="V944" i="1"/>
  <c r="X940" i="1"/>
  <c r="W940" i="1"/>
  <c r="V940" i="1"/>
  <c r="X936" i="1"/>
  <c r="W936" i="1"/>
  <c r="V936" i="1"/>
  <c r="X932" i="1"/>
  <c r="W932" i="1"/>
  <c r="V932" i="1"/>
  <c r="X928" i="1"/>
  <c r="W928" i="1"/>
  <c r="V928" i="1"/>
  <c r="X924" i="1"/>
  <c r="W924" i="1"/>
  <c r="V924" i="1"/>
  <c r="X920" i="1"/>
  <c r="W920" i="1"/>
  <c r="V920" i="1"/>
  <c r="X916" i="1"/>
  <c r="W916" i="1"/>
  <c r="V916" i="1"/>
  <c r="X912" i="1"/>
  <c r="W912" i="1"/>
  <c r="V912" i="1"/>
  <c r="X908" i="1"/>
  <c r="W908" i="1"/>
  <c r="V908" i="1"/>
  <c r="X904" i="1"/>
  <c r="W904" i="1"/>
  <c r="V904" i="1"/>
  <c r="X900" i="1"/>
  <c r="W900" i="1"/>
  <c r="V900" i="1"/>
  <c r="X896" i="1"/>
  <c r="W896" i="1"/>
  <c r="V896" i="1"/>
  <c r="X892" i="1"/>
  <c r="W892" i="1"/>
  <c r="V892" i="1"/>
  <c r="X888" i="1"/>
  <c r="W888" i="1"/>
  <c r="V888" i="1"/>
  <c r="X884" i="1"/>
  <c r="W884" i="1"/>
  <c r="V884" i="1"/>
  <c r="X880" i="1"/>
  <c r="W880" i="1"/>
  <c r="V880" i="1"/>
  <c r="X876" i="1"/>
  <c r="W876" i="1"/>
  <c r="V876" i="1"/>
  <c r="X872" i="1"/>
  <c r="W872" i="1"/>
  <c r="V872" i="1"/>
  <c r="X868" i="1"/>
  <c r="W868" i="1"/>
  <c r="V868" i="1"/>
  <c r="X864" i="1"/>
  <c r="W864" i="1"/>
  <c r="V864" i="1"/>
  <c r="X860" i="1"/>
  <c r="W860" i="1"/>
  <c r="V860" i="1"/>
  <c r="X856" i="1"/>
  <c r="W856" i="1"/>
  <c r="V856" i="1"/>
  <c r="X852" i="1"/>
  <c r="W852" i="1"/>
  <c r="V852" i="1"/>
  <c r="X848" i="1"/>
  <c r="W848" i="1"/>
  <c r="V848" i="1"/>
  <c r="X844" i="1"/>
  <c r="W844" i="1"/>
  <c r="V844" i="1"/>
  <c r="X840" i="1"/>
  <c r="W840" i="1"/>
  <c r="V840" i="1"/>
  <c r="X836" i="1"/>
  <c r="W836" i="1"/>
  <c r="V836" i="1"/>
  <c r="X832" i="1"/>
  <c r="W832" i="1"/>
  <c r="V832" i="1"/>
  <c r="X828" i="1"/>
  <c r="W828" i="1"/>
  <c r="V828" i="1"/>
  <c r="X824" i="1"/>
  <c r="W824" i="1"/>
  <c r="V824" i="1"/>
  <c r="X820" i="1"/>
  <c r="W820" i="1"/>
  <c r="V820" i="1"/>
  <c r="X816" i="1"/>
  <c r="W816" i="1"/>
  <c r="V816" i="1"/>
  <c r="X812" i="1"/>
  <c r="W812" i="1"/>
  <c r="V812" i="1"/>
  <c r="X808" i="1"/>
  <c r="W808" i="1"/>
  <c r="V808" i="1"/>
  <c r="X804" i="1"/>
  <c r="W804" i="1"/>
  <c r="V804" i="1"/>
  <c r="X800" i="1"/>
  <c r="W800" i="1"/>
  <c r="V800" i="1"/>
  <c r="X796" i="1"/>
  <c r="W796" i="1"/>
  <c r="V796" i="1"/>
  <c r="X792" i="1"/>
  <c r="W792" i="1"/>
  <c r="V792" i="1"/>
  <c r="X788" i="1"/>
  <c r="W788" i="1"/>
  <c r="V788" i="1"/>
  <c r="X784" i="1"/>
  <c r="W784" i="1"/>
  <c r="V784" i="1"/>
  <c r="X780" i="1"/>
  <c r="W780" i="1"/>
  <c r="V780" i="1"/>
  <c r="X776" i="1"/>
  <c r="W776" i="1"/>
  <c r="V776" i="1"/>
  <c r="X772" i="1"/>
  <c r="W772" i="1"/>
  <c r="V772" i="1"/>
  <c r="X768" i="1"/>
  <c r="W768" i="1"/>
  <c r="V768" i="1"/>
  <c r="X764" i="1"/>
  <c r="W764" i="1"/>
  <c r="V764" i="1"/>
  <c r="X760" i="1"/>
  <c r="W760" i="1"/>
  <c r="V760" i="1"/>
  <c r="X756" i="1"/>
  <c r="W756" i="1"/>
  <c r="V756" i="1"/>
  <c r="X752" i="1"/>
  <c r="W752" i="1"/>
  <c r="V752" i="1"/>
  <c r="X748" i="1"/>
  <c r="W748" i="1"/>
  <c r="V748" i="1"/>
  <c r="X744" i="1"/>
  <c r="W744" i="1"/>
  <c r="V744" i="1"/>
  <c r="X740" i="1"/>
  <c r="W740" i="1"/>
  <c r="V740" i="1"/>
  <c r="X736" i="1"/>
  <c r="W736" i="1"/>
  <c r="V736" i="1"/>
  <c r="X732" i="1"/>
  <c r="W732" i="1"/>
  <c r="V732" i="1"/>
  <c r="X728" i="1"/>
  <c r="W728" i="1"/>
  <c r="V728" i="1"/>
  <c r="X724" i="1"/>
  <c r="W724" i="1"/>
  <c r="V724" i="1"/>
  <c r="X720" i="1"/>
  <c r="W720" i="1"/>
  <c r="V720" i="1"/>
  <c r="X716" i="1"/>
  <c r="W716" i="1"/>
  <c r="V716" i="1"/>
  <c r="X712" i="1"/>
  <c r="W712" i="1"/>
  <c r="V712" i="1"/>
  <c r="X708" i="1"/>
  <c r="W708" i="1"/>
  <c r="V708" i="1"/>
  <c r="X704" i="1"/>
  <c r="W704" i="1"/>
  <c r="V704" i="1"/>
  <c r="X700" i="1"/>
  <c r="W700" i="1"/>
  <c r="V700" i="1"/>
  <c r="X696" i="1"/>
  <c r="W696" i="1"/>
  <c r="V696" i="1"/>
  <c r="X692" i="1"/>
  <c r="W692" i="1"/>
  <c r="V692" i="1"/>
  <c r="X688" i="1"/>
  <c r="W688" i="1"/>
  <c r="V688" i="1"/>
  <c r="X684" i="1"/>
  <c r="W684" i="1"/>
  <c r="V684" i="1"/>
  <c r="X680" i="1"/>
  <c r="W680" i="1"/>
  <c r="V680" i="1"/>
  <c r="X676" i="1"/>
  <c r="W676" i="1"/>
  <c r="V676" i="1"/>
  <c r="X672" i="1"/>
  <c r="W672" i="1"/>
  <c r="V672" i="1"/>
  <c r="X668" i="1"/>
  <c r="W668" i="1"/>
  <c r="V668" i="1"/>
  <c r="X664" i="1"/>
  <c r="W664" i="1"/>
  <c r="V664" i="1"/>
  <c r="X660" i="1"/>
  <c r="W660" i="1"/>
  <c r="V660" i="1"/>
  <c r="X656" i="1"/>
  <c r="W656" i="1"/>
  <c r="V656" i="1"/>
  <c r="X652" i="1"/>
  <c r="W652" i="1"/>
  <c r="V652" i="1"/>
  <c r="X648" i="1"/>
  <c r="W648" i="1"/>
  <c r="V648" i="1"/>
  <c r="X644" i="1"/>
  <c r="W644" i="1"/>
  <c r="V644" i="1"/>
  <c r="X640" i="1"/>
  <c r="W640" i="1"/>
  <c r="V640" i="1"/>
  <c r="X636" i="1"/>
  <c r="W636" i="1"/>
  <c r="V636" i="1"/>
  <c r="X632" i="1"/>
  <c r="W632" i="1"/>
  <c r="V632" i="1"/>
  <c r="X628" i="1"/>
  <c r="W628" i="1"/>
  <c r="V628" i="1"/>
  <c r="X624" i="1"/>
  <c r="W624" i="1"/>
  <c r="V624" i="1"/>
  <c r="X620" i="1"/>
  <c r="W620" i="1"/>
  <c r="V620" i="1"/>
  <c r="X616" i="1"/>
  <c r="W616" i="1"/>
  <c r="V616" i="1"/>
  <c r="X612" i="1"/>
  <c r="W612" i="1"/>
  <c r="V612" i="1"/>
  <c r="X608" i="1"/>
  <c r="W608" i="1"/>
  <c r="V608" i="1"/>
  <c r="X604" i="1"/>
  <c r="W604" i="1"/>
  <c r="V604" i="1"/>
  <c r="X600" i="1"/>
  <c r="W600" i="1"/>
  <c r="V600" i="1"/>
  <c r="X596" i="1"/>
  <c r="W596" i="1"/>
  <c r="V596" i="1"/>
  <c r="X592" i="1"/>
  <c r="W592" i="1"/>
  <c r="V592" i="1"/>
  <c r="X588" i="1"/>
  <c r="W588" i="1"/>
  <c r="V588" i="1"/>
  <c r="X584" i="1"/>
  <c r="W584" i="1"/>
  <c r="V584" i="1"/>
  <c r="X580" i="1"/>
  <c r="W580" i="1"/>
  <c r="V580" i="1"/>
  <c r="X576" i="1"/>
  <c r="W576" i="1"/>
  <c r="V576" i="1"/>
  <c r="X572" i="1"/>
  <c r="W572" i="1"/>
  <c r="V572" i="1"/>
  <c r="X568" i="1"/>
  <c r="W568" i="1"/>
  <c r="V568" i="1"/>
  <c r="X564" i="1"/>
  <c r="W564" i="1"/>
  <c r="V564" i="1"/>
  <c r="X560" i="1"/>
  <c r="W560" i="1"/>
  <c r="V560" i="1"/>
  <c r="X556" i="1"/>
  <c r="W556" i="1"/>
  <c r="V556" i="1"/>
  <c r="X552" i="1"/>
  <c r="W552" i="1"/>
  <c r="V552" i="1"/>
  <c r="X548" i="1"/>
  <c r="W548" i="1"/>
  <c r="V548" i="1"/>
  <c r="X544" i="1"/>
  <c r="W544" i="1"/>
  <c r="V544" i="1"/>
  <c r="X540" i="1"/>
  <c r="W540" i="1"/>
  <c r="V540" i="1"/>
  <c r="X536" i="1"/>
  <c r="W536" i="1"/>
  <c r="V536" i="1"/>
  <c r="X532" i="1"/>
  <c r="W532" i="1"/>
  <c r="V532" i="1"/>
  <c r="X528" i="1"/>
  <c r="W528" i="1"/>
  <c r="V528" i="1"/>
  <c r="X524" i="1"/>
  <c r="W524" i="1"/>
  <c r="V524" i="1"/>
  <c r="X520" i="1"/>
  <c r="W520" i="1"/>
  <c r="V520" i="1"/>
  <c r="X516" i="1"/>
  <c r="W516" i="1"/>
  <c r="V516" i="1"/>
  <c r="X512" i="1"/>
  <c r="W512" i="1"/>
  <c r="V512" i="1"/>
  <c r="X508" i="1"/>
  <c r="W508" i="1"/>
  <c r="V508" i="1"/>
  <c r="X504" i="1"/>
  <c r="W504" i="1"/>
  <c r="V504" i="1"/>
  <c r="X500" i="1"/>
  <c r="W500" i="1"/>
  <c r="V500" i="1"/>
  <c r="X496" i="1"/>
  <c r="W496" i="1"/>
  <c r="V496" i="1"/>
  <c r="X492" i="1"/>
  <c r="W492" i="1"/>
  <c r="V492" i="1"/>
  <c r="X488" i="1"/>
  <c r="W488" i="1"/>
  <c r="V488" i="1"/>
  <c r="X484" i="1"/>
  <c r="W484" i="1"/>
  <c r="V484" i="1"/>
  <c r="X480" i="1"/>
  <c r="W480" i="1"/>
  <c r="V480" i="1"/>
  <c r="X476" i="1"/>
  <c r="W476" i="1"/>
  <c r="V476" i="1"/>
  <c r="X472" i="1"/>
  <c r="W472" i="1"/>
  <c r="V472" i="1"/>
  <c r="X468" i="1"/>
  <c r="W468" i="1"/>
  <c r="V468" i="1"/>
  <c r="X464" i="1"/>
  <c r="W464" i="1"/>
  <c r="V464" i="1"/>
  <c r="X460" i="1"/>
  <c r="W460" i="1"/>
  <c r="V460" i="1"/>
  <c r="X456" i="1"/>
  <c r="W456" i="1"/>
  <c r="V456" i="1"/>
  <c r="X452" i="1"/>
  <c r="W452" i="1"/>
  <c r="V452" i="1"/>
  <c r="X448" i="1"/>
  <c r="W448" i="1"/>
  <c r="V448" i="1"/>
  <c r="X444" i="1"/>
  <c r="W444" i="1"/>
  <c r="V444" i="1"/>
  <c r="X440" i="1"/>
  <c r="W440" i="1"/>
  <c r="V440" i="1"/>
  <c r="X436" i="1"/>
  <c r="W436" i="1"/>
  <c r="V436" i="1"/>
  <c r="X432" i="1"/>
  <c r="W432" i="1"/>
  <c r="V432" i="1"/>
  <c r="X428" i="1"/>
  <c r="W428" i="1"/>
  <c r="V428" i="1"/>
  <c r="X424" i="1"/>
  <c r="W424" i="1"/>
  <c r="V424" i="1"/>
  <c r="X420" i="1"/>
  <c r="W420" i="1"/>
  <c r="V420" i="1"/>
  <c r="X416" i="1"/>
  <c r="W416" i="1"/>
  <c r="V416" i="1"/>
  <c r="X412" i="1"/>
  <c r="W412" i="1"/>
  <c r="V412" i="1"/>
  <c r="X408" i="1"/>
  <c r="W408" i="1"/>
  <c r="V408" i="1"/>
  <c r="X404" i="1"/>
  <c r="W404" i="1"/>
  <c r="V404" i="1"/>
  <c r="X400" i="1"/>
  <c r="W400" i="1"/>
  <c r="V400" i="1"/>
  <c r="X396" i="1"/>
  <c r="W396" i="1"/>
  <c r="V396" i="1"/>
  <c r="X392" i="1"/>
  <c r="W392" i="1"/>
  <c r="V392" i="1"/>
  <c r="X388" i="1"/>
  <c r="W388" i="1"/>
  <c r="V388" i="1"/>
  <c r="X384" i="1"/>
  <c r="W384" i="1"/>
  <c r="V384" i="1"/>
  <c r="X380" i="1"/>
  <c r="W380" i="1"/>
  <c r="V380" i="1"/>
  <c r="X376" i="1"/>
  <c r="W376" i="1"/>
  <c r="V376" i="1"/>
  <c r="X372" i="1"/>
  <c r="W372" i="1"/>
  <c r="V372" i="1"/>
  <c r="X368" i="1"/>
  <c r="W368" i="1"/>
  <c r="V368" i="1"/>
  <c r="X364" i="1"/>
  <c r="W364" i="1"/>
  <c r="V364" i="1"/>
  <c r="X360" i="1"/>
  <c r="W360" i="1"/>
  <c r="V360" i="1"/>
  <c r="X356" i="1"/>
  <c r="W356" i="1"/>
  <c r="V356" i="1"/>
  <c r="X352" i="1"/>
  <c r="W352" i="1"/>
  <c r="V352" i="1"/>
  <c r="X348" i="1"/>
  <c r="W348" i="1"/>
  <c r="V348" i="1"/>
  <c r="X344" i="1"/>
  <c r="W344" i="1"/>
  <c r="V344" i="1"/>
  <c r="X340" i="1"/>
  <c r="W340" i="1"/>
  <c r="V340" i="1"/>
  <c r="X336" i="1"/>
  <c r="W336" i="1"/>
  <c r="V336" i="1"/>
  <c r="X332" i="1"/>
  <c r="W332" i="1"/>
  <c r="V332" i="1"/>
  <c r="X328" i="1"/>
  <c r="W328" i="1"/>
  <c r="V328" i="1"/>
  <c r="X324" i="1"/>
  <c r="W324" i="1"/>
  <c r="V324" i="1"/>
  <c r="X320" i="1"/>
  <c r="W320" i="1"/>
  <c r="V320" i="1"/>
  <c r="X316" i="1"/>
  <c r="W316" i="1"/>
  <c r="V316" i="1"/>
  <c r="X312" i="1"/>
  <c r="W312" i="1"/>
  <c r="V312" i="1"/>
  <c r="X308" i="1"/>
  <c r="W308" i="1"/>
  <c r="V308" i="1"/>
  <c r="X304" i="1"/>
  <c r="W304" i="1"/>
  <c r="V304" i="1"/>
  <c r="X300" i="1"/>
  <c r="W300" i="1"/>
  <c r="V300" i="1"/>
  <c r="X296" i="1"/>
  <c r="W296" i="1"/>
  <c r="V296" i="1"/>
  <c r="X292" i="1"/>
  <c r="W292" i="1"/>
  <c r="V292" i="1"/>
  <c r="X288" i="1"/>
  <c r="W288" i="1"/>
  <c r="V288" i="1"/>
  <c r="X284" i="1"/>
  <c r="W284" i="1"/>
  <c r="V284" i="1"/>
  <c r="X280" i="1"/>
  <c r="W280" i="1"/>
  <c r="V280" i="1"/>
  <c r="X276" i="1"/>
  <c r="W276" i="1"/>
  <c r="V276" i="1"/>
  <c r="X272" i="1"/>
  <c r="W272" i="1"/>
  <c r="V272" i="1"/>
  <c r="X268" i="1"/>
  <c r="W268" i="1"/>
  <c r="V268" i="1"/>
  <c r="X264" i="1"/>
  <c r="W264" i="1"/>
  <c r="V264" i="1"/>
  <c r="X260" i="1"/>
  <c r="W260" i="1"/>
  <c r="V260" i="1"/>
  <c r="X256" i="1"/>
  <c r="W256" i="1"/>
  <c r="V256" i="1"/>
  <c r="X252" i="1"/>
  <c r="W252" i="1"/>
  <c r="V252" i="1"/>
  <c r="X248" i="1"/>
  <c r="W248" i="1"/>
  <c r="V248" i="1"/>
  <c r="X244" i="1"/>
  <c r="W244" i="1"/>
  <c r="V244" i="1"/>
  <c r="X240" i="1"/>
  <c r="W240" i="1"/>
  <c r="V240" i="1"/>
  <c r="X236" i="1"/>
  <c r="W236" i="1"/>
  <c r="V236" i="1"/>
  <c r="X232" i="1"/>
  <c r="W232" i="1"/>
  <c r="V232" i="1"/>
  <c r="X228" i="1"/>
  <c r="W228" i="1"/>
  <c r="V228" i="1"/>
  <c r="X224" i="1"/>
  <c r="W224" i="1"/>
  <c r="V224" i="1"/>
  <c r="X220" i="1"/>
  <c r="W220" i="1"/>
  <c r="V220" i="1"/>
  <c r="X216" i="1"/>
  <c r="W216" i="1"/>
  <c r="V216" i="1"/>
  <c r="X212" i="1"/>
  <c r="W212" i="1"/>
  <c r="V212" i="1"/>
  <c r="X208" i="1"/>
  <c r="W208" i="1"/>
  <c r="V208" i="1"/>
  <c r="X204" i="1"/>
  <c r="W204" i="1"/>
  <c r="V204" i="1"/>
  <c r="X200" i="1"/>
  <c r="W200" i="1"/>
  <c r="V200" i="1"/>
  <c r="X196" i="1"/>
  <c r="W196" i="1"/>
  <c r="V196" i="1"/>
  <c r="X192" i="1"/>
  <c r="W192" i="1"/>
  <c r="V192" i="1"/>
  <c r="X188" i="1"/>
  <c r="W188" i="1"/>
  <c r="V188" i="1"/>
  <c r="X184" i="1"/>
  <c r="W184" i="1"/>
  <c r="V184" i="1"/>
  <c r="X180" i="1"/>
  <c r="W180" i="1"/>
  <c r="V180" i="1"/>
  <c r="X176" i="1"/>
  <c r="W176" i="1"/>
  <c r="V176" i="1"/>
  <c r="X172" i="1"/>
  <c r="W172" i="1"/>
  <c r="V172" i="1"/>
  <c r="X168" i="1"/>
  <c r="W168" i="1"/>
  <c r="V168" i="1"/>
  <c r="X164" i="1"/>
  <c r="W164" i="1"/>
  <c r="V164" i="1"/>
  <c r="X160" i="1"/>
  <c r="W160" i="1"/>
  <c r="V160" i="1"/>
  <c r="X156" i="1"/>
  <c r="W156" i="1"/>
  <c r="V156" i="1"/>
  <c r="X152" i="1"/>
  <c r="W152" i="1"/>
  <c r="V152" i="1"/>
  <c r="X148" i="1"/>
  <c r="W148" i="1"/>
  <c r="V148" i="1"/>
  <c r="X144" i="1"/>
  <c r="W144" i="1"/>
  <c r="V144" i="1"/>
  <c r="X140" i="1"/>
  <c r="W140" i="1"/>
  <c r="V140" i="1"/>
  <c r="X136" i="1"/>
  <c r="W136" i="1"/>
  <c r="V136" i="1"/>
  <c r="X132" i="1"/>
  <c r="W132" i="1"/>
  <c r="V132" i="1"/>
  <c r="X128" i="1"/>
  <c r="W128" i="1"/>
  <c r="V128" i="1"/>
  <c r="X124" i="1"/>
  <c r="W124" i="1"/>
  <c r="V124" i="1"/>
  <c r="X120" i="1"/>
  <c r="W120" i="1"/>
  <c r="V120" i="1"/>
  <c r="X116" i="1"/>
  <c r="W116" i="1"/>
  <c r="V116" i="1"/>
  <c r="X112" i="1"/>
  <c r="W112" i="1"/>
  <c r="V112" i="1"/>
  <c r="X108" i="1"/>
  <c r="W108" i="1"/>
  <c r="V108" i="1"/>
  <c r="X104" i="1"/>
  <c r="W104" i="1"/>
  <c r="V104" i="1"/>
  <c r="X100" i="1"/>
  <c r="W100" i="1"/>
  <c r="V100" i="1"/>
  <c r="X96" i="1"/>
  <c r="W96" i="1"/>
  <c r="V96" i="1"/>
  <c r="X92" i="1"/>
  <c r="W92" i="1"/>
  <c r="V92" i="1"/>
  <c r="X88" i="1"/>
  <c r="W88" i="1"/>
  <c r="V88" i="1"/>
  <c r="X84" i="1"/>
  <c r="W84" i="1"/>
  <c r="V84" i="1"/>
  <c r="X80" i="1"/>
  <c r="W80" i="1"/>
  <c r="V80" i="1"/>
  <c r="X76" i="1"/>
  <c r="W76" i="1"/>
  <c r="V76" i="1"/>
  <c r="X72" i="1"/>
  <c r="W72" i="1"/>
  <c r="V72" i="1"/>
  <c r="X68" i="1"/>
  <c r="W68" i="1"/>
  <c r="V68" i="1"/>
  <c r="X64" i="1"/>
  <c r="W64" i="1"/>
  <c r="V64" i="1"/>
  <c r="X60" i="1"/>
  <c r="W60" i="1"/>
  <c r="V60" i="1"/>
  <c r="X56" i="1"/>
  <c r="W56" i="1"/>
  <c r="V56" i="1"/>
  <c r="X52" i="1"/>
  <c r="W52" i="1"/>
  <c r="V52" i="1"/>
  <c r="X48" i="1"/>
  <c r="W48" i="1"/>
  <c r="V48" i="1"/>
  <c r="X44" i="1"/>
  <c r="W44" i="1"/>
  <c r="V44" i="1"/>
  <c r="X40" i="1"/>
  <c r="W40" i="1"/>
  <c r="V40" i="1"/>
  <c r="X36" i="1"/>
  <c r="W36" i="1"/>
  <c r="V36" i="1"/>
  <c r="X32" i="1"/>
  <c r="W32" i="1"/>
  <c r="V32" i="1"/>
  <c r="X28" i="1"/>
  <c r="W28" i="1"/>
  <c r="V28" i="1"/>
  <c r="X24" i="1"/>
  <c r="W24" i="1"/>
  <c r="V24" i="1"/>
  <c r="X20" i="1"/>
  <c r="W20" i="1"/>
  <c r="V20" i="1"/>
  <c r="X16" i="1"/>
  <c r="W16" i="1"/>
  <c r="V16" i="1"/>
  <c r="X12" i="1"/>
  <c r="W12" i="1"/>
  <c r="V12" i="1"/>
  <c r="X8" i="1"/>
  <c r="W8" i="1"/>
  <c r="V8" i="1"/>
  <c r="X4" i="1"/>
  <c r="W4" i="1"/>
  <c r="V4" i="1"/>
  <c r="V2235" i="1"/>
  <c r="V2231" i="1"/>
  <c r="V2227" i="1"/>
  <c r="V2223" i="1"/>
  <c r="V2219" i="1"/>
  <c r="V2215" i="1"/>
  <c r="V2211" i="1"/>
  <c r="V2207" i="1"/>
  <c r="V2203" i="1"/>
  <c r="V2199" i="1"/>
  <c r="V2195" i="1"/>
  <c r="V2191" i="1"/>
  <c r="V2187" i="1"/>
  <c r="V2183" i="1"/>
  <c r="V2179" i="1"/>
  <c r="V2175" i="1"/>
  <c r="V2171" i="1"/>
  <c r="V2167" i="1"/>
  <c r="V2163" i="1"/>
  <c r="V2159" i="1"/>
  <c r="V2155" i="1"/>
  <c r="V2151" i="1"/>
  <c r="V2147" i="1"/>
  <c r="V2143" i="1"/>
  <c r="V2139" i="1"/>
  <c r="V213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6" i="6"/>
  <c r="B5" i="6"/>
  <c r="B4" i="6"/>
  <c r="B3" i="6"/>
  <c r="B13" i="6"/>
  <c r="B12" i="6"/>
  <c r="B11" i="6"/>
  <c r="B10" i="6"/>
  <c r="B9" i="6"/>
  <c r="B8" i="6"/>
  <c r="B7" i="6"/>
  <c r="B2" i="6"/>
  <c r="C14" i="6" l="1"/>
  <c r="D14" i="6"/>
  <c r="B14" i="6"/>
  <c r="E2" i="6"/>
  <c r="G2" i="6" s="1"/>
  <c r="E10" i="6"/>
  <c r="G10" i="6" s="1"/>
  <c r="E6" i="6"/>
  <c r="H6" i="6" s="1"/>
  <c r="E13" i="6"/>
  <c r="H13" i="6" s="1"/>
  <c r="E9" i="6"/>
  <c r="F9" i="6" s="1"/>
  <c r="E5" i="6"/>
  <c r="H5" i="6" s="1"/>
  <c r="E12" i="6"/>
  <c r="H12" i="6" s="1"/>
  <c r="E8" i="6"/>
  <c r="H8" i="6" s="1"/>
  <c r="E4" i="6"/>
  <c r="F4" i="6" s="1"/>
  <c r="E11" i="6"/>
  <c r="H11" i="6" s="1"/>
  <c r="E7" i="6"/>
  <c r="H7" i="6" s="1"/>
  <c r="E3" i="6"/>
  <c r="H3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2" i="1"/>
  <c r="H2" i="6" l="1"/>
  <c r="H9" i="6"/>
  <c r="H4" i="6"/>
  <c r="G5" i="6"/>
  <c r="G6" i="6"/>
  <c r="F5" i="6"/>
  <c r="F3" i="6"/>
  <c r="G11" i="6"/>
  <c r="F11" i="6"/>
  <c r="F6" i="6"/>
  <c r="F10" i="6"/>
  <c r="G12" i="6"/>
  <c r="F12" i="6"/>
  <c r="G7" i="6"/>
  <c r="F7" i="6"/>
  <c r="E14" i="6"/>
  <c r="G13" i="6"/>
  <c r="F13" i="6"/>
  <c r="G8" i="6"/>
  <c r="F8" i="6"/>
  <c r="G3" i="6"/>
  <c r="H10" i="6"/>
  <c r="F2" i="6"/>
  <c r="G9" i="6"/>
  <c r="G4" i="6"/>
</calcChain>
</file>

<file path=xl/sharedStrings.xml><?xml version="1.0" encoding="utf-8"?>
<sst xmlns="http://schemas.openxmlformats.org/spreadsheetml/2006/main" count="24862" uniqueCount="8411">
  <si>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</si>
  <si>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</si>
  <si>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</si>
  <si>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</si>
  <si>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</si>
  <si>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</si>
  <si>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</si>
  <si>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</si>
  <si>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</si>
  <si>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</si>
  <si>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</si>
  <si>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</si>
  <si>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</si>
  <si>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</si>
  <si>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</si>
  <si>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</si>
  <si>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</si>
  <si>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</si>
  <si>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</si>
  <si>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</si>
  <si>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</si>
  <si>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</si>
  <si>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</si>
  <si>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</si>
  <si>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</si>
  <si>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</si>
  <si>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</si>
  <si>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</si>
  <si>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</si>
  <si>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</si>
  <si>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</si>
  <si>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</si>
  <si>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</si>
  <si>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</si>
  <si>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</si>
  <si>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</si>
  <si>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</si>
  <si>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</si>
  <si>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</si>
  <si>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</si>
  <si>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</si>
  <si>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</si>
  <si>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</si>
  <si>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</si>
  <si>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</si>
  <si>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</si>
  <si>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</si>
  <si>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</si>
  <si>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</si>
  <si>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</si>
  <si>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</si>
  <si>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</si>
  <si>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</si>
  <si>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</si>
  <si>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</si>
  <si>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</si>
  <si>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</si>
  <si>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</si>
  <si>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</si>
  <si>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</si>
  <si>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</si>
  <si>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</si>
  <si>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</si>
  <si>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</si>
  <si>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</si>
  <si>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</si>
  <si>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</si>
  <si>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</si>
  <si>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</si>
  <si>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</si>
  <si>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</si>
  <si>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</si>
  <si>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</si>
  <si>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</si>
  <si>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</si>
  <si>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</si>
  <si>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</si>
  <si>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</si>
  <si>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</si>
  <si>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</si>
  <si>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</si>
  <si>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</si>
  <si>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</si>
  <si>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</si>
  <si>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</si>
  <si>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</si>
  <si>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</si>
  <si>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</si>
  <si>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</si>
  <si>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</si>
  <si>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</si>
  <si>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</si>
  <si>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</si>
  <si>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</si>
  <si>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</si>
  <si>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</si>
  <si>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</si>
  <si>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</si>
  <si>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</si>
  <si>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</si>
  <si>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</si>
  <si>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</si>
  <si>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</si>
  <si>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</si>
  <si>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</si>
  <si>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</si>
  <si>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</si>
  <si>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</si>
  <si>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</si>
  <si>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</si>
  <si>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</si>
  <si>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</si>
  <si>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</si>
  <si>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</si>
  <si>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</si>
  <si>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</si>
  <si>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</si>
  <si>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</si>
  <si>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</si>
  <si>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</si>
  <si>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</si>
  <si>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</si>
  <si>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</si>
  <si>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</si>
  <si>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</si>
  <si>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</si>
  <si>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</si>
  <si>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</si>
  <si>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</si>
  <si>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</si>
  <si>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</si>
  <si>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</si>
  <si>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</si>
  <si>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</si>
  <si>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</si>
  <si>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</si>
  <si>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</si>
  <si>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</si>
  <si>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</si>
  <si>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</si>
  <si>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</si>
  <si>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</si>
  <si>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</si>
  <si>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</si>
  <si>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</si>
  <si>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</si>
  <si>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</si>
  <si>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</si>
  <si>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</si>
  <si>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</si>
  <si>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</si>
  <si>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</si>
  <si>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</si>
  <si>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</si>
  <si>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</si>
  <si>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</si>
  <si>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</si>
  <si>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</si>
  <si>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</si>
  <si>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</si>
  <si>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</si>
  <si>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</si>
  <si>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</si>
  <si>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</si>
  <si>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</si>
  <si>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</si>
  <si>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</si>
  <si>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</si>
  <si>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</si>
  <si>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</si>
  <si>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</si>
  <si>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</si>
  <si>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</si>
  <si>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</si>
  <si>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</si>
  <si>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</si>
  <si>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</si>
  <si>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</si>
  <si>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</si>
  <si>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</si>
  <si>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</si>
  <si>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</si>
  <si>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</si>
  <si>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</si>
  <si>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</si>
  <si>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</si>
  <si>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</si>
  <si>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</si>
  <si>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</si>
  <si>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</si>
  <si>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</si>
  <si>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</si>
  <si>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</si>
  <si>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</si>
  <si>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</si>
  <si>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</si>
  <si>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</si>
  <si>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</si>
  <si>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</si>
  <si>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</si>
  <si>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</si>
  <si>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</si>
  <si>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</si>
  <si>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</si>
  <si>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</si>
  <si>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</si>
  <si>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</si>
  <si>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</si>
  <si>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</si>
  <si>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</si>
  <si>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</si>
  <si>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</si>
  <si>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</si>
  <si>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</si>
  <si>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</si>
  <si>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</si>
  <si>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</si>
  <si>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</si>
  <si>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</si>
  <si>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</si>
  <si>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</si>
  <si>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</si>
  <si>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</si>
  <si>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</si>
  <si>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</si>
  <si>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</si>
  <si>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</si>
  <si>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</si>
  <si>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</si>
  <si>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</si>
  <si>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</si>
  <si>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</si>
  <si>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</si>
  <si>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</si>
  <si>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</si>
  <si>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</si>
  <si>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</si>
  <si>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</si>
  <si>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</si>
  <si>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</si>
  <si>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</si>
  <si>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</si>
  <si>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</si>
  <si>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</si>
  <si>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</si>
  <si>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</si>
  <si>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</si>
  <si>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</si>
  <si>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</si>
  <si>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</si>
  <si>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</si>
  <si>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</si>
  <si>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</si>
  <si>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</si>
  <si>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</si>
  <si>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</si>
  <si>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</si>
  <si>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</si>
  <si>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</si>
  <si>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</si>
  <si>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</si>
  <si>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</si>
  <si>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</si>
  <si>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</si>
  <si>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</si>
  <si>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</si>
  <si>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</si>
  <si>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</si>
  <si>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</si>
  <si>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</si>
  <si>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</si>
  <si>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</si>
  <si>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</si>
  <si>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</si>
  <si>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</si>
  <si>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</si>
  <si>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</si>
  <si>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</si>
  <si>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</si>
  <si>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</si>
  <si>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</si>
  <si>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</si>
  <si>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</si>
  <si>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</si>
  <si>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</si>
  <si>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</si>
  <si>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</si>
  <si>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</si>
  <si>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</si>
  <si>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</si>
  <si>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</si>
  <si>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</si>
  <si>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</si>
  <si>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</si>
  <si>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</si>
  <si>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</si>
  <si>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</si>
  <si>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</si>
  <si>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</si>
  <si>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</si>
  <si>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</si>
  <si>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</si>
  <si>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</si>
  <si>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</si>
  <si>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</si>
  <si>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</si>
  <si>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</si>
  <si>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</si>
  <si>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</si>
  <si>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</si>
  <si>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</si>
  <si>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</si>
  <si>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</si>
  <si>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</si>
  <si>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</si>
  <si>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</si>
  <si>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</si>
  <si>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</si>
  <si>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</si>
  <si>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</si>
  <si>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</si>
  <si>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</si>
  <si>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</si>
  <si>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</si>
  <si>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</si>
  <si>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</si>
  <si>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</si>
  <si>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</si>
  <si>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</si>
  <si>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</si>
  <si>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</si>
  <si>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</si>
  <si>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</si>
  <si>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</si>
  <si>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</si>
  <si>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</si>
  <si>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</si>
  <si>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</si>
  <si>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</si>
  <si>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</si>
  <si>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</si>
  <si>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</si>
  <si>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</si>
  <si>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</si>
  <si>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</si>
  <si>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</si>
  <si>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</si>
  <si>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</si>
  <si>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</si>
  <si>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</si>
  <si>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</si>
  <si>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</si>
  <si>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</si>
  <si>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</si>
  <si>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</si>
  <si>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</si>
  <si>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</si>
  <si>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</si>
  <si>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</si>
  <si>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</si>
  <si>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</si>
  <si>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</si>
  <si>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</si>
  <si>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</si>
  <si>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</si>
  <si>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</si>
  <si>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</si>
  <si>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</si>
  <si>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</si>
  <si>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</si>
  <si>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</si>
  <si>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</si>
  <si>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</si>
  <si>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</si>
  <si>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</si>
  <si>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</si>
  <si>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</si>
  <si>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</si>
  <si>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</si>
  <si>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</si>
  <si>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</si>
  <si>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</si>
  <si>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</si>
  <si>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</si>
  <si>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</si>
  <si>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</si>
  <si>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</si>
  <si>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</si>
  <si>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</si>
  <si>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</si>
  <si>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</si>
  <si>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</si>
  <si>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</si>
  <si>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</si>
  <si>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</si>
  <si>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</si>
  <si>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</si>
  <si>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</si>
  <si>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</si>
  <si>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</si>
  <si>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</si>
  <si>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</si>
  <si>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</si>
  <si>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</si>
  <si>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</si>
  <si>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</si>
  <si>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</si>
  <si>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</si>
  <si>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</si>
  <si>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</si>
  <si>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</si>
  <si>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</si>
  <si>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</si>
  <si>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</si>
  <si>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</si>
  <si>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</si>
  <si>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</si>
  <si>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</si>
  <si>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</si>
  <si>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</si>
  <si>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</si>
  <si>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</si>
  <si>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</si>
  <si>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</si>
  <si>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</si>
  <si>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</si>
  <si>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</si>
  <si>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</si>
  <si>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</si>
  <si>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</si>
  <si>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</si>
  <si>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</si>
  <si>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</si>
  <si>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</si>
  <si>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</si>
  <si>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</si>
  <si>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</si>
  <si>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</si>
  <si>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</si>
  <si>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</si>
  <si>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</si>
  <si>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</si>
  <si>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</si>
  <si>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</si>
  <si>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</si>
  <si>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</si>
  <si>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</si>
  <si>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</si>
  <si>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</si>
  <si>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</si>
  <si>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</si>
  <si>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</si>
  <si>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</si>
  <si>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</si>
  <si>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</si>
  <si>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</si>
  <si>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</si>
  <si>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</si>
  <si>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</si>
  <si>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</si>
  <si>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</si>
  <si>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</si>
  <si>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</si>
  <si>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</si>
  <si>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</si>
  <si>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</si>
  <si>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</si>
  <si>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</si>
  <si>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</si>
  <si>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</si>
  <si>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</si>
  <si>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</si>
  <si>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</si>
  <si>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</si>
  <si>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</si>
  <si>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</si>
  <si>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</si>
  <si>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</si>
  <si>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</si>
  <si>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</si>
  <si>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</si>
  <si>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</si>
  <si>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</si>
  <si>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</si>
  <si>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</si>
  <si>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</si>
  <si>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</si>
  <si>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</si>
  <si>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</si>
  <si>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</si>
  <si>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</si>
  <si>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</si>
  <si>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</si>
  <si>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</si>
  <si>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</si>
  <si>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</si>
  <si>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</si>
  <si>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</si>
  <si>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</si>
  <si>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</si>
  <si>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</si>
  <si>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</si>
  <si>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</si>
  <si>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</si>
  <si>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</si>
  <si>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</si>
  <si>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</si>
  <si>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</si>
  <si>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</si>
  <si>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</si>
  <si>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</si>
  <si>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</si>
  <si>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</si>
  <si>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</si>
  <si>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</si>
  <si>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</si>
  <si>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</si>
  <si>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</si>
  <si>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</si>
  <si>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</si>
  <si>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</si>
  <si>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</si>
  <si>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</si>
  <si>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</si>
  <si>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</si>
  <si>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</si>
  <si>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</si>
  <si>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</si>
  <si>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</si>
  <si>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</si>
  <si>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</si>
  <si>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</si>
  <si>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</si>
  <si>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</si>
  <si>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</si>
  <si>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</si>
  <si>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</si>
  <si>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</si>
  <si>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</si>
  <si>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</si>
  <si>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</si>
  <si>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</si>
  <si>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</si>
  <si>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</si>
  <si>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</si>
  <si>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</si>
  <si>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</si>
  <si>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</si>
  <si>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</si>
  <si>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</si>
  <si>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</si>
  <si>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</si>
  <si>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</si>
  <si>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</si>
  <si>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</si>
  <si>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</si>
  <si>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</si>
  <si>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</si>
  <si>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</si>
  <si>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</si>
  <si>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</si>
  <si>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</si>
  <si>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</si>
  <si>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</si>
  <si>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</si>
  <si>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</si>
  <si>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</si>
  <si>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</si>
  <si>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</si>
  <si>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</si>
  <si>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</si>
  <si>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</si>
  <si>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</si>
  <si>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</si>
  <si>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</si>
  <si>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</si>
  <si>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</si>
  <si>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</si>
  <si>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</si>
  <si>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</si>
  <si>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</si>
  <si>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</si>
  <si>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</si>
  <si>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</si>
  <si>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</si>
  <si>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</si>
  <si>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</si>
  <si>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</si>
  <si>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</si>
  <si>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</si>
  <si>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</si>
  <si>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</si>
  <si>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</si>
  <si>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</si>
  <si>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</si>
  <si>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</si>
  <si>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</si>
  <si>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</si>
  <si>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</si>
  <si>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</si>
  <si>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</si>
  <si>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</si>
  <si>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</si>
  <si>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</si>
  <si>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</si>
  <si>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</si>
  <si>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</si>
  <si>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</si>
  <si>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</si>
  <si>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</si>
  <si>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</si>
  <si>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</si>
  <si>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</si>
  <si>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</si>
  <si>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</si>
  <si>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</si>
  <si>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</si>
  <si>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</si>
  <si>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</si>
  <si>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</si>
  <si>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</si>
  <si>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</si>
  <si>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</si>
  <si>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</si>
  <si>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</si>
  <si>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</si>
  <si>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</si>
  <si>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</si>
  <si>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</si>
  <si>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</si>
  <si>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</si>
  <si>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</si>
  <si>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</si>
  <si>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</si>
  <si>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</si>
  <si>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</si>
  <si>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</si>
  <si>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</si>
  <si>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</si>
  <si>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</si>
  <si>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</si>
  <si>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</si>
  <si>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</si>
  <si>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</si>
  <si>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</si>
  <si>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</si>
  <si>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</si>
  <si>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</si>
  <si>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</si>
  <si>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</si>
  <si>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</si>
  <si>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</si>
  <si>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</si>
  <si>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</si>
  <si>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</si>
  <si>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</si>
  <si>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</si>
  <si>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</si>
  <si>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</si>
  <si>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</si>
  <si>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</si>
  <si>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</si>
  <si>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</si>
  <si>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</si>
  <si>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</si>
  <si>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</si>
  <si>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</si>
  <si>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</si>
  <si>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</si>
  <si>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</si>
  <si>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</si>
  <si>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</si>
  <si>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</si>
  <si>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</si>
  <si>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</si>
  <si>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</si>
  <si>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</si>
  <si>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</si>
  <si>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</si>
  <si>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</si>
  <si>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</si>
  <si>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</si>
  <si>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</si>
  <si>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</si>
  <si>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</si>
  <si>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</si>
  <si>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</si>
  <si>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</si>
  <si>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</si>
  <si>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</si>
  <si>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</si>
  <si>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</si>
  <si>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</si>
  <si>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</si>
  <si>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</si>
  <si>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</si>
  <si>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</si>
  <si>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</si>
  <si>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</si>
  <si>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</si>
  <si>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</si>
  <si>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</si>
  <si>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</si>
  <si>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</si>
  <si>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</si>
  <si>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</si>
  <si>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</si>
  <si>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</si>
  <si>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</si>
  <si>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</si>
  <si>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</si>
  <si>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</si>
  <si>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</si>
  <si>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</si>
  <si>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</si>
  <si>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</si>
  <si>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</si>
  <si>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</si>
  <si>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</si>
  <si>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</si>
  <si>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</si>
  <si>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</si>
  <si>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</si>
  <si>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</si>
  <si>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</si>
  <si>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</si>
  <si>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</si>
  <si>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</si>
  <si>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</si>
  <si>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</si>
  <si>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</si>
  <si>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</si>
  <si>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</si>
  <si>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</si>
  <si>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</si>
  <si>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</si>
  <si>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</si>
  <si>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</si>
  <si>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</si>
  <si>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</si>
  <si>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</si>
  <si>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</si>
  <si>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</si>
  <si>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</si>
  <si>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</si>
  <si>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</si>
  <si>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</si>
  <si>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</si>
  <si>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</si>
  <si>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</si>
  <si>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</si>
  <si>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</si>
  <si>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</si>
  <si>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</si>
  <si>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</si>
  <si>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</si>
  <si>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</si>
  <si>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</si>
  <si>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</si>
  <si>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</si>
  <si>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</si>
  <si>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</si>
  <si>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</si>
  <si>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</si>
  <si>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</si>
  <si>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</si>
  <si>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</si>
  <si>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</si>
  <si>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</si>
  <si>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</si>
  <si>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</si>
  <si>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</si>
  <si>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</si>
  <si>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</si>
  <si>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</si>
  <si>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</si>
  <si>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</si>
  <si>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</si>
  <si>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</si>
  <si>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</si>
  <si>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</si>
  <si>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</si>
  <si>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</si>
  <si>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</si>
  <si>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</si>
  <si>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</si>
  <si>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</si>
  <si>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</si>
  <si>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</si>
  <si>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</si>
  <si>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</si>
  <si>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</si>
  <si>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</si>
  <si>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</si>
  <si>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</si>
  <si>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</si>
  <si>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</si>
  <si>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</si>
  <si>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</si>
  <si>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</si>
  <si>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</si>
  <si>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</si>
  <si>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</si>
  <si>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</si>
  <si>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</si>
  <si>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</si>
  <si>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</si>
  <si>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</si>
  <si>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</si>
  <si>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</si>
  <si>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</si>
  <si>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</si>
  <si>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</si>
  <si>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</si>
  <si>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</si>
  <si>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</si>
  <si>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</si>
  <si>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</si>
  <si>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</si>
  <si>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</si>
  <si>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</si>
  <si>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</si>
  <si>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</si>
  <si>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</si>
  <si>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</si>
  <si>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</si>
  <si>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</si>
  <si>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</si>
  <si>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</si>
  <si>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</si>
  <si>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</si>
  <si>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</si>
  <si>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</si>
  <si>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</si>
  <si>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</si>
  <si>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</si>
  <si>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</si>
  <si>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</si>
  <si>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</si>
  <si>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</si>
  <si>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</si>
  <si>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</si>
  <si>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</si>
  <si>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</si>
  <si>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</si>
  <si>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</si>
  <si>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</si>
  <si>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</si>
  <si>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</si>
  <si>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</si>
  <si>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</si>
  <si>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</si>
  <si>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</si>
  <si>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</si>
  <si>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</si>
  <si>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</si>
  <si>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</si>
  <si>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</si>
  <si>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</si>
  <si>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</si>
  <si>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</si>
  <si>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</si>
  <si>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</si>
  <si>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</si>
  <si>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</si>
  <si>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</si>
  <si>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</si>
  <si>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</si>
  <si>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</si>
  <si>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</si>
  <si>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</si>
  <si>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</si>
  <si>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</si>
  <si>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</si>
  <si>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</si>
  <si>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</si>
  <si>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</si>
  <si>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</si>
  <si>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</si>
  <si>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</si>
  <si>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</si>
  <si>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</si>
  <si>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</si>
  <si>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</si>
  <si>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</si>
  <si>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</si>
  <si>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</si>
  <si>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</si>
  <si>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</si>
  <si>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</si>
  <si>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</si>
  <si>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</si>
  <si>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</si>
  <si>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</si>
  <si>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</si>
  <si>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</si>
  <si>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</si>
  <si>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</si>
  <si>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</si>
  <si>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</si>
  <si>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</si>
  <si>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</si>
  <si>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</si>
  <si>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</si>
  <si>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</si>
  <si>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</si>
  <si>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</si>
  <si>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</si>
  <si>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</si>
  <si>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</si>
  <si>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</si>
  <si>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</si>
  <si>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</si>
  <si>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</si>
  <si>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</si>
  <si>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</si>
  <si>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</si>
  <si>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</si>
  <si>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</si>
  <si>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</si>
  <si>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</si>
  <si>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</si>
  <si>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</si>
  <si>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</si>
  <si>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</si>
  <si>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</si>
  <si>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</si>
  <si>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</si>
  <si>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</si>
  <si>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</si>
  <si>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</si>
  <si>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</si>
  <si>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</si>
  <si>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</si>
  <si>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</si>
  <si>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</si>
  <si>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</si>
  <si>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</si>
  <si>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</si>
  <si>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</si>
  <si>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</si>
  <si>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</si>
  <si>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</si>
  <si>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</si>
  <si>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</si>
  <si>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</si>
  <si>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</si>
  <si>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</si>
  <si>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</si>
  <si>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</si>
  <si>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</si>
  <si>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</si>
  <si>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</si>
  <si>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</si>
  <si>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</si>
  <si>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</si>
  <si>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</si>
  <si>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</si>
  <si>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</si>
  <si>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</si>
  <si>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</si>
  <si>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</si>
  <si>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</si>
  <si>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</si>
  <si>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</si>
  <si>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</si>
  <si>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</si>
  <si>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</si>
  <si>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</si>
  <si>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</si>
  <si>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</si>
  <si>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</si>
  <si>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</si>
  <si>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</si>
  <si>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</si>
  <si>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</si>
  <si>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</si>
  <si>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</si>
  <si>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</si>
  <si>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</si>
  <si>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</si>
  <si>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</si>
  <si>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</si>
  <si>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</si>
  <si>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</si>
  <si>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</si>
  <si>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</si>
  <si>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</si>
  <si>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</si>
  <si>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</si>
  <si>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</si>
  <si>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</si>
  <si>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</si>
  <si>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</si>
  <si>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</si>
  <si>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</si>
  <si>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</si>
  <si>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</si>
  <si>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</si>
  <si>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</si>
  <si>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</si>
  <si>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</si>
  <si>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</si>
  <si>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</si>
  <si>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</si>
  <si>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</si>
  <si>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</si>
  <si>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</si>
  <si>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</si>
  <si>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</si>
  <si>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</si>
  <si>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</si>
  <si>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</si>
  <si>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</si>
  <si>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</si>
  <si>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</si>
  <si>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</si>
  <si>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</si>
  <si>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</si>
  <si>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</si>
  <si>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</si>
  <si>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</si>
  <si>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</si>
  <si>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</si>
  <si>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</si>
  <si>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</si>
  <si>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</si>
  <si>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</si>
  <si>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</si>
  <si>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</si>
  <si>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</si>
  <si>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</si>
  <si>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</si>
  <si>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</si>
  <si>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</si>
  <si>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</si>
  <si>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</si>
  <si>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</si>
  <si>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</si>
  <si>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</si>
  <si>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</si>
  <si>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</si>
  <si>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</si>
  <si>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</si>
  <si>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</si>
  <si>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</si>
  <si>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</si>
  <si>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</si>
  <si>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</si>
  <si>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</si>
  <si>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</si>
  <si>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</si>
  <si>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</si>
  <si>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</si>
  <si>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</si>
  <si>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</si>
  <si>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</si>
  <si>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</si>
  <si>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</si>
  <si>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</si>
  <si>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</si>
  <si>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</si>
  <si>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</si>
  <si>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</si>
  <si>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</si>
  <si>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</si>
  <si>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</si>
  <si>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</si>
  <si>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</si>
  <si>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</si>
  <si>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</si>
  <si>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</si>
  <si>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</si>
  <si>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</si>
  <si>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</si>
  <si>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</si>
  <si>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</si>
  <si>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</si>
  <si>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</si>
  <si>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</si>
  <si>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</si>
  <si>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</si>
  <si>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</si>
  <si>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</si>
  <si>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</si>
  <si>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</si>
  <si>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</si>
  <si>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</si>
  <si>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</si>
  <si>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</si>
  <si>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</si>
  <si>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</si>
  <si>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</si>
  <si>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</si>
  <si>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</si>
  <si>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</si>
  <si>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</si>
  <si>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</si>
  <si>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</si>
  <si>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</si>
  <si>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</si>
  <si>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</si>
  <si>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</si>
  <si>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</si>
  <si>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</si>
  <si>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</si>
  <si>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</si>
  <si>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</si>
  <si>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</si>
  <si>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</si>
  <si>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</si>
  <si>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</si>
  <si>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</si>
  <si>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</si>
  <si>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</si>
  <si>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</si>
  <si>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</si>
  <si>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</si>
  <si>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</si>
  <si>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</si>
  <si>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</si>
  <si>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</si>
  <si>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</si>
  <si>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</si>
  <si>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</si>
  <si>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</si>
  <si>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</si>
  <si>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</si>
  <si>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</si>
  <si>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</si>
  <si>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</si>
  <si>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</si>
  <si>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</si>
  <si>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</si>
  <si>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</si>
  <si>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</si>
  <si>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</si>
  <si>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</si>
  <si>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</si>
  <si>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</si>
  <si>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</si>
  <si>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</si>
  <si>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</si>
  <si>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</si>
  <si>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</si>
  <si>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</si>
  <si>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</si>
  <si>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</si>
  <si>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</si>
  <si>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</si>
  <si>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</si>
  <si>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</si>
  <si>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</si>
  <si>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</si>
  <si>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</si>
  <si>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</si>
  <si>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</si>
  <si>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</si>
  <si>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</si>
  <si>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</si>
  <si>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</si>
  <si>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</si>
  <si>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</si>
  <si>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</si>
  <si>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</si>
  <si>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</si>
  <si>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</si>
  <si>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</si>
  <si>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</si>
  <si>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</si>
  <si>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</si>
  <si>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</si>
  <si>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</si>
  <si>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</si>
  <si>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</si>
  <si>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</si>
  <si>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</si>
  <si>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</si>
  <si>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</si>
  <si>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</si>
  <si>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</si>
  <si>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</si>
  <si>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</si>
  <si>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</si>
  <si>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</si>
  <si>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</si>
  <si>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</si>
  <si>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</si>
  <si>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</si>
  <si>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</si>
  <si>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</si>
  <si>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</si>
  <si>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</si>
  <si>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</si>
  <si>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</si>
  <si>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</si>
  <si>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</si>
  <si>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</si>
  <si>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</si>
  <si>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</si>
  <si>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</si>
  <si>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</si>
  <si>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</si>
  <si>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</si>
  <si>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</si>
  <si>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</si>
  <si>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</si>
  <si>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</si>
  <si>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</si>
  <si>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</si>
  <si>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</si>
  <si>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</si>
  <si>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</si>
  <si>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</si>
  <si>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</si>
  <si>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</si>
  <si>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</si>
  <si>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</si>
  <si>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</si>
  <si>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</si>
  <si>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</si>
  <si>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</si>
  <si>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</si>
  <si>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</si>
  <si>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</si>
  <si>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</si>
  <si>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</si>
  <si>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</si>
  <si>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</si>
  <si>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</si>
  <si>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</si>
  <si>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</si>
  <si>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</si>
  <si>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</si>
  <si>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</si>
  <si>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</si>
  <si>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</si>
  <si>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</si>
  <si>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</si>
  <si>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</si>
  <si>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</si>
  <si>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</si>
  <si>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</si>
  <si>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</si>
  <si>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</si>
  <si>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</si>
  <si>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</si>
  <si>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</si>
  <si>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</si>
  <si>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</si>
  <si>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</si>
  <si>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</si>
  <si>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</si>
  <si>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</si>
  <si>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</si>
  <si>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</si>
  <si>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</si>
  <si>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</si>
  <si>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</si>
  <si>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</si>
  <si>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</si>
  <si>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</si>
  <si>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</si>
  <si>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</si>
  <si>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</si>
  <si>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</si>
  <si>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</si>
  <si>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</si>
  <si>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</si>
  <si>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</si>
  <si>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</si>
  <si>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</si>
  <si>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</si>
  <si>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</si>
  <si>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</si>
  <si>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</si>
  <si>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</si>
  <si>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</si>
  <si>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</si>
  <si>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</si>
  <si>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</si>
  <si>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</si>
  <si>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</si>
  <si>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</si>
  <si>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</si>
  <si>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</si>
  <si>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</si>
  <si>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</si>
  <si>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</si>
  <si>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</si>
  <si>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</si>
  <si>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</si>
  <si>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</si>
  <si>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</si>
  <si>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</si>
  <si>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</si>
  <si>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</si>
  <si>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</si>
  <si>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</si>
  <si>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</si>
  <si>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</si>
  <si>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</si>
  <si>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</si>
  <si>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</si>
  <si>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</si>
  <si>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</si>
  <si>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</si>
  <si>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</si>
  <si>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</si>
  <si>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</si>
  <si>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</si>
  <si>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</si>
  <si>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</si>
  <si>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</si>
  <si>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</si>
  <si>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</si>
  <si>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</si>
  <si>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</si>
  <si>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</si>
  <si>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</si>
  <si>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</si>
  <si>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</si>
  <si>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</si>
  <si>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</si>
  <si>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</si>
  <si>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</si>
  <si>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</si>
  <si>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</si>
  <si>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</si>
  <si>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</si>
  <si>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</si>
  <si>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</si>
  <si>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</si>
  <si>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</si>
  <si>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</si>
  <si>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</si>
  <si>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</si>
  <si>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</si>
  <si>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</si>
  <si>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</si>
  <si>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</si>
  <si>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</si>
  <si>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</si>
  <si>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</si>
  <si>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</si>
  <si>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</si>
  <si>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</si>
  <si>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</si>
  <si>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</si>
  <si>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</si>
  <si>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</si>
  <si>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</si>
  <si>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</si>
  <si>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</si>
  <si>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</si>
  <si>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</si>
  <si>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</si>
  <si>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</si>
  <si>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</si>
  <si>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</si>
  <si>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</si>
  <si>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</si>
  <si>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</si>
  <si>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</si>
  <si>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</si>
  <si>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</si>
  <si>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</si>
  <si>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</si>
  <si>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</si>
  <si>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</si>
  <si>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</si>
  <si>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</si>
  <si>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</si>
  <si>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</si>
  <si>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</si>
  <si>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</si>
  <si>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</si>
  <si>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</si>
  <si>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</si>
  <si>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</si>
  <si>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</si>
  <si>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</si>
  <si>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</si>
  <si>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</si>
  <si>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</si>
  <si>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</si>
  <si>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</si>
  <si>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</si>
  <si>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</si>
  <si>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</si>
  <si>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</si>
  <si>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</si>
  <si>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</si>
  <si>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</si>
  <si>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</si>
  <si>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</si>
  <si>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</si>
  <si>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</si>
  <si>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</si>
  <si>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</si>
  <si>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</si>
  <si>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</si>
  <si>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</si>
  <si>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</si>
  <si>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</si>
  <si>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</si>
  <si>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</si>
  <si>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</si>
  <si>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</si>
  <si>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</si>
  <si>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</si>
  <si>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</si>
  <si>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</si>
  <si>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</si>
  <si>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</si>
  <si>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</si>
  <si>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</si>
  <si>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</si>
  <si>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</si>
  <si>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</si>
  <si>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</si>
  <si>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</si>
  <si>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</si>
  <si>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</si>
  <si>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</si>
  <si>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</si>
  <si>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</si>
  <si>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</si>
  <si>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</si>
  <si>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</si>
  <si>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</si>
  <si>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</si>
  <si>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</si>
  <si>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</si>
  <si>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</si>
  <si>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</si>
  <si>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</si>
  <si>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</si>
  <si>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</si>
  <si>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</si>
  <si>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</si>
  <si>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</si>
  <si>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</si>
  <si>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</si>
  <si>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</si>
  <si>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</si>
  <si>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</si>
  <si>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</si>
  <si>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</si>
  <si>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</si>
  <si>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</si>
  <si>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</si>
  <si>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</si>
  <si>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</si>
  <si>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</si>
  <si>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</si>
  <si>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</si>
  <si>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</si>
  <si>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</si>
  <si>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</si>
  <si>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</si>
  <si>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</si>
  <si>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</si>
  <si>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</si>
  <si>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</si>
  <si>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</si>
  <si>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</si>
  <si>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</si>
  <si>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</si>
  <si>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</si>
  <si>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</si>
  <si>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</si>
  <si>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</si>
  <si>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</si>
  <si>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</si>
  <si>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</si>
  <si>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</si>
  <si>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</si>
  <si>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</si>
  <si>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</si>
  <si>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</si>
  <si>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</si>
  <si>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</si>
  <si>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</si>
  <si>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</si>
  <si>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</si>
  <si>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</si>
  <si>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</si>
  <si>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</si>
  <si>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</si>
  <si>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</si>
  <si>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</si>
  <si>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</si>
  <si>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</si>
  <si>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</si>
  <si>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</si>
  <si>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</si>
  <si>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</si>
  <si>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</si>
  <si>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</si>
  <si>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</si>
  <si>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</si>
  <si>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</si>
  <si>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</si>
  <si>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</si>
  <si>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</si>
  <si>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</si>
  <si>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</si>
  <si>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</si>
  <si>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</si>
  <si>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</si>
  <si>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</si>
  <si>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</si>
  <si>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</si>
  <si>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</si>
  <si>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</si>
  <si>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</si>
  <si>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</si>
  <si>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</si>
  <si>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</si>
  <si>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</si>
  <si>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</si>
  <si>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</si>
  <si>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</si>
  <si>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</si>
  <si>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</si>
  <si>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</si>
  <si>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</si>
  <si>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</si>
  <si>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</si>
  <si>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</si>
  <si>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</si>
  <si>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</si>
  <si>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</si>
  <si>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</si>
  <si>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</si>
  <si>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</si>
  <si>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</si>
  <si>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</si>
  <si>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</si>
  <si>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</si>
  <si>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</si>
  <si>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</si>
  <si>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</si>
  <si>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</si>
  <si>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</si>
  <si>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</si>
  <si>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</si>
  <si>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</si>
  <si>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</si>
  <si>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</si>
  <si>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</si>
  <si>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</si>
  <si>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</si>
  <si>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</si>
  <si>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</si>
  <si>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</si>
  <si>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</si>
  <si>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</si>
  <si>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</si>
  <si>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</si>
  <si>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</si>
  <si>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</si>
  <si>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</si>
  <si>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</si>
  <si>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</si>
  <si>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</si>
  <si>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</si>
  <si>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</si>
  <si>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</si>
  <si>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</si>
  <si>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</si>
  <si>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</si>
  <si>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</si>
  <si>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</si>
  <si>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</si>
  <si>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</si>
  <si>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</si>
  <si>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</si>
  <si>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</si>
  <si>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</si>
  <si>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</si>
  <si>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</si>
  <si>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</si>
  <si>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</si>
  <si>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</si>
  <si>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</si>
  <si>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</si>
  <si>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</si>
  <si>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</si>
  <si>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</si>
  <si>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</si>
  <si>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</si>
  <si>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</si>
  <si>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</si>
  <si>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</si>
  <si>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</si>
  <si>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</si>
  <si>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</si>
  <si>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</si>
  <si>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</si>
  <si>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</si>
  <si>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</si>
  <si>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</si>
  <si>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</si>
  <si>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</si>
  <si>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</si>
  <si>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</si>
  <si>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</si>
  <si>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</si>
  <si>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</si>
  <si>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</si>
  <si>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</si>
  <si>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</si>
  <si>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</si>
  <si>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</si>
  <si>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</si>
  <si>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</si>
  <si>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</si>
  <si>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</si>
  <si>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</si>
  <si>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</si>
  <si>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</si>
  <si>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</si>
  <si>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</si>
  <si>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</si>
  <si>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</si>
  <si>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</si>
  <si>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</si>
  <si>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</si>
  <si>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</si>
  <si>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</si>
  <si>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</si>
  <si>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</si>
  <si>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</si>
  <si>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</si>
  <si>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</si>
  <si>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</si>
  <si>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</si>
  <si>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</si>
  <si>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</si>
  <si>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</si>
  <si>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</si>
  <si>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</si>
  <si>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</si>
  <si>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</si>
  <si>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</si>
  <si>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</si>
  <si>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</si>
  <si>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</si>
  <si>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</si>
  <si>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</si>
  <si>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</si>
  <si>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</si>
  <si>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</si>
  <si>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</si>
  <si>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</si>
  <si>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</si>
  <si>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</si>
  <si>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</si>
  <si>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</si>
  <si>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</si>
  <si>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</si>
  <si>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</si>
  <si>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</si>
  <si>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</si>
  <si>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</si>
  <si>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</si>
  <si>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</si>
  <si>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</si>
  <si>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</si>
  <si>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</si>
  <si>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</si>
  <si>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</si>
  <si>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</si>
  <si>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</si>
  <si>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</si>
  <si>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</si>
  <si>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</si>
  <si>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</si>
  <si>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</si>
  <si>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</si>
  <si>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</si>
  <si>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</si>
  <si>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</si>
  <si>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</si>
  <si>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</si>
  <si>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</si>
  <si>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</si>
  <si>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</si>
  <si>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</si>
  <si>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</si>
  <si>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</si>
  <si>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</si>
  <si>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</si>
  <si>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</si>
  <si>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</si>
  <si>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</si>
  <si>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</si>
  <si>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</si>
  <si>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</si>
  <si>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</si>
  <si>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</si>
  <si>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</si>
  <si>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</si>
  <si>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</si>
  <si>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</si>
  <si>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</si>
  <si>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</si>
  <si>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</si>
  <si>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</si>
  <si>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</si>
  <si>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</si>
  <si>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</si>
  <si>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</si>
  <si>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</si>
  <si>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</si>
  <si>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</si>
  <si>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</si>
  <si>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</si>
  <si>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</si>
  <si>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</si>
  <si>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</si>
  <si>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</si>
  <si>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</si>
  <si>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</si>
  <si>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</si>
  <si>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</si>
  <si>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</si>
  <si>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</si>
  <si>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</si>
  <si>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</si>
  <si>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</si>
  <si>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</si>
  <si>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</si>
  <si>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</si>
  <si>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</si>
  <si>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</si>
  <si>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</si>
  <si>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</si>
  <si>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</si>
  <si>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</si>
  <si>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</si>
  <si>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</si>
  <si>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</si>
  <si>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</si>
  <si>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</si>
  <si>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</si>
  <si>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</si>
  <si>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</si>
  <si>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</si>
  <si>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</si>
  <si>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</si>
  <si>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</si>
  <si>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</si>
  <si>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</si>
  <si>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</si>
  <si>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</si>
  <si>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</si>
  <si>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</si>
  <si>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</si>
  <si>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</si>
  <si>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</si>
  <si>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</si>
  <si>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</si>
  <si>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</si>
  <si>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</si>
  <si>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</si>
  <si>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</si>
  <si>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</si>
  <si>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</si>
  <si>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</si>
  <si>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</si>
  <si>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</si>
  <si>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</si>
  <si>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</si>
  <si>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</si>
  <si>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</si>
  <si>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</si>
  <si>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</si>
  <si>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</si>
  <si>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</si>
  <si>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</si>
  <si>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</si>
  <si>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</si>
  <si>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</si>
  <si>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</si>
  <si>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</si>
  <si>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</si>
  <si>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</si>
  <si>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</si>
  <si>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</si>
  <si>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</si>
  <si>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</si>
  <si>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</si>
  <si>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</si>
  <si>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</si>
  <si>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</si>
  <si>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</si>
  <si>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</si>
  <si>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</si>
  <si>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</si>
  <si>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</si>
  <si>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</si>
  <si>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</si>
  <si>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</si>
  <si>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</si>
  <si>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</si>
  <si>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</si>
  <si>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</si>
  <si>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</si>
  <si>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</si>
  <si>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</si>
  <si>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</si>
  <si>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</si>
  <si>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</si>
  <si>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</si>
  <si>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</si>
  <si>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</si>
  <si>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</si>
  <si>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</si>
  <si>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</si>
  <si>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</si>
  <si>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</si>
  <si>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</si>
  <si>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</si>
  <si>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</si>
  <si>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</si>
  <si>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</si>
  <si>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</si>
  <si>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</si>
  <si>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</si>
  <si>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</si>
  <si>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</si>
  <si>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</si>
  <si>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</si>
  <si>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</si>
  <si>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</si>
  <si>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</si>
  <si>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</si>
  <si>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</si>
  <si>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</si>
  <si>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</si>
  <si>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</si>
  <si>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</si>
  <si>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</si>
  <si>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</si>
  <si>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</si>
  <si>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</si>
  <si>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</si>
  <si>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</si>
  <si>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</si>
  <si>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</si>
  <si>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</si>
  <si>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</si>
  <si>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</si>
  <si>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</si>
  <si>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</si>
  <si>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</si>
  <si>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</si>
  <si>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</si>
  <si>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</si>
  <si>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</si>
  <si>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</si>
  <si>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</si>
  <si>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</si>
  <si>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</si>
  <si>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</si>
  <si>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</si>
  <si>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</si>
  <si>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</si>
  <si>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</si>
  <si>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</si>
  <si>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</si>
  <si>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</si>
  <si>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</si>
  <si>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</si>
  <si>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</si>
  <si>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</si>
  <si>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</si>
  <si>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</si>
  <si>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</si>
  <si>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</si>
  <si>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</si>
  <si>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</si>
  <si>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</si>
  <si>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</si>
  <si>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</si>
  <si>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</si>
  <si>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</si>
  <si>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</si>
  <si>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</si>
  <si>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</si>
  <si>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</si>
  <si>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</si>
  <si>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</si>
  <si>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</si>
  <si>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</si>
  <si>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</si>
  <si>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</si>
  <si>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</si>
  <si>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</si>
  <si>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</si>
  <si>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</si>
  <si>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</si>
  <si>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</si>
  <si>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</si>
  <si>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</si>
  <si>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</si>
  <si>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</si>
  <si>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</si>
  <si>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</si>
  <si>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</si>
  <si>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</si>
  <si>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</si>
  <si>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</si>
  <si>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</si>
  <si>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</si>
  <si>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</si>
  <si>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</si>
  <si>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</si>
  <si>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</si>
  <si>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</si>
  <si>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</si>
  <si>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</si>
  <si>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</si>
  <si>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</si>
  <si>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</si>
  <si>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</si>
  <si>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</si>
  <si>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</si>
  <si>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</si>
  <si>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</si>
  <si>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</si>
  <si>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</si>
  <si>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</si>
  <si>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</si>
  <si>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</si>
  <si>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</si>
  <si>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</si>
  <si>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</si>
  <si>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</si>
  <si>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</si>
  <si>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</si>
  <si>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</si>
  <si>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</si>
  <si>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</si>
  <si>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</si>
  <si>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</si>
  <si>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</si>
  <si>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</si>
  <si>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</si>
  <si>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</si>
  <si>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</si>
  <si>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</si>
  <si>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</si>
  <si>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</si>
  <si>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</si>
  <si>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</si>
  <si>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</si>
  <si>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</si>
  <si>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</si>
  <si>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</si>
  <si>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</si>
  <si>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</si>
  <si>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</si>
  <si>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</si>
  <si>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</si>
  <si>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</si>
  <si>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</si>
  <si>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</si>
  <si>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</si>
  <si>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</si>
  <si>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</si>
  <si>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</si>
  <si>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</si>
  <si>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</si>
  <si>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</si>
  <si>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</si>
  <si>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</si>
  <si>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</si>
  <si>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</si>
  <si>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</si>
  <si>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</si>
  <si>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</si>
  <si>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</si>
  <si>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</si>
  <si>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</si>
  <si>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</si>
  <si>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</si>
  <si>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</si>
  <si>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</si>
  <si>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</si>
  <si>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</si>
  <si>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</si>
  <si>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</si>
  <si>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</si>
  <si>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</si>
  <si>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</si>
  <si>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</si>
  <si>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</si>
  <si>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</si>
  <si>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</si>
  <si>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</si>
  <si>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</si>
  <si>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</si>
  <si>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</si>
  <si>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</si>
  <si>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</si>
  <si>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</si>
  <si>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</si>
  <si>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</si>
  <si>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</si>
  <si>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</si>
  <si>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</si>
  <si>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</si>
  <si>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</si>
  <si>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</si>
  <si>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</si>
  <si>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</si>
  <si>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</si>
  <si>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</si>
  <si>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</si>
  <si>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</si>
  <si>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</si>
  <si>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</si>
  <si>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</si>
  <si>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</si>
  <si>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</si>
  <si>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</si>
  <si>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</si>
  <si>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</si>
  <si>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</si>
  <si>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</si>
  <si>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</si>
  <si>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</si>
  <si>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</si>
  <si>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</si>
  <si>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</si>
  <si>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</si>
  <si>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</si>
  <si>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</si>
  <si>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</si>
  <si>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</si>
  <si>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</si>
  <si>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</si>
  <si>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</si>
  <si>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</si>
  <si>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</si>
  <si>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</si>
  <si>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</si>
  <si>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</si>
  <si>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</si>
  <si>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</si>
  <si>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</si>
  <si>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</si>
  <si>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</si>
  <si>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</si>
  <si>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</si>
  <si>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</si>
  <si>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</si>
  <si>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</si>
  <si>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</si>
  <si>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</si>
  <si>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</si>
  <si>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</si>
  <si>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</si>
  <si>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</si>
  <si>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</si>
  <si>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</si>
  <si>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</si>
  <si>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</si>
  <si>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</si>
  <si>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</si>
  <si>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</si>
  <si>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</si>
  <si>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</si>
  <si>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</si>
  <si>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</si>
  <si>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</si>
  <si>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</si>
  <si>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</si>
  <si>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</si>
  <si>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</si>
  <si>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</si>
  <si>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</si>
  <si>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</si>
  <si>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</si>
  <si>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</si>
  <si>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</si>
  <si>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</si>
  <si>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</si>
  <si>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</si>
  <si>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</si>
  <si>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</si>
  <si>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</si>
  <si>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</si>
  <si>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</si>
  <si>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</si>
  <si>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</si>
  <si>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</si>
  <si>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</si>
  <si>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</si>
  <si>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</si>
  <si>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</si>
  <si>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</si>
  <si>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</si>
  <si>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</si>
  <si>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</si>
  <si>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</si>
  <si>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</si>
  <si>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</si>
  <si>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</si>
  <si>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</si>
  <si>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</si>
  <si>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</si>
  <si>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</si>
  <si>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</si>
  <si>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</si>
  <si>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</si>
  <si>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</si>
  <si>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</si>
  <si>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</si>
  <si>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</si>
  <si>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</si>
  <si>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</si>
  <si>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</si>
  <si>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</si>
  <si>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</si>
  <si>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</si>
  <si>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</si>
  <si>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</si>
  <si>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</si>
  <si>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</si>
  <si>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</si>
  <si>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</si>
  <si>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</si>
  <si>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</si>
  <si>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</si>
  <si>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</si>
  <si>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</si>
  <si>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</si>
  <si>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</si>
  <si>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</si>
  <si>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</si>
  <si>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</si>
  <si>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</si>
  <si>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</si>
  <si>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</si>
  <si>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</si>
  <si>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</si>
  <si>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</si>
  <si>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</si>
  <si>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</si>
  <si>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</si>
  <si>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</si>
  <si>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</si>
  <si>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</si>
  <si>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</si>
  <si>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</si>
  <si>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</si>
  <si>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</si>
  <si>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</si>
  <si>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</si>
  <si>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</si>
  <si>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</si>
  <si>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</si>
  <si>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</si>
  <si>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</si>
  <si>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</si>
  <si>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</si>
  <si>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</si>
  <si>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</si>
  <si>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</si>
  <si>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</si>
  <si>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</si>
  <si>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</si>
  <si>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</si>
  <si>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</si>
  <si>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</si>
  <si>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</si>
  <si>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</si>
  <si>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</si>
  <si>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</si>
  <si>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</si>
  <si>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</si>
  <si>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</si>
  <si>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</si>
  <si>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</si>
  <si>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</si>
  <si>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</si>
  <si>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</si>
  <si>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</si>
  <si>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</si>
  <si>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</si>
  <si>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</si>
  <si>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</si>
  <si>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</si>
  <si>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</si>
  <si>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</si>
  <si>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</si>
  <si>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</si>
  <si>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</si>
  <si>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</si>
  <si>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</si>
  <si>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</si>
  <si>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</si>
  <si>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</si>
  <si>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</si>
  <si>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</si>
  <si>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</si>
  <si>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</si>
  <si>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</si>
  <si>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</si>
  <si>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</si>
  <si>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</si>
  <si>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</si>
  <si>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</si>
  <si>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</si>
  <si>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</si>
  <si>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</si>
  <si>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</si>
  <si>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</si>
  <si>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</si>
  <si>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</si>
  <si>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</si>
  <si>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</si>
  <si>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</si>
  <si>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</si>
  <si>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</si>
  <si>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</si>
  <si>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</si>
  <si>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</si>
  <si>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</si>
  <si>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</si>
  <si>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</si>
  <si>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</si>
  <si>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</si>
  <si>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</si>
  <si>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</si>
  <si>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</si>
  <si>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</si>
  <si>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</si>
  <si>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</si>
  <si>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</si>
  <si>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</si>
  <si>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</si>
  <si>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</si>
  <si>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</si>
  <si>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</si>
  <si>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</si>
  <si>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</si>
  <si>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</si>
  <si>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</si>
  <si>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</si>
  <si>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</si>
  <si>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</si>
  <si>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</si>
  <si>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</si>
  <si>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</si>
  <si>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</si>
  <si>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</si>
  <si>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</si>
  <si>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</si>
  <si>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</si>
  <si>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</si>
  <si>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</si>
  <si>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</si>
  <si>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</si>
  <si>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</si>
  <si>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</si>
  <si>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</si>
  <si>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</si>
  <si>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</si>
  <si>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</si>
  <si>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</si>
  <si>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</si>
  <si>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</si>
  <si>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</si>
  <si>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</si>
  <si>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</si>
  <si>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</si>
  <si>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</si>
  <si>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</si>
  <si>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</si>
  <si>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</si>
  <si>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</si>
  <si>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</si>
  <si>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</si>
  <si>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</si>
  <si>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</si>
  <si>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</si>
  <si>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</si>
  <si>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</si>
  <si>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</si>
  <si>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</si>
  <si>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</si>
  <si>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</si>
  <si>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</si>
  <si>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</si>
  <si>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</si>
  <si>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</si>
  <si>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</si>
  <si>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</si>
  <si>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</si>
  <si>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</si>
  <si>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</si>
  <si>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</si>
  <si>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</si>
  <si>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</si>
  <si>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</si>
  <si>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</si>
  <si>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</si>
  <si>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</si>
  <si>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</si>
  <si>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</si>
  <si>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</si>
  <si>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</si>
  <si>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</si>
  <si>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</si>
  <si>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</si>
  <si>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</si>
  <si>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</si>
  <si>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</si>
  <si>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</si>
  <si>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</si>
  <si>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</si>
  <si>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</si>
  <si>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</si>
  <si>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</si>
  <si>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</si>
  <si>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</si>
  <si>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</si>
  <si>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</si>
  <si>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</si>
  <si>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</si>
  <si>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</si>
  <si>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</si>
  <si>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</si>
  <si>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</si>
  <si>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</si>
  <si>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</si>
  <si>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</si>
  <si>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</si>
  <si>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</si>
  <si>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</si>
  <si>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</si>
  <si>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</si>
  <si>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</si>
  <si>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</si>
  <si>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</si>
  <si>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</si>
  <si>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</si>
  <si>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</si>
  <si>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</si>
  <si>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</si>
  <si>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</si>
  <si>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</si>
  <si>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</si>
  <si>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</si>
  <si>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</si>
  <si>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</si>
  <si>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</si>
  <si>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</si>
  <si>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</si>
  <si>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</si>
  <si>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</si>
  <si>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</si>
  <si>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</si>
  <si>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</si>
  <si>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</si>
  <si>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</si>
  <si>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</si>
  <si>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</si>
  <si>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</si>
  <si>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</si>
  <si>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</si>
  <si>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</si>
  <si>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</si>
  <si>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</si>
  <si>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</si>
  <si>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</si>
  <si>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</si>
  <si>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</si>
  <si>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</si>
  <si>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</si>
  <si>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</si>
  <si>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</si>
  <si>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</si>
  <si>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</si>
  <si>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</si>
  <si>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</si>
  <si>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</si>
  <si>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</si>
  <si>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</si>
  <si>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</si>
  <si>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</si>
  <si>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</si>
  <si>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</si>
  <si>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</si>
  <si>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</si>
  <si>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</si>
  <si>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</si>
  <si>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</si>
  <si>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</si>
  <si>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</si>
  <si>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</si>
  <si>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</si>
  <si>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</si>
  <si>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</si>
  <si>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</si>
  <si>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</si>
  <si>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</si>
  <si>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</si>
  <si>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</si>
  <si>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</si>
  <si>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</si>
  <si>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</si>
  <si>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</si>
  <si>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</si>
  <si>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</si>
  <si>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</si>
  <si>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</si>
  <si>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</si>
  <si>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</si>
  <si>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</si>
  <si>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</si>
  <si>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</si>
  <si>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</si>
  <si>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</si>
  <si>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</si>
  <si>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</si>
  <si>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</si>
  <si>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</si>
  <si>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</si>
  <si>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</si>
  <si>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</si>
  <si>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</si>
  <si>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</si>
  <si>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</si>
  <si>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</si>
  <si>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</si>
  <si>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</si>
  <si>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</si>
  <si>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</si>
  <si>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</si>
  <si>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</si>
  <si>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</si>
  <si>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</si>
  <si>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</si>
  <si>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</si>
  <si>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</si>
  <si>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</si>
  <si>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</si>
  <si>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</si>
  <si>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</si>
  <si>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</si>
  <si>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</si>
  <si>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</si>
  <si>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</si>
  <si>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</si>
  <si>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</si>
  <si>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</si>
  <si>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</si>
  <si>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</si>
  <si>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</si>
  <si>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</si>
  <si>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</si>
  <si>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</si>
  <si>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</si>
  <si>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</si>
  <si>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</si>
  <si>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</si>
  <si>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</si>
  <si>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</si>
  <si>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</si>
  <si>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</si>
  <si>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</si>
  <si>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</si>
  <si>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</si>
  <si>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</si>
  <si>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</si>
  <si>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</si>
  <si>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</si>
  <si>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</si>
  <si>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</si>
  <si>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</si>
  <si>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</si>
  <si>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</si>
  <si>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</si>
  <si>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</si>
  <si>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</si>
  <si>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</si>
  <si>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</si>
  <si>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</si>
  <si>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</si>
  <si>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</si>
  <si>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</si>
  <si>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</si>
  <si>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</si>
  <si>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</si>
  <si>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</si>
  <si>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</si>
  <si>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</si>
  <si>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</si>
  <si>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</si>
  <si>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</si>
  <si>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</si>
  <si>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</si>
  <si>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</si>
  <si>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</si>
  <si>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</si>
  <si>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</si>
  <si>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</si>
  <si>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</si>
  <si>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</si>
  <si>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</si>
  <si>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</si>
  <si>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</si>
  <si>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</si>
  <si>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</si>
  <si>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</si>
  <si>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</si>
  <si>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</si>
  <si>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</si>
  <si>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</si>
  <si>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</si>
  <si>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</si>
  <si>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</si>
  <si>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</si>
  <si>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</si>
  <si>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</si>
  <si>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</si>
  <si>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</si>
  <si>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</si>
  <si>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</si>
  <si>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</si>
  <si>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</si>
  <si>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</si>
  <si>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</si>
  <si>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</si>
  <si>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</si>
  <si>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</si>
  <si>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</si>
  <si>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</si>
  <si>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</si>
  <si>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</si>
  <si>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</si>
  <si>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</si>
  <si>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</si>
  <si>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</si>
  <si>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</si>
  <si>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</si>
  <si>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</si>
  <si>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</si>
  <si>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</si>
  <si>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</si>
  <si>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</si>
  <si>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</si>
  <si>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</si>
  <si>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</si>
  <si>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</si>
  <si>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</si>
  <si>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</si>
  <si>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</si>
  <si>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</si>
  <si>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</si>
  <si>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</si>
  <si>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</si>
  <si>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</si>
  <si>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</si>
  <si>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</si>
  <si>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</si>
  <si>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</si>
  <si>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</si>
  <si>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</si>
  <si>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</si>
  <si>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</si>
  <si>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</si>
  <si>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</si>
  <si>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</si>
  <si>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</si>
  <si>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</si>
  <si>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</si>
  <si>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</si>
  <si>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</si>
  <si>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</si>
  <si>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</si>
  <si>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</si>
  <si>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</si>
  <si>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</si>
  <si>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</si>
  <si>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</si>
  <si>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</si>
  <si>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</si>
  <si>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</si>
  <si>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</si>
  <si>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</si>
  <si>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</si>
  <si>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</si>
  <si>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</si>
  <si>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</si>
  <si>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</si>
  <si>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</si>
  <si>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</si>
  <si>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</si>
  <si>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</si>
  <si>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</si>
  <si>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</si>
  <si>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</si>
  <si>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</si>
  <si>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</si>
  <si>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</si>
  <si>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</si>
  <si>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</si>
  <si>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</si>
  <si>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</si>
  <si>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</si>
  <si>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</si>
  <si>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</si>
  <si>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</si>
  <si>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</si>
  <si>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</si>
  <si>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</si>
  <si>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</si>
  <si>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</si>
  <si>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</si>
  <si>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</si>
  <si>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</si>
  <si>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</si>
  <si>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</si>
  <si>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</si>
  <si>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</si>
  <si>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</si>
  <si>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</si>
  <si>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</si>
  <si>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</si>
  <si>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</si>
  <si>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</si>
  <si>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</si>
  <si>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</si>
  <si>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</si>
  <si>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</si>
  <si>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</si>
  <si>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</si>
  <si>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</si>
  <si>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</si>
  <si>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</si>
  <si>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</si>
  <si>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</si>
  <si>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</si>
  <si>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</si>
  <si>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</si>
  <si>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</si>
  <si>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</si>
  <si>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</si>
  <si>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</si>
  <si>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</si>
  <si>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</si>
  <si>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</si>
  <si>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</si>
  <si>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</si>
  <si>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</si>
  <si>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</si>
  <si>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</si>
  <si>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</si>
  <si>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</si>
  <si>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</si>
  <si>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</si>
  <si>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</si>
  <si>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</si>
  <si>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</si>
  <si>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</si>
  <si>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</si>
  <si>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</si>
  <si>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</si>
  <si>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</si>
  <si>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</si>
  <si>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</si>
  <si>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</si>
  <si>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</si>
  <si>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</si>
  <si>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</si>
  <si>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</si>
  <si>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</si>
  <si>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</si>
  <si>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</si>
  <si>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</si>
  <si>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</si>
  <si>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</si>
  <si>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</si>
  <si>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</si>
  <si>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</si>
  <si>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</si>
  <si>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</si>
  <si>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</si>
  <si>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</si>
  <si>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</si>
  <si>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</si>
  <si>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</si>
  <si>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</si>
  <si>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</si>
  <si>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</si>
  <si>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</si>
  <si>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</si>
  <si>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</si>
  <si>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</si>
  <si>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</si>
  <si>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</si>
  <si>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</si>
  <si>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</si>
  <si>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</si>
  <si>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</si>
  <si>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</si>
  <si>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</si>
  <si>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</si>
  <si>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</si>
  <si>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</si>
  <si>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</si>
  <si>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</si>
  <si>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</si>
  <si>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</si>
  <si>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</si>
  <si>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</si>
  <si>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</si>
  <si>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</si>
  <si>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</si>
  <si>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</si>
  <si>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</si>
  <si>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</si>
  <si>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</si>
  <si>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</si>
  <si>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</si>
  <si>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</si>
  <si>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</si>
  <si>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</si>
  <si>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</si>
  <si>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</si>
  <si>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</si>
  <si>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</si>
  <si>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</si>
  <si>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</si>
  <si>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</si>
  <si>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</si>
  <si>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</si>
  <si>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</si>
  <si>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</si>
  <si>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</si>
  <si>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</si>
  <si>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</si>
  <si>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</si>
  <si>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</si>
  <si>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</si>
  <si>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</si>
  <si>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</si>
  <si>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</si>
  <si>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</si>
  <si>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</si>
  <si>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</si>
  <si>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</si>
  <si>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</si>
  <si>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</si>
  <si>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</si>
  <si>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</si>
  <si>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</si>
  <si>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</si>
  <si>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</si>
  <si>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</si>
  <si>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</si>
  <si>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</si>
  <si>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</si>
  <si>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</si>
  <si>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</si>
  <si>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</si>
  <si>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</si>
  <si>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</si>
  <si>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</si>
  <si>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</si>
  <si>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</si>
  <si>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</si>
  <si>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</si>
  <si>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</si>
  <si>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</si>
  <si>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</si>
  <si>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</si>
  <si>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</si>
  <si>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</si>
  <si>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</si>
  <si>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</si>
  <si>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</si>
  <si>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</si>
  <si>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</si>
  <si>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</si>
  <si>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</si>
  <si>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</si>
  <si>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</si>
  <si>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</si>
  <si>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</si>
  <si>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</si>
  <si>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</si>
  <si>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</si>
  <si>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</si>
  <si>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</si>
  <si>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</si>
  <si>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</si>
  <si>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</si>
  <si>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</si>
  <si>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</si>
  <si>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</si>
  <si>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</si>
  <si>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</si>
  <si>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</si>
  <si>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</si>
  <si>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</si>
  <si>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</si>
  <si>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</si>
  <si>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</si>
  <si>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</si>
  <si>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</si>
  <si>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</si>
  <si>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</si>
  <si>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</si>
  <si>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</si>
  <si>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</si>
  <si>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</si>
  <si>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</si>
  <si>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</si>
  <si>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</si>
  <si>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</si>
  <si>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</si>
  <si>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</si>
  <si>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</si>
  <si>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</si>
  <si>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</si>
  <si>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</si>
  <si>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</si>
  <si>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</si>
  <si>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</si>
  <si>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</si>
  <si>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</si>
  <si>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</si>
  <si>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</si>
  <si>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</si>
  <si>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</si>
  <si>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</si>
  <si>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</si>
  <si>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</si>
  <si>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</si>
  <si>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</si>
  <si>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</si>
  <si>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</si>
  <si>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</si>
  <si>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</si>
  <si>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</si>
  <si>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</si>
  <si>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</si>
  <si>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</si>
  <si>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</si>
  <si>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</si>
  <si>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</si>
  <si>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</si>
  <si>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</si>
  <si>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</si>
  <si>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</si>
  <si>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</si>
  <si>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</si>
  <si>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</si>
  <si>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</si>
  <si>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</si>
  <si>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</si>
  <si>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</si>
  <si>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</si>
  <si>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</si>
  <si>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</si>
  <si>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</si>
  <si>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</si>
  <si>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</si>
  <si>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</si>
  <si>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</si>
  <si>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</si>
  <si>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</si>
  <si>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</si>
  <si>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</si>
  <si>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</si>
  <si>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</si>
  <si>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</si>
  <si>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</si>
  <si>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</si>
  <si>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</si>
  <si>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</si>
  <si>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</si>
  <si>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</si>
  <si>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</si>
  <si>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</si>
  <si>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</si>
  <si>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</si>
  <si>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</si>
  <si>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</si>
  <si>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</si>
  <si>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</si>
  <si>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</si>
  <si>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</si>
  <si>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</si>
  <si>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</si>
  <si>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</si>
  <si>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</si>
  <si>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</si>
  <si>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</si>
  <si>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</si>
  <si>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</si>
  <si>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</si>
  <si>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</si>
  <si>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</si>
  <si>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</si>
  <si>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</si>
  <si>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</si>
  <si>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</si>
  <si>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</si>
  <si>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</si>
  <si>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</si>
  <si>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</si>
  <si>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</si>
  <si>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</si>
  <si>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</si>
  <si>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</si>
  <si>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</si>
  <si>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</si>
  <si>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</si>
  <si>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</si>
  <si>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</si>
  <si>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</si>
  <si>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</si>
  <si>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</si>
  <si>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</si>
  <si>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</si>
  <si>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</si>
  <si>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</si>
  <si>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</si>
  <si>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</si>
  <si>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</si>
  <si>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</si>
  <si>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</si>
  <si>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</si>
  <si>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</si>
  <si>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</si>
  <si>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</si>
  <si>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</si>
  <si>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</si>
  <si>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</si>
  <si>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</si>
  <si>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</si>
  <si>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</si>
  <si>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</si>
  <si>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</si>
  <si>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</si>
  <si>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</si>
  <si>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</si>
  <si>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</si>
  <si>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</si>
  <si>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</si>
  <si>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</si>
  <si>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</si>
  <si>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</si>
  <si>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</si>
  <si>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</si>
  <si>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</si>
  <si>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</si>
  <si>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</si>
  <si>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</si>
  <si>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</si>
  <si>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</si>
  <si>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</si>
  <si>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</si>
  <si>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</si>
  <si>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</si>
  <si>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</si>
  <si>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</si>
  <si>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</si>
  <si>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</si>
  <si>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</si>
  <si>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</si>
  <si>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</si>
  <si>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</si>
  <si>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</si>
  <si>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</si>
  <si>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</si>
  <si>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</si>
  <si>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</si>
  <si>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</si>
  <si>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</si>
  <si>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</si>
  <si>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</si>
  <si>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</si>
  <si>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</si>
  <si>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</si>
  <si>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</si>
  <si>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</si>
  <si>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</si>
  <si>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</si>
  <si>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</si>
  <si>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</si>
  <si>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</si>
  <si>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</si>
  <si>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</si>
  <si>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</si>
  <si>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</si>
  <si>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</si>
  <si>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</si>
  <si>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</si>
  <si>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</si>
  <si>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</si>
  <si>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</si>
  <si>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</si>
  <si>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</si>
  <si>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</si>
  <si>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</si>
  <si>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</si>
  <si>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</si>
  <si>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</si>
  <si>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</si>
  <si>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</si>
  <si>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</si>
  <si>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</si>
  <si>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</si>
  <si>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</si>
  <si>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</si>
  <si>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</si>
  <si>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</si>
  <si>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</si>
  <si>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</si>
  <si>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</si>
  <si>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</si>
  <si>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</si>
  <si>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</si>
  <si>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</si>
  <si>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</si>
  <si>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</si>
  <si>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</si>
  <si>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</si>
  <si>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</si>
  <si>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</si>
  <si>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</si>
  <si>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</si>
  <si>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</si>
  <si>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</si>
  <si>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</si>
  <si>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</si>
  <si>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</si>
  <si>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</si>
  <si>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</si>
  <si>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</si>
  <si>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</si>
  <si>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</si>
  <si>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</si>
  <si>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</si>
  <si>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</si>
  <si>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</si>
  <si>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</si>
  <si>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</si>
  <si>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</si>
  <si>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</si>
  <si>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</si>
  <si>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</si>
  <si>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</si>
  <si>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</si>
  <si>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</si>
  <si>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</si>
  <si>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</si>
  <si>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</si>
  <si>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</si>
  <si>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</si>
  <si>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</si>
  <si>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</si>
  <si>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</si>
  <si>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</si>
  <si>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</si>
  <si>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</si>
  <si>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</si>
  <si>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</si>
  <si>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</si>
  <si>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</si>
  <si>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</si>
  <si>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</si>
  <si>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</si>
  <si>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</si>
  <si>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</si>
  <si>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</si>
  <si>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</si>
  <si>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</si>
  <si>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</si>
  <si>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</si>
  <si>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</si>
  <si>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</si>
  <si>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</si>
  <si>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</si>
  <si>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</si>
  <si>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</si>
  <si>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</si>
  <si>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</si>
  <si>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</si>
  <si>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</si>
  <si>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</si>
  <si>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</si>
  <si>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</si>
  <si>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</si>
  <si>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</si>
  <si>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</si>
  <si>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</si>
  <si>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</si>
  <si>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</si>
  <si>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</si>
  <si>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</si>
  <si>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</si>
  <si>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</si>
  <si>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</si>
  <si>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</si>
  <si>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</si>
  <si>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</si>
  <si>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</si>
  <si>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</si>
  <si>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</si>
  <si>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</si>
  <si>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</si>
  <si>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</si>
  <si>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</si>
  <si>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</si>
  <si>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</si>
  <si>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</si>
  <si>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</si>
  <si>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</si>
  <si>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</si>
  <si>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</si>
  <si>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</si>
  <si>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</si>
  <si>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</si>
  <si>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</si>
  <si>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</si>
  <si>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</si>
  <si>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</si>
  <si>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</si>
  <si>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</si>
  <si>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</si>
  <si>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</si>
  <si>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</si>
  <si>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</si>
  <si>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</si>
  <si>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</si>
  <si>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</si>
  <si>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</si>
  <si>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</si>
  <si>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</si>
  <si>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</si>
  <si>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</si>
  <si>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</si>
  <si>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</si>
  <si>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</si>
  <si>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</si>
  <si>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</si>
  <si>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</si>
  <si>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</si>
  <si>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</si>
  <si>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</si>
  <si>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</si>
  <si>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</si>
  <si>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</si>
  <si>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</si>
  <si>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</si>
  <si>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</si>
  <si>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</si>
  <si>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</si>
  <si>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</si>
  <si>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</si>
  <si>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</si>
  <si>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</si>
  <si>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</si>
  <si>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</si>
  <si>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</si>
  <si>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</si>
  <si>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</si>
  <si>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</si>
  <si>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</si>
  <si>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</si>
  <si>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</si>
  <si>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</si>
  <si>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</si>
  <si>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</si>
  <si>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</si>
  <si>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</si>
  <si>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</si>
  <si>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</si>
  <si>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</si>
  <si>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</si>
  <si>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</si>
  <si>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</si>
  <si>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</si>
  <si>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</si>
  <si>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</si>
  <si>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</si>
  <si>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</si>
  <si>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</si>
  <si>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</si>
  <si>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</si>
  <si>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</si>
  <si>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</si>
  <si>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</si>
  <si>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</si>
  <si>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</si>
  <si>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</si>
  <si>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</si>
  <si>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</si>
  <si>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</si>
  <si>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</si>
  <si>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</si>
  <si>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</si>
  <si>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</si>
  <si>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</si>
  <si>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</si>
  <si>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</si>
  <si>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</si>
  <si>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</si>
  <si>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</si>
  <si>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</si>
  <si>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</si>
  <si>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</si>
  <si>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</si>
  <si>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</si>
  <si>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</si>
  <si>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</si>
  <si>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</si>
  <si>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</si>
  <si>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</si>
  <si>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</si>
  <si>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</si>
  <si>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</si>
  <si>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</si>
  <si>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</si>
  <si>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</si>
  <si>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</si>
  <si>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</si>
  <si>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</si>
  <si>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</si>
  <si>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</si>
  <si>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</si>
  <si>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</si>
  <si>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</si>
  <si>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</si>
  <si>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</si>
  <si>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</si>
  <si>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</si>
  <si>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</si>
  <si>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</si>
  <si>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</si>
  <si>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</si>
  <si>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</si>
  <si>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</si>
  <si>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</si>
  <si>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</si>
  <si>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</si>
  <si>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</si>
  <si>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</si>
  <si>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</si>
  <si>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</si>
  <si>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</si>
  <si>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</si>
  <si>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</si>
  <si>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</si>
  <si>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</si>
  <si>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</si>
  <si>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</si>
  <si>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</si>
  <si>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</si>
  <si>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</si>
  <si>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</si>
  <si>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</si>
  <si>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</si>
  <si>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</si>
  <si>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</si>
  <si>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</si>
  <si>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</si>
  <si>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</si>
  <si>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</si>
  <si>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</si>
  <si>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</si>
  <si>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</si>
  <si>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</si>
  <si>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</si>
  <si>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</si>
  <si>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</si>
  <si>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</si>
  <si>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</si>
  <si>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</si>
  <si>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</si>
  <si>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</si>
  <si>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</si>
  <si>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</si>
  <si>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</si>
  <si>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</si>
  <si>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</si>
  <si>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</si>
  <si>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</si>
  <si>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</si>
  <si>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</si>
  <si>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</si>
  <si>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</si>
  <si>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</si>
  <si>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</si>
  <si>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</si>
  <si>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</si>
  <si>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</si>
  <si>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</si>
  <si>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</si>
  <si>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</si>
  <si>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</si>
  <si>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</si>
  <si>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</si>
  <si>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</si>
  <si>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</si>
  <si>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</si>
  <si>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</si>
  <si>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</si>
  <si>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</si>
  <si>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</si>
  <si>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</si>
  <si>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</si>
  <si>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</si>
  <si>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</si>
  <si>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</si>
  <si>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</si>
  <si>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</si>
  <si>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</si>
  <si>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</si>
  <si>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</si>
  <si>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</si>
  <si>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</si>
  <si>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</si>
  <si>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</si>
  <si>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</si>
  <si>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</si>
  <si>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</si>
  <si>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</si>
  <si>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</si>
  <si>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</si>
  <si>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</si>
  <si>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</si>
  <si>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</si>
  <si>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</si>
  <si>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</si>
  <si>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</si>
  <si>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</si>
  <si>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</si>
  <si>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</si>
  <si>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</si>
  <si>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</si>
  <si>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</si>
  <si>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</si>
  <si>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</si>
  <si>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</si>
  <si>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</si>
  <si>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</si>
  <si>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</si>
  <si>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</si>
  <si>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</si>
  <si>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</si>
  <si>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</si>
  <si>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</si>
  <si>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</si>
  <si>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</si>
  <si>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</si>
  <si>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</si>
  <si>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</si>
  <si>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</si>
  <si>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</si>
  <si>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</si>
  <si>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</si>
  <si>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</si>
  <si>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</si>
  <si>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</si>
  <si>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</si>
  <si>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</si>
  <si>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</si>
  <si>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</si>
  <si>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</si>
  <si>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</si>
  <si>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</si>
  <si>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</si>
  <si>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</si>
  <si>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</si>
  <si>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</si>
  <si>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</si>
  <si>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</si>
  <si>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</si>
  <si>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</si>
  <si>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</si>
  <si>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</si>
  <si>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</si>
  <si>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</si>
  <si>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</si>
  <si>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</si>
  <si>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</si>
  <si>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</si>
  <si>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</si>
  <si>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</si>
  <si>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</si>
  <si>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</si>
  <si>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</si>
  <si>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</si>
  <si>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</si>
  <si>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</si>
  <si>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</si>
  <si>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</si>
  <si>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</si>
  <si>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</si>
  <si>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</si>
  <si>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</si>
  <si>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</si>
  <si>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</si>
  <si>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</si>
  <si>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</si>
  <si>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</si>
  <si>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</si>
  <si>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</si>
  <si>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</si>
  <si>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</si>
  <si>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</si>
  <si>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</si>
  <si>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</si>
  <si>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</si>
  <si>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</si>
  <si>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</si>
  <si>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</si>
  <si>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</si>
  <si>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</si>
  <si>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</si>
  <si>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</si>
  <si>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</si>
  <si>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</si>
  <si>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</si>
  <si>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</si>
  <si>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</si>
  <si>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</si>
  <si>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</si>
  <si>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</si>
  <si>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</si>
  <si>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</si>
  <si>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</si>
  <si>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</si>
  <si>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</si>
  <si>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</si>
  <si>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</si>
  <si>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</si>
  <si>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</si>
  <si>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</si>
  <si>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</si>
  <si>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</si>
  <si>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</si>
  <si>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</si>
  <si>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</si>
  <si>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</si>
  <si>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</si>
  <si>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</si>
  <si>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</si>
  <si>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</si>
  <si>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</si>
  <si>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</si>
  <si>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</si>
  <si>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</si>
  <si>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</si>
  <si>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</si>
  <si>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</si>
  <si>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</si>
  <si>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</si>
  <si>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</si>
  <si>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</si>
  <si>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</si>
  <si>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</si>
  <si>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</si>
  <si>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</si>
  <si>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</si>
  <si>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</si>
  <si>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</si>
  <si>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</si>
  <si>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</si>
  <si>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</si>
  <si>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</si>
  <si>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</si>
  <si>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</si>
  <si>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</si>
  <si>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</si>
  <si>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</si>
  <si>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</si>
  <si>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</si>
  <si>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</si>
  <si>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</si>
  <si>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</si>
  <si>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</si>
  <si>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</si>
  <si>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</si>
  <si>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</si>
  <si>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</si>
  <si>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</si>
  <si>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</si>
  <si>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</si>
  <si>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</si>
  <si>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</si>
  <si>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</si>
  <si>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</si>
  <si>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</si>
  <si>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</si>
  <si>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</si>
  <si>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</si>
  <si>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</si>
  <si>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</si>
  <si>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</si>
  <si>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</si>
  <si>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</si>
  <si>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</si>
  <si>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</si>
  <si>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</si>
  <si>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</si>
  <si>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</si>
  <si>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</si>
  <si>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</si>
  <si>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</si>
  <si>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</si>
  <si>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</si>
  <si>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</si>
  <si>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</si>
  <si>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</si>
  <si>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</si>
  <si>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</si>
  <si>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</si>
  <si>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</si>
  <si>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</si>
  <si>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</si>
  <si>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</si>
  <si>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</si>
  <si>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</si>
  <si>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</si>
  <si>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</si>
  <si>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</si>
  <si>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</si>
  <si>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</si>
  <si>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</si>
  <si>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</si>
  <si>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</si>
  <si>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</si>
  <si>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</si>
  <si>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</si>
  <si>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</si>
  <si>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</si>
  <si>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</si>
  <si>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</si>
  <si>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</si>
  <si>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</si>
  <si>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</si>
  <si>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</si>
  <si>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</si>
  <si>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</si>
  <si>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</si>
  <si>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</si>
  <si>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</si>
  <si>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</si>
  <si>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</si>
  <si>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</si>
  <si>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</si>
  <si>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</si>
  <si>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</si>
  <si>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</si>
  <si>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</si>
  <si>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</si>
  <si>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</si>
  <si>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</si>
  <si>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</si>
  <si>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</si>
  <si>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</si>
  <si>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</si>
  <si>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</si>
  <si>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</si>
  <si>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</si>
  <si>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</si>
  <si>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</si>
  <si>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</si>
  <si>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</si>
  <si>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</si>
  <si>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</si>
  <si>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</si>
  <si>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</si>
  <si>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</si>
  <si>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</si>
  <si>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</si>
  <si>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</si>
  <si>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</si>
  <si>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</si>
  <si>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</si>
  <si>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</si>
  <si>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</si>
  <si>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</si>
  <si>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</si>
  <si>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</si>
  <si>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</si>
  <si>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</si>
  <si>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</si>
  <si>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</si>
  <si>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</si>
  <si>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</si>
  <si>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</si>
  <si>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</si>
  <si>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</si>
  <si>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</si>
  <si>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</si>
  <si>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</si>
  <si>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</si>
  <si>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</si>
  <si>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</si>
  <si>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</si>
  <si>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</si>
  <si>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</si>
  <si>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</si>
  <si>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</si>
  <si>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</si>
  <si>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</si>
  <si>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</si>
  <si>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</si>
  <si>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</si>
  <si>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</si>
  <si>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</si>
  <si>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</si>
  <si>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</si>
  <si>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</si>
  <si>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</si>
  <si>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</si>
  <si>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</si>
  <si>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</si>
  <si>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</si>
  <si>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</si>
  <si>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</si>
  <si>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</si>
  <si>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</si>
  <si>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</si>
  <si>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</si>
  <si>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</si>
  <si>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</si>
  <si>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</si>
  <si>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</si>
  <si>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</si>
  <si>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</si>
  <si>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</si>
  <si>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</si>
  <si>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</si>
  <si>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</si>
  <si>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</si>
  <si>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</si>
  <si>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</si>
  <si>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</si>
  <si>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</si>
  <si>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</si>
  <si>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</si>
  <si>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</si>
  <si>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</si>
  <si>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</si>
  <si>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</si>
  <si>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</si>
  <si>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</si>
  <si>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</si>
  <si>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</si>
  <si>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</si>
  <si>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</si>
  <si>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</si>
  <si>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</si>
  <si>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</si>
  <si>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</si>
  <si>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</si>
  <si>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</si>
  <si>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</si>
  <si>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</si>
  <si>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</si>
  <si>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</si>
  <si>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</si>
  <si>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</si>
  <si>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</si>
  <si>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</si>
  <si>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</si>
  <si>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</si>
  <si>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</si>
  <si>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</si>
  <si>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</si>
  <si>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</si>
  <si>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</si>
  <si>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</si>
  <si>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</si>
  <si>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</si>
  <si>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</si>
  <si>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</si>
  <si>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</si>
  <si>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</si>
  <si>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</si>
  <si>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</si>
  <si>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</si>
  <si>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</si>
  <si>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</si>
  <si>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</si>
  <si>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</si>
  <si>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</si>
  <si>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</si>
  <si>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</si>
  <si>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</si>
  <si>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</si>
  <si>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</si>
  <si>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</si>
  <si>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</si>
  <si>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</si>
  <si>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</si>
  <si>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</si>
  <si>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</si>
  <si>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</si>
  <si>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</si>
  <si>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</si>
  <si>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</si>
  <si>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</si>
  <si>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</si>
  <si>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</si>
  <si>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</si>
  <si>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</si>
  <si>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</si>
  <si>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</si>
  <si>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</si>
  <si>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</si>
  <si>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</si>
  <si>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</si>
  <si>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</si>
  <si>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</si>
  <si>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</si>
  <si>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</si>
  <si>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</si>
  <si>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</si>
  <si>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</si>
  <si>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</si>
  <si>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</si>
  <si>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</si>
  <si>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</si>
  <si>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</si>
  <si>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</si>
  <si>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</si>
  <si>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</si>
  <si>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</si>
  <si>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</si>
  <si>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</si>
  <si>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</si>
  <si>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</si>
  <si>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</si>
  <si>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</si>
  <si>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</si>
  <si>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</si>
  <si>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</si>
  <si>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</si>
  <si>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</si>
  <si>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</si>
  <si>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</si>
  <si>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</si>
  <si>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</si>
  <si>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</si>
  <si>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</si>
  <si>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</si>
  <si>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</si>
  <si>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</si>
  <si>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</si>
  <si>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</si>
  <si>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</si>
  <si>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</si>
  <si>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</si>
  <si>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</si>
  <si>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</si>
  <si>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</si>
  <si>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</si>
  <si>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</si>
  <si>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</si>
  <si>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</si>
  <si>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</si>
  <si>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</si>
  <si>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</si>
  <si>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</si>
  <si>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</si>
  <si>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</si>
  <si>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</si>
  <si>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</si>
  <si>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</si>
  <si>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</si>
  <si>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</si>
  <si>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</si>
  <si>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</si>
  <si>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</si>
  <si>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</si>
  <si>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</si>
  <si>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</si>
  <si>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</si>
  <si>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</si>
  <si>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</si>
  <si>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</si>
  <si>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</si>
  <si>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</si>
  <si>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</si>
  <si>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</si>
  <si>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</si>
  <si>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</si>
  <si>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</si>
  <si>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</si>
  <si>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</si>
  <si>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</si>
  <si>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</si>
  <si>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</si>
  <si>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</si>
  <si>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</si>
  <si>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</si>
  <si>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</si>
  <si>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</si>
  <si>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</si>
  <si>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</si>
  <si>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</si>
  <si>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</si>
  <si>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</si>
  <si>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</si>
  <si>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</si>
  <si>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</si>
  <si>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</si>
  <si>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</si>
  <si>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</si>
  <si>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</si>
  <si>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</si>
  <si>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</si>
  <si>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</si>
  <si>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</si>
  <si>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</si>
  <si>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</si>
  <si>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</si>
  <si>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</si>
  <si>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</si>
  <si>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</si>
  <si>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</si>
  <si>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</si>
  <si>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</si>
  <si>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</si>
  <si>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</si>
  <si>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</si>
  <si>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</si>
  <si>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</si>
  <si>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</si>
  <si>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</si>
  <si>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</si>
  <si>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</si>
  <si>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</si>
  <si>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</si>
  <si>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</si>
  <si>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</si>
  <si>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</si>
  <si>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</si>
  <si>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</si>
  <si>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</si>
  <si>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</si>
  <si>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</si>
  <si>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</si>
  <si>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</si>
  <si>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</si>
  <si>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</si>
  <si>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</si>
  <si>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</si>
  <si>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</si>
  <si>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</si>
  <si>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</si>
  <si>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</si>
  <si>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</si>
  <si>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</si>
  <si>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</si>
  <si>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</si>
  <si>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</si>
  <si>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</si>
  <si>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</si>
  <si>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</si>
  <si>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</si>
  <si>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</si>
  <si>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</si>
  <si>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</si>
  <si>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</si>
  <si>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</si>
  <si>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</si>
  <si>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</si>
  <si>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</si>
  <si>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</si>
  <si>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</si>
  <si>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</si>
  <si>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</si>
  <si>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</si>
  <si>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</si>
  <si>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</si>
  <si>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</si>
  <si>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</si>
  <si>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</si>
  <si>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</si>
  <si>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</si>
  <si>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</si>
  <si>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</si>
  <si>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</si>
  <si>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</si>
  <si>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</si>
  <si>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</si>
  <si>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</si>
  <si>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</si>
  <si>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</si>
  <si>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</si>
  <si>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</si>
  <si>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</si>
  <si>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</si>
  <si>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</si>
  <si>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</si>
  <si>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</si>
  <si>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</si>
  <si>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</si>
  <si>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</si>
  <si>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</si>
  <si>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</si>
  <si>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</si>
  <si>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</si>
  <si>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</si>
  <si>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</si>
  <si>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</si>
  <si>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</si>
  <si>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</si>
  <si>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</si>
  <si>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</si>
  <si>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</si>
  <si>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</si>
  <si>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</si>
  <si>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</si>
  <si>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</si>
  <si>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</si>
  <si>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</si>
  <si>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</si>
  <si>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</si>
  <si>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</si>
  <si>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</si>
  <si>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</si>
  <si>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</si>
  <si>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</si>
  <si>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</si>
  <si>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</si>
  <si>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</si>
  <si>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</si>
  <si>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</si>
  <si>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</si>
  <si>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</si>
  <si>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</si>
  <si>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</si>
  <si>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</si>
  <si>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</si>
  <si>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</si>
  <si>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</si>
  <si>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</si>
  <si>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</si>
  <si>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</si>
  <si>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</si>
  <si>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</si>
  <si>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</si>
  <si>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</si>
  <si>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</si>
  <si>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</si>
  <si>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</si>
  <si>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</si>
  <si>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</si>
  <si>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</si>
  <si>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</si>
  <si>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</si>
  <si>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</si>
  <si>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</si>
  <si>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</si>
  <si>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</si>
  <si>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</si>
  <si>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</si>
  <si>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</si>
  <si>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</si>
  <si>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</si>
  <si>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</si>
  <si>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</si>
  <si>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</si>
  <si>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</si>
  <si>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</si>
  <si>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</si>
  <si>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</si>
  <si>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</si>
  <si>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</si>
  <si>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</si>
  <si>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</si>
  <si>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</si>
  <si>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</si>
  <si>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</si>
  <si>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</si>
  <si>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</si>
  <si>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</si>
  <si>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</si>
  <si>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</si>
  <si>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</si>
  <si>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</si>
  <si>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</si>
  <si>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</si>
  <si>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</si>
  <si>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</si>
  <si>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</si>
  <si>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</si>
  <si>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</si>
  <si>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</si>
  <si>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</si>
  <si>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</si>
  <si>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</si>
  <si>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</si>
  <si>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</si>
  <si>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</si>
  <si>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</si>
  <si>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</si>
  <si>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</si>
  <si>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</si>
  <si>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</si>
  <si>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</si>
  <si>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</si>
  <si>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</si>
  <si>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</si>
  <si>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</si>
  <si>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</si>
  <si>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</si>
  <si>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</si>
  <si>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</si>
  <si>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</si>
  <si>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</si>
  <si>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</si>
  <si>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</si>
  <si>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</si>
  <si>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</si>
  <si>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</si>
  <si>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</si>
  <si>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</si>
  <si>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</si>
  <si>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</si>
  <si>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</si>
  <si>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</si>
  <si>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</si>
  <si>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</si>
  <si>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</si>
  <si>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</si>
  <si>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</si>
  <si>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</si>
  <si>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</si>
  <si>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</si>
  <si>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</si>
  <si>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</si>
  <si>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</si>
  <si>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</si>
  <si>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</si>
  <si>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</si>
  <si>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</si>
  <si>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</si>
  <si>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</si>
  <si>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</si>
  <si>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</si>
  <si>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</si>
  <si>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</si>
  <si>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</si>
  <si>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</si>
  <si>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</si>
  <si>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</si>
  <si>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</si>
  <si>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</si>
  <si>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</si>
  <si>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</si>
  <si>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</si>
  <si>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</si>
  <si>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</si>
  <si>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</si>
  <si>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</si>
  <si>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</si>
  <si>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</si>
  <si>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</si>
  <si>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</si>
  <si>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</si>
  <si>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</si>
  <si>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</si>
  <si>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</si>
  <si>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</si>
  <si>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</si>
  <si>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</si>
  <si>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</si>
  <si>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</si>
  <si>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</si>
  <si>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</si>
  <si>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</si>
  <si>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</si>
  <si>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</si>
  <si>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</si>
  <si>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</si>
  <si>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</si>
  <si>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</si>
  <si>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</si>
  <si>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</si>
  <si>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</si>
  <si>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</si>
  <si>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</si>
  <si>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</si>
  <si>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</si>
  <si>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</si>
  <si>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</si>
  <si>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</si>
  <si>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</si>
  <si>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</si>
  <si>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</si>
  <si>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</si>
  <si>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</si>
  <si>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</si>
  <si>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</si>
  <si>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</si>
  <si>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</si>
  <si>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</si>
  <si>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</si>
  <si>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</si>
  <si>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</si>
  <si>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</si>
  <si>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</si>
  <si>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</si>
  <si>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</si>
  <si>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</si>
  <si>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</si>
  <si>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</si>
  <si>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</si>
  <si>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</si>
  <si>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</si>
  <si>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</si>
  <si>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</si>
  <si>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</si>
  <si>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</si>
  <si>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</si>
  <si>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</si>
  <si>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</si>
  <si>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</si>
  <si>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</si>
  <si>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</si>
  <si>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</si>
  <si>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</si>
  <si>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</si>
  <si>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</si>
  <si>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</si>
  <si>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</si>
  <si>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</si>
  <si>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</si>
  <si>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</si>
  <si>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</si>
  <si>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</si>
  <si>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</si>
  <si>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</si>
  <si>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</si>
  <si>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</si>
  <si>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</si>
  <si>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</si>
  <si>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</si>
  <si>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</si>
  <si>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</si>
  <si>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</si>
  <si>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</si>
  <si>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</si>
  <si>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</si>
  <si>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</si>
  <si>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</si>
  <si>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</si>
  <si>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</si>
  <si>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</si>
  <si>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</si>
  <si>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</si>
  <si>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</si>
  <si>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</si>
  <si>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</si>
  <si>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</si>
  <si>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</si>
  <si>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</si>
  <si>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</si>
  <si>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</si>
  <si>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</si>
  <si>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</si>
  <si>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</si>
  <si>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</si>
  <si>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</si>
  <si>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</si>
  <si>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</si>
  <si>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</si>
  <si>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</si>
  <si>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</si>
  <si>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</si>
  <si>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</si>
  <si>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</si>
  <si>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</si>
  <si>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</si>
  <si>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</si>
  <si>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</si>
  <si>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</si>
  <si>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</si>
  <si>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</si>
  <si>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</si>
  <si>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</si>
  <si>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</si>
  <si>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</si>
  <si>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</si>
  <si>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</si>
  <si>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</si>
  <si>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</si>
  <si>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</si>
  <si>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</si>
  <si>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</si>
  <si>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</si>
  <si>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</si>
  <si>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</si>
  <si>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</si>
  <si>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</si>
  <si>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</si>
  <si>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</si>
  <si>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</si>
  <si>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</si>
  <si>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</si>
  <si>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</si>
  <si>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</si>
  <si>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</si>
  <si>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</si>
  <si>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</si>
  <si>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</si>
  <si>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</si>
  <si>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</si>
  <si>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</si>
  <si>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</si>
  <si>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</si>
  <si>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</si>
  <si>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</si>
  <si>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</si>
  <si>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</si>
  <si>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</si>
  <si>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</si>
  <si>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</si>
  <si>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</si>
  <si>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</si>
  <si>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</si>
  <si>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</si>
  <si>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</si>
  <si>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</si>
  <si>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</si>
  <si>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</si>
  <si>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</si>
  <si>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</si>
  <si>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</si>
  <si>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</si>
  <si>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</si>
  <si>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</si>
  <si>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</si>
  <si>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</si>
  <si>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</si>
  <si>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</si>
  <si>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</si>
  <si>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</si>
  <si>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</si>
  <si>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</si>
  <si>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</si>
  <si>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</si>
  <si>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</si>
  <si>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</si>
  <si>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</si>
  <si>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</si>
  <si>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</si>
  <si>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</si>
  <si>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</si>
  <si>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</si>
  <si>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</si>
  <si>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</si>
  <si>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</si>
  <si>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</si>
  <si>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</si>
  <si>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</si>
  <si>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</si>
  <si>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</si>
  <si>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</si>
  <si>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</si>
  <si>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</si>
  <si>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</si>
  <si>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</si>
  <si>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</si>
  <si>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</si>
  <si>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</si>
  <si>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</si>
  <si>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</si>
  <si>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</si>
  <si>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</si>
  <si>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</si>
  <si>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</si>
  <si>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</si>
  <si>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</si>
  <si>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</si>
  <si>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</si>
  <si>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</si>
  <si>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</si>
  <si>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</si>
  <si>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</si>
  <si>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</si>
  <si>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</si>
  <si>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</si>
  <si>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</si>
  <si>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</si>
  <si>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</si>
  <si>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</si>
  <si>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</si>
  <si>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</si>
  <si>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</si>
  <si>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</si>
  <si>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</si>
  <si>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</si>
  <si>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</si>
  <si>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</si>
  <si>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</si>
  <si>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</si>
  <si>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</si>
  <si>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</si>
  <si>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</si>
  <si>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</si>
  <si>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</si>
  <si>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</si>
  <si>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</si>
  <si>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</si>
  <si>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</si>
  <si>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</si>
  <si>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</si>
  <si>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</si>
  <si>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</si>
  <si>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</si>
  <si>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</si>
  <si>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</si>
  <si>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</si>
  <si>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</si>
  <si>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</si>
  <si>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</si>
  <si>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</si>
  <si>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</si>
  <si>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</si>
  <si>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</si>
  <si>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</si>
  <si>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</si>
  <si>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</si>
  <si>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</si>
  <si>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</si>
  <si>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</si>
  <si>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</si>
  <si>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</si>
  <si>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</si>
  <si>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</si>
  <si>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</si>
  <si>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</si>
  <si>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</si>
  <si>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</si>
  <si>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</si>
  <si>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</si>
  <si>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</si>
  <si>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</si>
  <si>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</si>
  <si>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</si>
  <si>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</si>
  <si>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</si>
  <si>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</si>
  <si>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</si>
  <si>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</si>
  <si>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</si>
  <si>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</si>
  <si>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</si>
  <si>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</si>
  <si>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</si>
  <si>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</si>
  <si>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</si>
  <si>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</si>
  <si>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</si>
  <si>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</si>
  <si>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</si>
  <si>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</si>
  <si>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</si>
  <si>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</si>
  <si>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</si>
  <si>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</si>
  <si>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</si>
  <si>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</si>
  <si>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</si>
  <si>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</si>
  <si>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</si>
  <si>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</si>
  <si>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</si>
  <si>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</si>
  <si>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</si>
  <si>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</si>
  <si>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</si>
  <si>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</si>
  <si>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</si>
  <si>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</si>
  <si>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</si>
  <si>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</si>
  <si>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</si>
  <si>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</si>
  <si>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</si>
  <si>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</si>
  <si>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</si>
  <si>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</si>
  <si>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</si>
  <si>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</si>
  <si>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</si>
  <si>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</si>
  <si>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</si>
  <si>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</si>
  <si>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</si>
  <si>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</si>
  <si>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</si>
  <si>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</si>
  <si>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</si>
  <si>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</si>
  <si>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</si>
  <si>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</si>
  <si>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</si>
  <si>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</si>
  <si>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</si>
  <si>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</si>
  <si>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</si>
  <si>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</si>
  <si>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</si>
  <si>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</si>
  <si>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</si>
  <si>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</si>
  <si>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</si>
  <si>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</si>
  <si>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</si>
  <si>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</si>
  <si>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</si>
  <si>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</si>
  <si>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</si>
  <si>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</si>
  <si>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</si>
  <si>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</si>
  <si>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</si>
  <si>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</si>
  <si>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</si>
  <si>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</si>
  <si>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</si>
  <si>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</si>
  <si>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</si>
  <si>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</si>
  <si>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</si>
  <si>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</si>
  <si>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</si>
  <si>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</si>
  <si>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</si>
  <si>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</si>
  <si>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</si>
  <si>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</si>
  <si>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</si>
  <si>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</si>
  <si>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</si>
  <si>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</si>
  <si>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</si>
  <si>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</si>
  <si>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</si>
  <si>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</si>
  <si>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</si>
  <si>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</si>
  <si>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</si>
  <si>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</si>
  <si>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</si>
  <si>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</si>
  <si>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</si>
  <si>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</si>
  <si>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</si>
  <si>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</si>
  <si>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</si>
  <si>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</si>
  <si>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</si>
  <si>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</si>
  <si>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</si>
  <si>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</si>
  <si>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</si>
  <si>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</si>
  <si>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</si>
  <si>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</si>
  <si>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</si>
  <si>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</si>
  <si>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</si>
  <si>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</si>
  <si>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</si>
  <si>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</si>
  <si>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</si>
  <si>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</si>
  <si>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</si>
  <si>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</si>
  <si>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</si>
  <si>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</si>
  <si>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</si>
  <si>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</si>
  <si>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</si>
  <si>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</si>
  <si>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</si>
  <si>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</si>
  <si>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</si>
  <si>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</si>
  <si>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</si>
  <si>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</si>
  <si>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</si>
  <si>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</si>
  <si>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</si>
  <si>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</si>
  <si>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</si>
  <si>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</si>
  <si>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</si>
  <si>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</si>
  <si>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</si>
  <si>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</si>
  <si>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</si>
  <si>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</si>
  <si>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</si>
  <si>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</si>
  <si>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</si>
  <si>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</si>
  <si>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</si>
  <si>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</si>
  <si>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</si>
  <si>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</si>
  <si>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</si>
  <si>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</si>
  <si>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</si>
  <si>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</si>
  <si>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</si>
  <si>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</si>
  <si>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</si>
  <si>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</si>
  <si>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</si>
  <si>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</si>
  <si>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</si>
  <si>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</si>
  <si>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</si>
  <si>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</si>
  <si>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</si>
  <si>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</si>
  <si>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</si>
  <si>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</si>
  <si>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</si>
  <si>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</si>
  <si>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</si>
  <si>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</si>
  <si>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</si>
  <si>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</si>
  <si>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</si>
  <si>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</si>
  <si>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</si>
  <si>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</si>
  <si>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</si>
  <si>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</si>
  <si>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</si>
  <si>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</si>
  <si>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</si>
  <si>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</si>
  <si>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</si>
  <si>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</si>
  <si>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</si>
  <si>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</si>
  <si>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</si>
  <si>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</si>
  <si>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</si>
  <si>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</si>
  <si>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</si>
  <si>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</si>
  <si>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</si>
  <si>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</si>
  <si>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</si>
  <si>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</si>
  <si>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</si>
  <si>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</si>
  <si>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</si>
  <si>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</si>
  <si>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</si>
  <si>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</si>
  <si>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</si>
  <si>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</si>
  <si>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</si>
  <si>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</si>
  <si>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</si>
  <si>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</si>
  <si>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</si>
  <si>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</si>
  <si>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</si>
  <si>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</si>
  <si>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</si>
  <si>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</si>
  <si>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</si>
  <si>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</si>
  <si>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</si>
  <si>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</si>
  <si>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</si>
  <si>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</si>
  <si>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</si>
  <si>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</si>
  <si>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</si>
  <si>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</si>
  <si>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</si>
  <si>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</si>
  <si>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</si>
  <si>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</si>
  <si>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</si>
  <si>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</si>
  <si>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</si>
  <si>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</si>
  <si>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</si>
  <si>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</si>
  <si>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</si>
  <si>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</si>
  <si>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</si>
  <si>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</si>
  <si>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</si>
  <si>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</si>
  <si>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</si>
  <si>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</si>
  <si>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</si>
  <si>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</si>
  <si>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</si>
  <si>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</si>
  <si>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</si>
  <si>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</si>
  <si>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</si>
  <si>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</si>
  <si>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</si>
  <si>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</si>
  <si>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</si>
  <si>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</si>
  <si>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</si>
  <si>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</si>
  <si>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</si>
  <si>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</si>
  <si>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</si>
  <si>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</si>
  <si>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</si>
  <si>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</si>
  <si>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</si>
  <si>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</si>
  <si>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</si>
  <si>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</si>
  <si>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</si>
  <si>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</si>
  <si>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</si>
  <si>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</si>
  <si>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</si>
  <si>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</si>
  <si>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</si>
  <si>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</si>
  <si>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</si>
  <si>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</si>
  <si>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</si>
  <si>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</si>
  <si>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</si>
  <si>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</si>
  <si>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</si>
  <si>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</si>
  <si>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</si>
  <si>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</si>
  <si>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</si>
  <si>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</si>
  <si>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</si>
  <si>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</si>
  <si>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</si>
  <si>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</si>
  <si>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</si>
  <si>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</si>
  <si>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</si>
  <si>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</si>
  <si>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</si>
  <si>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</si>
  <si>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</si>
  <si>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</si>
  <si>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</si>
  <si>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</si>
  <si>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</si>
  <si>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</si>
  <si>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</si>
  <si>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</si>
  <si>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</si>
  <si>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</si>
  <si>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</si>
  <si>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</si>
  <si>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</si>
  <si>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</si>
  <si>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</si>
  <si>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</si>
  <si>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</si>
  <si>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</si>
  <si>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</si>
  <si>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</si>
  <si>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</si>
  <si>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</si>
  <si>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</si>
  <si>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</si>
  <si>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</si>
  <si>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</si>
  <si>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</si>
  <si>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</si>
  <si>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</si>
  <si>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</si>
  <si>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</si>
  <si>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</si>
  <si>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</si>
  <si>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</si>
  <si>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</si>
  <si>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</si>
  <si>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</si>
  <si>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</si>
  <si>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</si>
  <si>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</si>
  <si>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</si>
  <si>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</si>
  <si>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</si>
  <si>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</si>
  <si>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</si>
  <si>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</si>
  <si>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</si>
  <si>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</si>
  <si>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</si>
  <si>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</si>
  <si>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</si>
  <si>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</si>
  <si>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</si>
  <si>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</si>
  <si>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</si>
  <si>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</si>
  <si>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</si>
  <si>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</si>
  <si>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</si>
  <si>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</si>
  <si>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</si>
  <si>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</si>
  <si>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</si>
  <si>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</si>
  <si>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</si>
  <si>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</si>
  <si>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</si>
  <si>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</si>
  <si>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</si>
  <si>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</si>
  <si>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</si>
  <si>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</si>
  <si>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</si>
  <si>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</si>
  <si>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</si>
  <si>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</si>
  <si>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</si>
  <si>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</si>
  <si>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</si>
  <si>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</si>
  <si>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</si>
  <si>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</si>
  <si>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</si>
  <si>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</si>
  <si>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</si>
  <si>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</si>
  <si>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</si>
  <si>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</si>
  <si>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</si>
  <si>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</si>
  <si>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</si>
  <si>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</si>
  <si>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</si>
  <si>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</si>
  <si>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</si>
  <si>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</si>
  <si>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</si>
  <si>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</si>
  <si>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</si>
  <si>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</si>
  <si>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</si>
  <si>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</si>
  <si>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</si>
  <si>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</si>
  <si>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</si>
  <si>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</si>
  <si>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</si>
  <si>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</si>
  <si>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</si>
  <si>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</si>
  <si>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</si>
  <si>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</si>
  <si>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</si>
  <si>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</si>
  <si>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</si>
  <si>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</si>
  <si>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</si>
  <si>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</si>
  <si>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</si>
  <si>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</si>
  <si>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</si>
  <si>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</si>
  <si>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</si>
  <si>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</si>
  <si>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</si>
  <si>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</si>
  <si>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</si>
  <si>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</si>
  <si>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</si>
  <si>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</si>
  <si>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</si>
  <si>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</si>
  <si>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</si>
  <si>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</si>
  <si>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</si>
  <si>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</si>
  <si>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</si>
  <si>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</si>
  <si>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</si>
  <si>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</si>
  <si>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</si>
  <si>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</si>
  <si>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</si>
  <si>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</si>
  <si>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</si>
  <si>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</si>
  <si>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</si>
  <si>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</si>
  <si>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</si>
  <si>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</si>
  <si>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</si>
  <si>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</si>
  <si>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</si>
  <si>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</si>
  <si>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</si>
  <si>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</si>
  <si>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</si>
  <si>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</si>
  <si>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</si>
  <si>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</si>
  <si>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</si>
  <si>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</si>
  <si>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</si>
  <si>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</si>
  <si>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</si>
  <si>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</si>
  <si>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</si>
  <si>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</si>
  <si>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</si>
  <si>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</si>
  <si>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</si>
  <si>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</si>
  <si>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</si>
  <si>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</si>
  <si>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</si>
  <si>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</si>
  <si>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</si>
  <si>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</si>
  <si>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</si>
  <si>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</si>
  <si>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</si>
  <si>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</si>
  <si>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</si>
  <si>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</si>
  <si>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</si>
  <si>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</si>
  <si>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</si>
  <si>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</si>
  <si>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</si>
  <si>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</si>
  <si>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</si>
  <si>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</si>
  <si>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</si>
  <si>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</si>
  <si>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</si>
  <si>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</si>
  <si>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</si>
  <si>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</si>
  <si>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</si>
  <si>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</si>
  <si>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</si>
  <si>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</si>
  <si>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</si>
  <si>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</si>
  <si>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</si>
  <si>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</si>
  <si>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</si>
  <si>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</si>
  <si>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</si>
  <si>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</si>
  <si>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</si>
  <si>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</si>
  <si>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</si>
  <si>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</si>
  <si>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</si>
  <si>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</si>
  <si>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</si>
  <si>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</si>
  <si>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</si>
  <si>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</si>
  <si>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</si>
  <si>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</si>
  <si>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</si>
  <si>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</si>
  <si>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</si>
  <si>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</si>
  <si>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</si>
  <si>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</si>
  <si>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</si>
  <si>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</si>
  <si>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</si>
  <si>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</si>
  <si>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</si>
  <si>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</si>
  <si>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</si>
  <si>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</si>
  <si>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</si>
  <si>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</si>
  <si>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</si>
  <si>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</si>
  <si>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</si>
  <si>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</si>
  <si>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</si>
  <si>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</si>
  <si>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</si>
  <si>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</si>
  <si>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</si>
  <si>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</si>
  <si>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</si>
  <si>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</si>
  <si>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</si>
  <si>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</si>
  <si>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</si>
  <si>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</si>
  <si>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</si>
  <si>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</si>
  <si>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</si>
  <si>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</si>
  <si>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</si>
  <si>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</si>
  <si>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</si>
  <si>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</si>
  <si>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</si>
  <si>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</si>
  <si>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</si>
  <si>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</si>
  <si>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</si>
  <si>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</si>
  <si>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</si>
  <si>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</si>
  <si>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</si>
  <si>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</si>
  <si>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</si>
  <si>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</si>
  <si>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</si>
  <si>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</si>
  <si>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</si>
  <si>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</si>
  <si>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</si>
  <si>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</si>
  <si>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</si>
  <si>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</si>
  <si>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</si>
  <si>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</si>
  <si>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</si>
  <si>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</si>
  <si>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</si>
  <si>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</si>
  <si>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</si>
  <si>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</si>
  <si>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</si>
  <si>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</si>
  <si>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</si>
  <si>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</si>
  <si>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</si>
  <si>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</si>
  <si>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</si>
  <si>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</si>
  <si>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</si>
  <si>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</si>
  <si>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</si>
  <si>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</si>
  <si>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</si>
  <si>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</si>
  <si>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</si>
  <si>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</si>
  <si>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</si>
  <si>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</si>
  <si>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</si>
  <si>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</si>
  <si>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</si>
  <si>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</si>
  <si>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</si>
  <si>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</si>
  <si>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</si>
  <si>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</si>
  <si>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</si>
  <si>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</si>
  <si>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</si>
  <si>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</si>
  <si>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</si>
  <si>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</si>
  <si>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</si>
  <si>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</si>
  <si>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</si>
  <si>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</si>
  <si>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</si>
  <si>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</si>
  <si>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</si>
  <si>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</si>
  <si>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</si>
  <si>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</si>
  <si>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</si>
  <si>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</si>
  <si>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</si>
  <si>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</si>
  <si>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</si>
  <si>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</si>
  <si>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</si>
  <si>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</si>
  <si>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</si>
  <si>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</si>
  <si>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</si>
  <si>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</si>
  <si>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</si>
  <si>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</si>
  <si>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</si>
  <si>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</si>
  <si>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</si>
  <si>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</si>
  <si>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</si>
  <si>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</si>
  <si>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</si>
  <si>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</si>
  <si>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</si>
  <si>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</si>
  <si>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</si>
  <si>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</si>
  <si>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</si>
  <si>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</si>
  <si>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</si>
  <si>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</si>
  <si>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</si>
  <si>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</si>
  <si>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</si>
  <si>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</si>
  <si>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</si>
  <si>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</si>
  <si>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</si>
  <si>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</si>
  <si>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</si>
  <si>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</si>
  <si>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</si>
  <si>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</si>
  <si>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</si>
  <si>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</si>
  <si>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</si>
  <si>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</si>
  <si>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</si>
  <si>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</si>
  <si>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</si>
  <si>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</si>
  <si>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</si>
  <si>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</si>
  <si>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</si>
  <si>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</si>
  <si>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</si>
  <si>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</si>
  <si>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</si>
  <si>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</si>
  <si>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</si>
  <si>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</si>
  <si>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</si>
  <si>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</si>
  <si>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</si>
  <si>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</si>
  <si>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</si>
  <si>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</si>
  <si>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</si>
  <si>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</si>
  <si>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</si>
  <si>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</si>
  <si>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</si>
  <si>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</si>
  <si>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</si>
  <si>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</si>
  <si>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</si>
  <si>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</si>
  <si>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</si>
  <si>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</si>
  <si>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</si>
  <si>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</si>
  <si>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</si>
  <si>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</si>
  <si>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</si>
  <si>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</si>
  <si>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</si>
  <si>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</si>
  <si>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</si>
  <si>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</si>
  <si>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</si>
  <si>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</si>
  <si>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</si>
  <si>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</si>
  <si>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</si>
  <si>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</si>
  <si>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</si>
  <si>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</si>
  <si>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</si>
  <si>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</si>
  <si>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</si>
  <si>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</si>
  <si>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</si>
  <si>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</si>
  <si>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</si>
  <si>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</si>
  <si>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</si>
  <si>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</si>
  <si>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</si>
  <si>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</si>
  <si>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</si>
  <si>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</si>
  <si>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</si>
  <si>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</si>
  <si>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</si>
  <si>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</si>
  <si>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</si>
  <si>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</si>
  <si>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</si>
  <si>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</si>
  <si>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</si>
  <si>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</si>
  <si>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</si>
  <si>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</si>
  <si>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</si>
  <si>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</si>
  <si>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</si>
  <si>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</si>
  <si>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</si>
  <si>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</si>
  <si>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</si>
  <si>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</si>
  <si>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</si>
  <si>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</si>
  <si>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</si>
  <si>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</si>
  <si>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</si>
  <si>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</si>
  <si>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</si>
  <si>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</si>
  <si>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</si>
  <si>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</si>
  <si>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</si>
  <si>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</si>
  <si>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</si>
  <si>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</si>
  <si>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</si>
  <si>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</si>
  <si>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</si>
  <si>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</si>
  <si>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</si>
  <si>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</si>
  <si>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</si>
  <si>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</si>
  <si>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</si>
  <si>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</si>
  <si>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</si>
  <si>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</si>
  <si>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</si>
  <si>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</si>
  <si>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</si>
  <si>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</si>
  <si>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</si>
  <si>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</si>
  <si>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</si>
  <si>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</si>
  <si>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</si>
  <si>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</si>
  <si>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</si>
  <si>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</si>
  <si>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</si>
  <si>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</si>
  <si>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</si>
  <si>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</si>
  <si>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</si>
  <si>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</si>
  <si>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</si>
  <si>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</si>
  <si>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</si>
  <si>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</si>
  <si>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</si>
  <si>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</si>
  <si>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</si>
  <si>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</si>
  <si>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</si>
  <si>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</si>
  <si>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</si>
  <si>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</si>
  <si>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</si>
  <si>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</si>
  <si>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</si>
  <si>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</si>
  <si>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</si>
  <si>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</si>
  <si>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</si>
  <si>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</si>
  <si>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</si>
  <si>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</si>
  <si>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</si>
  <si>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</si>
  <si>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</si>
  <si>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</si>
  <si>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</si>
  <si>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</si>
  <si>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</si>
  <si>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</si>
  <si>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</si>
  <si>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</si>
  <si>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</si>
  <si>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</si>
  <si>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</si>
  <si>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</si>
  <si>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</si>
  <si>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</si>
  <si>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</si>
  <si>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</si>
  <si>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</si>
  <si>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</si>
  <si>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</si>
  <si>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</si>
  <si>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</si>
  <si>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</si>
  <si>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</si>
  <si>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</si>
  <si>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</si>
  <si>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</si>
  <si>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</si>
  <si>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</si>
  <si>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</si>
  <si>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</si>
  <si>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</si>
  <si>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</si>
  <si>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</si>
  <si>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</si>
  <si>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</si>
  <si>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</si>
  <si>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</si>
  <si>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</si>
  <si>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</si>
  <si>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</si>
  <si>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</si>
  <si>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</si>
  <si>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</si>
  <si>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</si>
  <si>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</si>
  <si>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</si>
  <si>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</si>
  <si>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</si>
  <si>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</si>
  <si>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</si>
  <si>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</si>
  <si>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</si>
  <si>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</si>
  <si>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</si>
  <si>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</si>
  <si>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</si>
  <si>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</si>
  <si>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</si>
  <si>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</si>
  <si>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</si>
  <si>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</si>
  <si>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</si>
  <si>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</si>
  <si>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</si>
  <si>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</si>
  <si>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</si>
  <si>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</si>
  <si>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</si>
  <si>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</si>
  <si>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</si>
  <si>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</si>
  <si>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</si>
  <si>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</si>
  <si>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</si>
  <si>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</si>
  <si>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</si>
  <si>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</si>
  <si>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</si>
  <si>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</si>
  <si>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</si>
  <si>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</si>
  <si>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</si>
  <si>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</si>
  <si>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</si>
  <si>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</si>
  <si>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</si>
  <si>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</si>
  <si>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</si>
  <si>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</si>
  <si>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</si>
  <si>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</si>
  <si>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</si>
  <si>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</si>
  <si>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</si>
  <si>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</si>
  <si>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</si>
  <si>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</si>
  <si>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</si>
  <si>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</si>
  <si>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</si>
  <si>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</si>
  <si>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</si>
  <si>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</si>
  <si>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</si>
  <si>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</si>
  <si>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</si>
  <si>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</si>
  <si>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</si>
  <si>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</si>
  <si>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</si>
  <si>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</si>
  <si>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</si>
  <si>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</si>
  <si>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</si>
  <si>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</si>
  <si>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</si>
  <si>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</si>
  <si>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</si>
  <si>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</si>
  <si>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</si>
  <si>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</si>
  <si>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</si>
  <si>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</si>
  <si>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</si>
  <si>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</si>
  <si>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</si>
  <si>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</si>
  <si>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</si>
  <si>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</si>
  <si>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</si>
  <si>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</si>
  <si>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</si>
  <si>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</si>
  <si>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</si>
  <si>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</si>
  <si>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</si>
  <si>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</si>
  <si>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</si>
  <si>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</si>
  <si>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</si>
  <si>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</si>
  <si>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</si>
  <si>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</si>
  <si>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</si>
  <si>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</si>
  <si>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</si>
  <si>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</si>
  <si>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</si>
  <si>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</si>
  <si>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</si>
  <si>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</si>
  <si>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</si>
  <si>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</si>
  <si>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</si>
  <si>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</si>
  <si>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</si>
  <si>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</si>
  <si>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</si>
  <si>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</si>
  <si>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</si>
  <si>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</si>
  <si>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</si>
  <si>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</si>
  <si>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</si>
  <si>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</si>
  <si>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</si>
  <si>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</si>
  <si>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</si>
  <si>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</si>
  <si>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</si>
  <si>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</si>
  <si>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</si>
  <si>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</si>
  <si>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</si>
  <si>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</si>
  <si>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</si>
  <si>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</si>
  <si>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</si>
  <si>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</si>
  <si>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</si>
  <si>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</si>
  <si>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</si>
  <si>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</si>
  <si>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</si>
  <si>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</si>
  <si>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</si>
  <si>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</si>
  <si>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</si>
  <si>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</si>
  <si>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</si>
  <si>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</si>
  <si>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</si>
  <si>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</si>
  <si>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</si>
  <si>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</si>
  <si>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</si>
  <si>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</si>
  <si>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</si>
  <si>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</si>
  <si>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</si>
  <si>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</si>
  <si>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</si>
  <si>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</si>
  <si>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</si>
  <si>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</si>
  <si>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</si>
  <si>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</si>
  <si>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</si>
  <si>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</si>
  <si>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</si>
  <si>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</si>
  <si>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</si>
  <si>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</si>
  <si>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</si>
  <si>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</si>
  <si>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</si>
  <si>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</si>
  <si>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</si>
  <si>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</si>
  <si>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</si>
  <si>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</si>
  <si>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</si>
  <si>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</si>
  <si>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</si>
  <si>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</si>
  <si>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</si>
  <si>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</si>
  <si>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</si>
  <si>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</si>
  <si>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</si>
  <si>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</si>
  <si>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</si>
  <si>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</si>
  <si>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</si>
  <si>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</si>
  <si>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</si>
  <si>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</si>
  <si>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</si>
  <si>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</si>
  <si>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</si>
  <si>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</si>
  <si>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</si>
  <si>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</si>
  <si>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</si>
  <si>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</si>
  <si>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</si>
  <si>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</si>
  <si>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</si>
  <si>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</si>
  <si>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</si>
  <si>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</si>
  <si>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</si>
  <si>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</si>
  <si>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</si>
  <si>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</si>
  <si>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</si>
  <si>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</si>
  <si>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</si>
  <si>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</si>
  <si>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</si>
  <si>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</si>
  <si>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</si>
  <si>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</si>
  <si>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</si>
  <si>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</si>
  <si>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</si>
  <si>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</si>
  <si>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</si>
  <si>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</si>
  <si>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</si>
  <si>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</si>
  <si>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</si>
  <si>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</si>
  <si>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</si>
  <si>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</si>
  <si>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</si>
  <si>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</si>
  <si>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</si>
  <si>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</si>
  <si>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</si>
  <si>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</si>
  <si>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</si>
  <si>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</si>
  <si>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</si>
  <si>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</si>
  <si>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</si>
  <si>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</si>
  <si>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</si>
  <si>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</si>
  <si>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</si>
  <si>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</si>
  <si>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</si>
  <si>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</si>
  <si>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</si>
  <si>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</si>
  <si>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</si>
  <si>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</si>
  <si>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</si>
  <si>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</si>
  <si>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</si>
  <si>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</si>
  <si>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</si>
  <si>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</si>
  <si>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</si>
  <si>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</si>
  <si>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</si>
  <si>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</si>
  <si>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</si>
  <si>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</si>
  <si>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</si>
  <si>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</si>
  <si>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</si>
  <si>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</si>
  <si>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</si>
  <si>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</si>
  <si>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</si>
  <si>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</si>
  <si>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</si>
  <si>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</si>
  <si>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</si>
  <si>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</si>
  <si>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</si>
  <si>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</si>
  <si>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</si>
  <si>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</si>
  <si>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</si>
  <si>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</si>
  <si>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</si>
  <si>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</si>
  <si>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</si>
  <si>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</si>
  <si>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</si>
  <si>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</si>
  <si>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</si>
  <si>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</si>
  <si>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</si>
  <si>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</si>
  <si>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</si>
  <si>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</si>
  <si>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</si>
  <si>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</si>
  <si>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</si>
  <si>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</si>
  <si>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</si>
  <si>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</si>
  <si>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</si>
  <si>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</si>
  <si>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</si>
  <si>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</si>
  <si>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</si>
  <si>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</si>
  <si>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</si>
  <si>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</si>
  <si>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</si>
  <si>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</si>
  <si>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</si>
  <si>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</si>
  <si>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</si>
  <si>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</si>
  <si>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</si>
  <si>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</si>
  <si>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</si>
  <si>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</si>
  <si>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</si>
  <si>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</si>
  <si>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</si>
  <si>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</si>
  <si>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</si>
  <si>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</si>
  <si>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</si>
  <si>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</si>
  <si>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</si>
  <si>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</si>
  <si>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</si>
  <si>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</si>
  <si>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</si>
  <si>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</si>
  <si>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</si>
  <si>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</si>
  <si>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</si>
  <si>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</si>
  <si>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</si>
  <si>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</si>
  <si>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</si>
  <si>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</si>
  <si>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</si>
  <si>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</si>
  <si>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</si>
  <si>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</si>
  <si>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</si>
  <si>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</si>
  <si>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</si>
  <si>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</si>
  <si>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</si>
  <si>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</si>
  <si>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</si>
  <si>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</si>
  <si>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</si>
  <si>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</si>
  <si>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</si>
  <si>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</si>
  <si>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</si>
  <si>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</si>
  <si>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</si>
  <si>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</si>
  <si>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</si>
  <si>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</si>
  <si>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</si>
  <si>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</si>
  <si>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</si>
  <si>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</si>
  <si>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</si>
  <si>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</si>
  <si>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</si>
  <si>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</si>
  <si>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</si>
  <si>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</si>
  <si>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</si>
  <si>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</si>
  <si>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</si>
  <si>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</si>
  <si>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</si>
  <si>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</si>
  <si>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</si>
  <si>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</si>
  <si>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</si>
  <si>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</si>
  <si>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</si>
  <si>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</si>
  <si>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</si>
  <si>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</si>
  <si>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</si>
  <si>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</si>
  <si>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</si>
  <si>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</si>
  <si>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</si>
  <si>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</si>
  <si>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</si>
  <si>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</si>
  <si>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</si>
  <si>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</si>
  <si>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</si>
  <si>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</si>
  <si>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</si>
  <si>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</si>
  <si>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</si>
  <si>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</si>
  <si>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</si>
  <si>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</si>
  <si>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</si>
  <si>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</si>
  <si>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</si>
  <si>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</si>
  <si>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</si>
  <si>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</si>
  <si>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</si>
  <si>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</si>
  <si>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</si>
  <si>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</si>
  <si>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</si>
  <si>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</si>
  <si>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</si>
  <si>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</si>
  <si>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</si>
  <si>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</si>
  <si>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</si>
  <si>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</si>
  <si>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</si>
  <si>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</si>
  <si>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</si>
  <si>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</si>
  <si>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</si>
  <si>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</si>
  <si>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</si>
  <si>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</si>
  <si>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</si>
  <si>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</si>
  <si>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</si>
  <si>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</si>
  <si>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</si>
  <si>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</si>
  <si>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</si>
  <si>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</si>
  <si>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</si>
  <si>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</si>
  <si>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</si>
  <si>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</si>
  <si>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</si>
  <si>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</si>
  <si>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</si>
  <si>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</si>
  <si>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</si>
  <si>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</si>
  <si>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</si>
  <si>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</si>
  <si>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</si>
  <si>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</si>
  <si>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</si>
  <si>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</si>
  <si>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</si>
  <si>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</si>
  <si>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</si>
  <si>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</si>
  <si>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</si>
  <si>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</si>
  <si>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</si>
  <si>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</si>
  <si>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</si>
  <si>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</si>
  <si>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</si>
  <si>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</si>
  <si>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</si>
  <si>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</si>
  <si>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</si>
  <si>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</si>
  <si>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</si>
  <si>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</si>
  <si>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</si>
  <si>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</si>
  <si>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</si>
  <si>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</si>
  <si>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</si>
  <si>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</si>
  <si>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</si>
  <si>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</si>
  <si>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</si>
  <si>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</si>
  <si>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</si>
  <si>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</si>
  <si>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</si>
  <si>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</si>
  <si>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</si>
  <si>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</si>
  <si>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</si>
  <si>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</si>
  <si>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</si>
  <si>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</si>
  <si>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</si>
  <si>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</si>
  <si>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</si>
  <si>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</si>
  <si>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</si>
  <si>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</si>
  <si>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</si>
  <si>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</si>
  <si>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</si>
  <si>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</si>
  <si>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</si>
  <si>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</si>
  <si>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</si>
  <si>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</si>
  <si>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</si>
  <si>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</si>
  <si>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</si>
  <si>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</si>
  <si>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</si>
  <si>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</si>
  <si>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</si>
  <si>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</si>
  <si>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</si>
  <si>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</si>
  <si>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</si>
  <si>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</si>
  <si>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</si>
  <si>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</si>
  <si>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</si>
  <si>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</si>
  <si>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</si>
  <si>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</si>
  <si>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</si>
  <si>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</si>
  <si>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</si>
  <si>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</si>
  <si>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</si>
  <si>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</si>
  <si>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</si>
  <si>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</si>
  <si>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</si>
  <si>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</si>
  <si>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</si>
  <si>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</si>
  <si>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</si>
  <si>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</si>
  <si>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</si>
  <si>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</si>
  <si>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</si>
  <si>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</si>
  <si>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</si>
  <si>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</si>
  <si>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</si>
  <si>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</si>
  <si>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</si>
  <si>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</si>
  <si>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</si>
  <si>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</si>
  <si>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</si>
  <si>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</si>
  <si>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</si>
  <si>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</si>
  <si>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</si>
  <si>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</si>
  <si>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</si>
  <si>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</si>
  <si>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</si>
  <si>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</si>
  <si>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</si>
  <si>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</si>
  <si>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</si>
  <si>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</si>
  <si>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</si>
  <si>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</si>
  <si>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</si>
  <si>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</si>
  <si>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</si>
  <si>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</si>
  <si>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</si>
  <si>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</si>
  <si>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</si>
  <si>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</si>
  <si>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</si>
  <si>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</si>
  <si>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</si>
  <si>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</si>
  <si>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</si>
  <si>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</si>
  <si>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</si>
  <si>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</si>
  <si>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</si>
  <si>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</si>
  <si>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</si>
  <si>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</si>
  <si>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</si>
  <si>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</si>
  <si>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</si>
  <si>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</si>
  <si>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</si>
  <si>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</si>
  <si>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</si>
  <si>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</si>
  <si>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</si>
  <si>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</si>
  <si>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</si>
  <si>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</si>
  <si>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</si>
  <si>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</si>
  <si>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</si>
  <si>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</si>
  <si>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</si>
  <si>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</si>
  <si>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</si>
  <si>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</si>
  <si>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</si>
  <si>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</si>
  <si>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</si>
  <si>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</si>
  <si>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</si>
  <si>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</si>
  <si>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</si>
  <si>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</si>
  <si>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</si>
  <si>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</si>
  <si>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</si>
  <si>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</si>
  <si>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</si>
  <si>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</si>
  <si>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</si>
  <si>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</si>
  <si>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</si>
  <si>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</si>
  <si>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</si>
  <si>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</si>
  <si>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</si>
  <si>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</si>
  <si>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</si>
  <si>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</si>
  <si>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</si>
  <si>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</si>
  <si>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</si>
  <si>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</si>
  <si>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</si>
  <si>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</si>
  <si>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</si>
  <si>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</si>
  <si>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</si>
  <si>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</si>
  <si>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</si>
  <si>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</si>
  <si>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</si>
  <si>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</si>
  <si>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</si>
  <si>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</si>
  <si>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</si>
  <si>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</si>
  <si>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</si>
  <si>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</si>
  <si>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</si>
  <si>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</si>
  <si>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</si>
  <si>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</si>
  <si>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</si>
  <si>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</si>
  <si>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</si>
  <si>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</si>
  <si>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</si>
  <si>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</si>
  <si>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</si>
  <si>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</si>
  <si>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</si>
  <si>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</si>
  <si>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</si>
  <si>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</si>
  <si>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</si>
  <si>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</si>
  <si>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</si>
  <si>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</si>
  <si>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</si>
  <si>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</si>
  <si>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</si>
  <si>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</si>
  <si>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</si>
  <si>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</si>
  <si>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</si>
  <si>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</si>
  <si>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</si>
  <si>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</si>
  <si>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</si>
  <si>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</si>
  <si>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</si>
  <si>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</si>
  <si>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</si>
  <si>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</si>
  <si>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</si>
  <si>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</si>
  <si>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</si>
  <si>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</si>
  <si>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</si>
  <si>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</si>
  <si>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</si>
  <si>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</si>
  <si>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</si>
  <si>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</si>
  <si>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</si>
  <si>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</si>
  <si>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</si>
  <si>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</si>
  <si>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</si>
  <si>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</si>
  <si>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</si>
  <si>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</si>
  <si>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</si>
  <si>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</si>
  <si>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</si>
  <si>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</si>
  <si>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</si>
  <si>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</si>
  <si>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</si>
  <si>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</si>
  <si>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</si>
  <si>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</si>
  <si>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</si>
  <si>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</si>
  <si>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</si>
  <si>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</si>
  <si>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</si>
  <si>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</si>
  <si>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</si>
  <si>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</si>
  <si>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</si>
  <si>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</si>
  <si>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</si>
  <si>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</si>
  <si>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</si>
  <si>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</si>
  <si>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</si>
  <si>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</si>
  <si>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</si>
  <si>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</si>
  <si>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</si>
  <si>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</si>
  <si>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</si>
  <si>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</si>
  <si>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</si>
  <si>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</si>
  <si>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</si>
  <si>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</si>
  <si>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</si>
  <si>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</si>
  <si>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</si>
  <si>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</si>
  <si>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</si>
  <si>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</si>
  <si>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</si>
  <si>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</si>
  <si>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</si>
  <si>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</si>
  <si>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</si>
  <si>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</si>
  <si>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</si>
  <si>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</si>
  <si>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</si>
  <si>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</si>
  <si>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</si>
  <si>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</si>
  <si>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</si>
  <si>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</si>
  <si>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</si>
  <si>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</si>
  <si>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</si>
  <si>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</si>
  <si>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</si>
  <si>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</si>
  <si>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</si>
  <si>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</si>
  <si>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</si>
  <si>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</si>
  <si>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</si>
  <si>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</si>
  <si>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</si>
  <si>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</si>
  <si>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</si>
  <si>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</si>
  <si>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</si>
  <si>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</si>
  <si>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</si>
  <si>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</si>
  <si>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</si>
  <si>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</si>
  <si>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</si>
  <si>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</si>
  <si>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</si>
  <si>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</si>
  <si>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</si>
  <si>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</si>
  <si>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</si>
  <si>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</si>
  <si>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</si>
  <si>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</si>
  <si>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</si>
  <si>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</si>
  <si>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</si>
  <si>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</si>
  <si>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</si>
  <si>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</si>
  <si>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</si>
  <si>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</si>
  <si>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</si>
  <si>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</si>
  <si>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</si>
  <si>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</si>
  <si>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</si>
  <si>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</si>
  <si>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</si>
  <si>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</si>
  <si>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</si>
  <si>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</si>
  <si>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</si>
  <si>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</si>
  <si>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</si>
  <si>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</si>
  <si>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</si>
  <si>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</si>
  <si>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</si>
  <si>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</si>
  <si>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</si>
  <si>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</si>
  <si>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</si>
  <si>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</si>
  <si>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</si>
  <si>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</si>
  <si>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</si>
  <si>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</si>
  <si>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</si>
  <si>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</si>
  <si>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</si>
  <si>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</si>
  <si>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</si>
  <si>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</si>
  <si>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</si>
  <si>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</si>
  <si>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</si>
  <si>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</si>
  <si>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</si>
  <si>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</si>
  <si>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</si>
  <si>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</si>
  <si>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</si>
  <si>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</si>
  <si>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</si>
  <si>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</si>
  <si>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</si>
  <si>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</si>
  <si>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</si>
  <si>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</si>
  <si>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</si>
  <si>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</si>
  <si>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</si>
  <si>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</si>
  <si>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</si>
  <si>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</si>
  <si>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</si>
  <si>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</si>
  <si>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</si>
  <si>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</si>
  <si>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</si>
  <si>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</si>
  <si>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</si>
  <si>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</si>
  <si>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</si>
  <si>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</si>
  <si>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</si>
  <si>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</si>
  <si>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</si>
  <si>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</si>
  <si>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</si>
  <si>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</si>
  <si>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</si>
  <si>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</si>
  <si>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</si>
  <si>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</si>
  <si>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</si>
  <si>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</si>
  <si>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</si>
  <si>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</si>
  <si>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</si>
  <si>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</si>
  <si>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</si>
  <si>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</si>
  <si>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</si>
  <si>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</si>
  <si>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</si>
  <si>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</si>
  <si>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</si>
  <si>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</si>
  <si>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</si>
  <si>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</si>
  <si>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</si>
  <si>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</si>
  <si>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</si>
  <si>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</si>
  <si>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</si>
  <si>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</si>
  <si>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</si>
  <si>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</si>
  <si>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</si>
  <si>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</si>
  <si>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</si>
  <si>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</si>
  <si>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</si>
  <si>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</si>
  <si>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</si>
  <si>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</si>
  <si>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</si>
  <si>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</si>
  <si>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</si>
  <si>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</si>
  <si>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</si>
  <si>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</si>
  <si>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</si>
  <si>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</si>
  <si>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</si>
  <si>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</si>
  <si>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</si>
  <si>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</si>
  <si>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</si>
  <si>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</si>
  <si>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</si>
  <si>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</si>
  <si>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</si>
  <si>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</si>
  <si>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</si>
  <si>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</si>
  <si>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</si>
  <si>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</si>
  <si>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</si>
  <si>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</si>
  <si>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</si>
  <si>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</si>
  <si>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</si>
  <si>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</si>
  <si>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</si>
  <si>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</si>
  <si>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</si>
  <si>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</si>
  <si>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</si>
  <si>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</si>
  <si>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</si>
  <si>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</si>
  <si>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</si>
  <si>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</si>
  <si>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</si>
  <si>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</si>
  <si>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</si>
  <si>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</si>
  <si>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</si>
  <si>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</si>
  <si>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</si>
  <si>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</si>
  <si>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</si>
  <si>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</si>
  <si>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</si>
  <si>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</si>
  <si>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</si>
  <si>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</si>
  <si>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</si>
  <si>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</si>
  <si>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</si>
  <si>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</si>
  <si>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</si>
  <si>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</si>
  <si>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</si>
  <si>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</si>
  <si>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</si>
  <si>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</si>
  <si>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</si>
  <si>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</si>
  <si>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</si>
  <si>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</si>
  <si>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</si>
  <si>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</si>
  <si>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</si>
  <si>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</si>
  <si>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</si>
  <si>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</si>
  <si>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</si>
  <si>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</si>
  <si>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</si>
  <si>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</si>
  <si>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</si>
  <si>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</si>
  <si>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</si>
  <si>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</si>
  <si>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</si>
  <si>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</si>
  <si>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</si>
  <si>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</si>
  <si>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</si>
  <si>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</si>
  <si>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</si>
  <si>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</si>
  <si>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</si>
  <si>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</si>
  <si>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</si>
  <si>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</si>
  <si>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</si>
  <si>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</si>
  <si>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</si>
  <si>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</si>
  <si>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</si>
  <si>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</si>
  <si>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</si>
  <si>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</si>
  <si>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</si>
  <si>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</si>
  <si>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</si>
  <si>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</si>
  <si>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</si>
  <si>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</si>
  <si>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</si>
  <si>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</si>
  <si>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</si>
  <si>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</si>
  <si>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</si>
  <si>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</si>
  <si>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</si>
  <si>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</si>
  <si>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</si>
  <si>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</si>
  <si>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</si>
  <si>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</si>
  <si>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</si>
  <si>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</si>
  <si>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</si>
  <si>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</si>
  <si>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</si>
  <si>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</si>
  <si>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</si>
  <si>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</si>
  <si>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</si>
  <si>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</si>
  <si>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</si>
  <si>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</si>
  <si>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</si>
  <si>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</si>
  <si>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</si>
  <si>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</si>
  <si>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</si>
  <si>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</si>
  <si>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</si>
  <si>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</si>
  <si>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</si>
  <si>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</si>
  <si>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</si>
  <si>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</si>
  <si>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</si>
  <si>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</si>
  <si>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</si>
  <si>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</si>
  <si>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</si>
  <si>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</si>
  <si>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</si>
  <si>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</si>
  <si>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</si>
  <si>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</si>
  <si>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</si>
  <si>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</si>
  <si>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</si>
  <si>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</si>
  <si>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</si>
  <si>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</si>
  <si>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</si>
  <si>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</si>
  <si>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</si>
  <si>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</si>
  <si>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</si>
  <si>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</si>
  <si>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</si>
  <si>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</si>
  <si>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</si>
  <si>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</si>
  <si>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</si>
  <si>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</si>
  <si>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</si>
  <si>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</si>
  <si>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</si>
  <si>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</si>
  <si>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</si>
  <si>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</si>
  <si>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</si>
  <si>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</si>
  <si>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</si>
  <si>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</si>
  <si>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</si>
  <si>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</si>
  <si>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</si>
  <si>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</si>
  <si>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</si>
  <si>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</si>
  <si>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</si>
  <si>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</si>
  <si>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</si>
  <si>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</si>
  <si>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</si>
  <si>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</si>
  <si>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</si>
  <si>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</si>
  <si>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</si>
  <si>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</si>
  <si>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</si>
  <si>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</si>
  <si>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</si>
  <si>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</si>
  <si>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</si>
  <si>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</si>
  <si>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</si>
  <si>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</si>
  <si>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</si>
  <si>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</si>
  <si>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</si>
  <si>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</si>
  <si>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</si>
  <si>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</si>
  <si>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</si>
  <si>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</si>
  <si>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</si>
  <si>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</si>
  <si>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</si>
  <si>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</si>
  <si>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</si>
  <si>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</si>
  <si>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</si>
  <si>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</si>
  <si>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</si>
  <si>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</si>
  <si>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</si>
  <si>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</si>
  <si>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</si>
  <si>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</si>
  <si>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</si>
  <si>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</si>
  <si>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</si>
  <si>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</si>
  <si>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</si>
  <si>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</si>
  <si>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</si>
  <si>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</si>
  <si>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</si>
  <si>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</si>
  <si>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</si>
  <si>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</si>
  <si>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</si>
  <si>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</si>
  <si>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</si>
  <si>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</si>
  <si>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</si>
  <si>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</si>
  <si>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</si>
  <si>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</si>
  <si>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</si>
  <si>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</si>
  <si>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</si>
  <si>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</si>
  <si>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</si>
  <si>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</si>
  <si>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</si>
  <si>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</si>
  <si>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</si>
  <si>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</si>
  <si>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</si>
  <si>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</si>
  <si>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</si>
  <si>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</si>
  <si>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</si>
  <si>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</si>
  <si>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</si>
  <si>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</si>
  <si>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</si>
  <si>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</si>
  <si>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</si>
  <si>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</si>
  <si>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</si>
  <si>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</si>
  <si>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</si>
  <si>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</si>
  <si>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</si>
  <si>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</si>
  <si>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</si>
  <si>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</si>
  <si>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</si>
  <si>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</si>
  <si>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</si>
  <si>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</si>
  <si>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</si>
  <si>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</si>
  <si>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</si>
  <si>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</si>
  <si>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</si>
  <si>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</si>
  <si>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</si>
  <si>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</si>
  <si>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</si>
  <si>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</si>
  <si>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</si>
  <si>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</si>
  <si>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</si>
  <si>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</si>
  <si>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</si>
  <si>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</si>
  <si>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</si>
  <si>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</si>
  <si>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</si>
  <si>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</si>
  <si>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</si>
  <si>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</si>
  <si>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</si>
  <si>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</si>
  <si>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</si>
  <si>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</si>
  <si>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</si>
  <si>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</si>
  <si>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</si>
  <si>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</si>
  <si>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</si>
  <si>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</si>
  <si>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</si>
  <si>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</si>
  <si>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</si>
  <si>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</si>
  <si>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</si>
  <si>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</si>
  <si>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</si>
  <si>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</si>
  <si>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</si>
  <si>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</si>
  <si>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</si>
  <si>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</si>
  <si>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</si>
  <si>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</si>
  <si>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</si>
  <si>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</si>
  <si>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</si>
  <si>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</si>
  <si>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</si>
  <si>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</si>
  <si>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</si>
  <si>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</si>
  <si>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</si>
  <si>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</si>
  <si>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</si>
  <si>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</si>
  <si>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</si>
  <si>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</si>
  <si>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</si>
  <si>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</si>
  <si>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</si>
  <si>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</si>
  <si>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</si>
  <si>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</si>
  <si>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</si>
  <si>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</si>
  <si>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</si>
  <si>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</si>
  <si>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</si>
  <si>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</si>
  <si>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</si>
  <si>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</si>
  <si>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</si>
  <si>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</si>
  <si>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</si>
  <si>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</si>
  <si>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</si>
  <si>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</si>
  <si>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</si>
  <si>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</si>
  <si>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</si>
  <si>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</si>
  <si>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</si>
  <si>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</si>
  <si>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</si>
  <si>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</si>
  <si>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</si>
  <si>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</si>
  <si>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</si>
  <si>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</si>
  <si>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</si>
  <si>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</si>
  <si>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</si>
  <si>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</si>
  <si>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</si>
  <si>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</si>
  <si>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</si>
  <si>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</si>
  <si>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</si>
  <si>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</si>
  <si>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</si>
  <si>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</si>
  <si>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</si>
  <si>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</si>
  <si>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</si>
  <si>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</si>
  <si>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</si>
  <si>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</si>
  <si>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</si>
  <si>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</si>
  <si>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</si>
  <si>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</si>
  <si>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</si>
  <si>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</si>
  <si>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</si>
  <si>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</si>
  <si>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</si>
  <si>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</si>
  <si>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</si>
  <si>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</si>
  <si>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</si>
  <si>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</si>
  <si>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</si>
  <si>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</si>
  <si>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</si>
  <si>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</si>
  <si>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</si>
  <si>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</si>
  <si>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</si>
  <si>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</si>
  <si>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</si>
  <si>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</si>
  <si>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</si>
  <si>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</si>
  <si>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</si>
  <si>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</si>
  <si>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</si>
  <si>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</si>
  <si>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</si>
  <si>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</si>
  <si>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</si>
  <si>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</si>
  <si>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</si>
  <si>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</si>
  <si>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</si>
  <si>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</si>
  <si>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</si>
  <si>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</si>
  <si>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</si>
  <si>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</si>
  <si>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</si>
  <si>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</si>
  <si>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</si>
  <si>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</si>
  <si>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</si>
  <si>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</si>
  <si>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</si>
  <si>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</si>
  <si>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</si>
  <si>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</si>
  <si>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</si>
  <si>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</si>
  <si>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</si>
  <si>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</si>
  <si>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</si>
  <si>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</si>
  <si>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</si>
  <si>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</si>
  <si>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</si>
  <si>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</si>
  <si>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</si>
  <si>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</si>
  <si>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</si>
  <si>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</si>
  <si>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</si>
  <si>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</si>
  <si>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</si>
  <si>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</si>
  <si>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</si>
  <si>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</si>
  <si>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</si>
  <si>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</si>
  <si>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</si>
  <si>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</si>
  <si>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</si>
  <si>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</si>
  <si>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</si>
  <si>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</si>
  <si>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</si>
  <si>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</si>
  <si>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</si>
  <si>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</si>
  <si>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</si>
  <si>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</si>
  <si>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</si>
  <si>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</si>
  <si>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</si>
  <si>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</si>
  <si>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</si>
  <si>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</si>
  <si>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</si>
  <si>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</si>
  <si>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</si>
  <si>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</si>
  <si>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</si>
  <si>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</si>
  <si>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</si>
  <si>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</si>
  <si>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</si>
  <si>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</si>
  <si>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</si>
  <si>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</si>
  <si>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</si>
  <si>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</si>
  <si>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</si>
  <si>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</si>
  <si>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</si>
  <si>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</si>
  <si>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</si>
  <si>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</si>
  <si>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</si>
  <si>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</si>
  <si>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</si>
  <si>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</si>
  <si>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</si>
  <si>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</si>
  <si>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</si>
  <si>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</si>
  <si>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</si>
  <si>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</si>
  <si>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</si>
  <si>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</si>
  <si>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</si>
  <si>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</si>
  <si>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</si>
  <si>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</si>
  <si>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</si>
  <si>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</si>
  <si>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</si>
  <si>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</si>
  <si>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</si>
  <si>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</si>
  <si>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</si>
  <si>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</si>
  <si>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</si>
  <si>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</si>
  <si>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</si>
  <si>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</si>
  <si>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</si>
  <si>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</si>
  <si>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</si>
  <si>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</si>
  <si>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</si>
  <si>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</si>
  <si>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</si>
  <si>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</si>
  <si>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</si>
  <si>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</si>
  <si>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</si>
  <si>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</si>
  <si>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</si>
  <si>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</si>
  <si>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</si>
  <si>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</si>
  <si>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</si>
  <si>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</si>
  <si>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</si>
  <si>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</si>
  <si>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</si>
  <si>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</si>
  <si>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</si>
  <si>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</si>
  <si>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</si>
  <si>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</si>
  <si>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</si>
  <si>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</si>
  <si>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</si>
  <si>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</si>
  <si>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</si>
  <si>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</si>
  <si>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</si>
  <si>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</si>
  <si>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</si>
  <si>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</si>
  <si>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</si>
  <si>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</si>
  <si>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</si>
  <si>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</si>
  <si>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</si>
  <si>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</si>
  <si>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</si>
  <si>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</si>
  <si>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</si>
  <si>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</si>
  <si>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</si>
  <si>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</si>
  <si>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</si>
  <si>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</si>
  <si>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</si>
  <si>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</si>
  <si>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</si>
  <si>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</si>
  <si>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</si>
  <si>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</si>
  <si>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</si>
  <si>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</si>
  <si>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</si>
  <si>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</si>
  <si>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</si>
  <si>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</si>
  <si>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</si>
  <si>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</si>
  <si>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</si>
  <si>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</si>
  <si>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</si>
  <si>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</si>
  <si>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</si>
  <si>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</si>
  <si>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</si>
  <si>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</si>
  <si>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</si>
  <si>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</si>
  <si>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</si>
  <si>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</si>
  <si>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</si>
  <si>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</si>
  <si>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</si>
  <si>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</si>
  <si>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</si>
  <si>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</si>
  <si>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</si>
  <si>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</si>
  <si>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</si>
  <si>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</si>
  <si>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</si>
  <si>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</si>
  <si>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</si>
  <si>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</si>
  <si>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</si>
  <si>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</si>
  <si>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</si>
  <si>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</si>
  <si>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</si>
  <si>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</si>
  <si>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</si>
  <si>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</si>
  <si>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</si>
  <si>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</si>
  <si>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</si>
  <si>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</si>
  <si>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</si>
  <si>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</si>
  <si>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</si>
  <si>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</si>
  <si>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</si>
  <si>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</si>
  <si>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</si>
  <si>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</si>
  <si>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</si>
  <si>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</si>
  <si>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</si>
  <si>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</si>
  <si>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</si>
  <si>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</si>
  <si>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</si>
  <si>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</si>
  <si>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</si>
  <si>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</si>
  <si>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</si>
  <si>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</si>
  <si>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</si>
  <si>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</si>
  <si>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</si>
  <si>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</si>
  <si>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</si>
  <si>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</si>
  <si>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</si>
  <si>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</si>
  <si>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</si>
  <si>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</si>
  <si>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</si>
  <si>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</si>
  <si>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</si>
  <si>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</si>
  <si>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</si>
  <si>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</si>
  <si>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</si>
  <si>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</si>
  <si>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</si>
  <si>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</si>
  <si>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</si>
  <si>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</si>
  <si>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</si>
  <si>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</si>
  <si>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</si>
  <si>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</si>
  <si>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</si>
  <si>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</si>
  <si>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</si>
  <si>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</si>
  <si>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</si>
  <si>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</si>
  <si>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</si>
  <si>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</si>
  <si>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</si>
  <si>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</si>
  <si>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</si>
  <si>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</si>
  <si>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</si>
  <si>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</si>
  <si>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</si>
  <si>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</si>
  <si>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</si>
  <si>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</si>
  <si>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</si>
  <si>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</si>
  <si>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</si>
  <si>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</si>
  <si>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</si>
  <si>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</si>
  <si>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</si>
  <si>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</si>
  <si>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</si>
  <si>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</si>
  <si>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</si>
  <si>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</si>
  <si>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</si>
  <si>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</si>
  <si>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</si>
  <si>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</si>
  <si>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</si>
  <si>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</si>
  <si>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</si>
  <si>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</si>
  <si>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</si>
  <si>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</si>
  <si>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</si>
  <si>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</si>
  <si>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</si>
  <si>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</si>
  <si>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</si>
  <si>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</si>
  <si>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</si>
  <si>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</si>
  <si>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</si>
  <si>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</si>
  <si>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</si>
  <si>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</si>
  <si>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</si>
  <si>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</si>
  <si>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</si>
  <si>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</si>
  <si>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</si>
  <si>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</si>
  <si>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</si>
  <si>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</si>
  <si>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</si>
  <si>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</si>
  <si>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</si>
  <si>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</si>
  <si>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</si>
  <si>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</si>
  <si>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</si>
  <si>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</si>
  <si>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</si>
  <si>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</si>
  <si>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</si>
  <si>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</si>
  <si>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</si>
  <si>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</si>
  <si>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</si>
  <si>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</si>
  <si>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</si>
  <si>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</si>
  <si>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</si>
  <si>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</si>
  <si>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</si>
  <si>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</si>
  <si>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</si>
  <si>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</si>
  <si>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</si>
  <si>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</si>
  <si>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</si>
  <si>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</si>
  <si>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</si>
  <si>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</si>
  <si>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</si>
  <si>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</si>
  <si>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</si>
  <si>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</si>
  <si>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</si>
  <si>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</si>
  <si>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</si>
  <si>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</si>
  <si>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</si>
  <si>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</si>
  <si>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</si>
  <si>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</si>
  <si>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</si>
  <si>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</si>
  <si>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</si>
  <si>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</si>
  <si>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</si>
  <si>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</si>
  <si>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</si>
  <si>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</si>
  <si>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</si>
  <si>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</si>
  <si>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</si>
  <si>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</si>
  <si>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</si>
  <si>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</si>
  <si>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</si>
  <si>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</si>
  <si>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</si>
  <si>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</si>
  <si>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</si>
  <si>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</si>
  <si>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</si>
  <si>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</si>
  <si>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</si>
  <si>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</si>
  <si>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</si>
  <si>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</si>
  <si>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</si>
  <si>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</si>
  <si>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</si>
  <si>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</si>
  <si>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</si>
  <si>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</si>
  <si>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</si>
  <si>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</si>
  <si>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</si>
  <si>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</si>
  <si>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</si>
  <si>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</si>
  <si>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</si>
  <si>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</si>
  <si>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</si>
  <si>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</si>
  <si>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</si>
  <si>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</si>
  <si>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</si>
  <si>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</si>
  <si>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</si>
  <si>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</si>
  <si>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</si>
  <si>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</si>
  <si>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</si>
  <si>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</si>
  <si>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</si>
  <si>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</si>
  <si>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</si>
  <si>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</si>
  <si>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</si>
  <si>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</si>
  <si>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</si>
  <si>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</si>
  <si>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</si>
  <si>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</si>
  <si>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</si>
  <si>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</si>
  <si>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</si>
  <si>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</si>
  <si>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</si>
  <si>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</si>
  <si>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</si>
  <si>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</si>
  <si>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</si>
  <si>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</si>
  <si>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</si>
  <si>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</si>
  <si>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</si>
  <si>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</si>
  <si>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</si>
  <si>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</si>
  <si>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</si>
  <si>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</si>
  <si>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</si>
  <si>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</si>
  <si>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</si>
  <si>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</si>
  <si>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</si>
  <si>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</si>
  <si>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</si>
  <si>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</si>
  <si>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</si>
  <si>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</si>
  <si>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</si>
  <si>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</si>
  <si>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</si>
  <si>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</si>
  <si>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</si>
  <si>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</si>
  <si>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</si>
  <si>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</si>
  <si>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</si>
  <si>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</si>
  <si>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</si>
  <si>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</si>
  <si>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</si>
  <si>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</si>
  <si>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</si>
  <si>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</si>
  <si>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</si>
  <si>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</si>
  <si>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</si>
  <si>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</si>
  <si>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</si>
  <si>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</si>
  <si>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</si>
  <si>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</si>
  <si>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</si>
  <si>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</si>
  <si>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</si>
  <si>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</si>
  <si>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</si>
  <si>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</si>
  <si>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</si>
  <si>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</si>
  <si>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</si>
  <si>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</si>
  <si>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</si>
  <si>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</si>
  <si>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</si>
  <si>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</si>
  <si>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</si>
  <si>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</si>
  <si>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</si>
  <si>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</si>
  <si>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</si>
  <si>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</si>
  <si>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</si>
  <si>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</si>
  <si>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</si>
  <si>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</si>
  <si>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</si>
  <si>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</si>
  <si>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</si>
  <si>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</si>
  <si>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</si>
  <si>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</si>
  <si>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</si>
  <si>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</si>
  <si>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</si>
  <si>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</si>
  <si>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</si>
  <si>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</si>
  <si>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</si>
  <si>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</si>
  <si>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</si>
  <si>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</si>
  <si>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</si>
  <si>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</si>
  <si>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</si>
  <si>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</si>
  <si>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</si>
  <si>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</si>
  <si>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</si>
  <si>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</si>
  <si>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</si>
  <si>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</si>
  <si>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</si>
  <si>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</si>
  <si>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</si>
  <si>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</si>
  <si>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</si>
  <si>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</si>
  <si>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</si>
  <si>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</si>
  <si>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</si>
  <si>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</si>
  <si>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</si>
  <si>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</si>
  <si>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</si>
  <si>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</si>
  <si>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</si>
  <si>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</si>
  <si>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</si>
  <si>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</si>
  <si>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</si>
  <si>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</si>
  <si>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</si>
  <si>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</si>
  <si>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</si>
  <si>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</si>
  <si>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</si>
  <si>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</si>
  <si>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</si>
  <si>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</si>
  <si>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</si>
  <si>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</si>
  <si>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</si>
  <si>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</si>
  <si>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</si>
  <si>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</si>
  <si>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</si>
  <si>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</si>
  <si>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</si>
  <si>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</si>
  <si>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</si>
  <si>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</si>
  <si>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</si>
  <si>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</si>
  <si>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</si>
  <si>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</si>
  <si>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</si>
  <si>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</si>
  <si>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</si>
  <si>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</si>
  <si>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</si>
  <si>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</si>
  <si>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</si>
  <si>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</si>
  <si>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</si>
  <si>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</si>
  <si>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</si>
  <si>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</si>
  <si>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</si>
  <si>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</si>
  <si>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</si>
  <si>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</si>
  <si>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</si>
  <si>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</si>
  <si>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</si>
  <si>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</si>
  <si>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</si>
  <si>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</si>
  <si>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</si>
  <si>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</si>
  <si>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</si>
  <si>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</si>
  <si>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</si>
  <si>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</si>
  <si>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</si>
  <si>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</si>
  <si>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</si>
  <si>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</si>
  <si>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</si>
  <si>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</si>
  <si>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</si>
  <si>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</si>
  <si>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</si>
  <si>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</si>
  <si>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</si>
  <si>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</si>
  <si>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</si>
  <si>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</si>
  <si>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</si>
  <si>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</si>
  <si>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</si>
  <si>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</si>
  <si>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</si>
  <si>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</si>
  <si>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</si>
  <si>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</si>
  <si>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</si>
  <si>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</si>
  <si>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</si>
  <si>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</si>
  <si>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</si>
  <si>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</si>
  <si>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</si>
  <si>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</si>
  <si>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</si>
  <si>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</si>
  <si>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</si>
  <si>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</si>
  <si>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</si>
  <si>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</si>
  <si>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</si>
  <si>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</si>
  <si>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</si>
  <si>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</si>
  <si>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</si>
  <si>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</si>
  <si>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</si>
  <si>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</si>
  <si>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</si>
  <si>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</si>
  <si>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</si>
  <si>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</si>
  <si>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</si>
  <si>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</si>
  <si>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</si>
  <si>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</si>
  <si>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</si>
  <si>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</si>
  <si>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</si>
  <si>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</si>
  <si>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</si>
  <si>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</si>
  <si>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</si>
  <si>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</si>
  <si>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</si>
  <si>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</si>
  <si>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</si>
  <si>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</si>
  <si>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</si>
  <si>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</si>
  <si>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</si>
  <si>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</si>
  <si>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</si>
  <si>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</si>
  <si>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</si>
  <si>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</si>
  <si>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</si>
  <si>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</si>
  <si>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</si>
  <si>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</si>
  <si>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</si>
  <si>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</si>
  <si>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</si>
  <si>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</si>
  <si>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</si>
  <si>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</si>
  <si>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</si>
  <si>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</si>
  <si>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</si>
  <si>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</si>
  <si>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</si>
  <si>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</si>
  <si>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</si>
  <si>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</si>
  <si>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</si>
  <si>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</si>
  <si>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</si>
  <si>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</si>
  <si>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</si>
  <si>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</si>
  <si>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</si>
  <si>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</si>
  <si>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</si>
  <si>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</si>
  <si>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</si>
  <si>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</si>
  <si>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</si>
  <si>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</si>
  <si>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</si>
  <si>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</si>
  <si>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</si>
  <si>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</si>
  <si>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</si>
  <si>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</si>
  <si>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</si>
  <si>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</si>
  <si>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</si>
  <si>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</si>
  <si>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</si>
  <si>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</si>
  <si>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</si>
  <si>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</si>
  <si>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</si>
  <si>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</si>
  <si>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</si>
  <si>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</si>
  <si>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</si>
  <si>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</si>
  <si>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</si>
  <si>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</si>
  <si>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</si>
  <si>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</si>
  <si>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</si>
  <si>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</si>
  <si>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</si>
  <si>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</si>
  <si>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</si>
  <si>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</si>
  <si>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</si>
  <si>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</si>
  <si>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</si>
  <si>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</si>
  <si>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</si>
  <si>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</si>
  <si>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</si>
  <si>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</si>
  <si>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</si>
  <si>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</si>
  <si>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</si>
  <si>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</si>
  <si>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</si>
  <si>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</si>
  <si>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</si>
  <si>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</si>
  <si>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</si>
  <si>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</si>
  <si>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</si>
  <si>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</si>
  <si>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</si>
  <si>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</si>
  <si>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</si>
  <si>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</si>
  <si>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</si>
  <si>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</si>
  <si>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</si>
  <si>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</si>
  <si>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</si>
  <si>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</si>
  <si>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</si>
  <si>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</si>
  <si>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</si>
  <si>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</si>
  <si>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</si>
  <si>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</si>
  <si>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</si>
  <si>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</si>
  <si>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</si>
  <si>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</si>
  <si>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</si>
  <si>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</si>
  <si>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</si>
  <si>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</si>
  <si>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</si>
  <si>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</si>
  <si>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</si>
  <si>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</si>
  <si>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</si>
  <si>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</si>
  <si>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</si>
  <si>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</si>
  <si>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</si>
  <si>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</si>
  <si>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</si>
  <si>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</si>
  <si>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</si>
  <si>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</si>
  <si>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</si>
  <si>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</si>
  <si>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</si>
  <si>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</si>
  <si>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</si>
  <si>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</si>
  <si>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</si>
  <si>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</si>
  <si>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</si>
  <si>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</si>
  <si>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</si>
  <si>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</si>
  <si>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</si>
  <si>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</si>
  <si>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</si>
  <si>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</si>
  <si>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</si>
  <si>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</si>
  <si>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</si>
  <si>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</si>
  <si>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</si>
  <si>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</si>
  <si>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</si>
  <si>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</si>
  <si>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</si>
  <si>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</si>
  <si>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</si>
  <si>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</si>
  <si>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</si>
  <si>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</si>
  <si>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</si>
  <si>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</si>
  <si>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</si>
  <si>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</si>
  <si>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</si>
  <si>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</si>
  <si>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</si>
  <si>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</si>
  <si>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</si>
  <si>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</si>
  <si>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</si>
  <si>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</si>
  <si>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</si>
  <si>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</si>
  <si>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</si>
  <si>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</si>
  <si>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</si>
  <si>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</si>
  <si>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</si>
  <si>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</si>
  <si>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</si>
  <si>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</si>
  <si>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</si>
  <si>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</si>
  <si>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</si>
  <si>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</si>
  <si>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</si>
  <si>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</si>
  <si>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</si>
  <si>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</si>
  <si>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</si>
  <si>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</si>
  <si>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</si>
  <si>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</si>
  <si>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</si>
  <si>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</si>
  <si>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</si>
  <si>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</si>
  <si>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</si>
  <si>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</si>
  <si>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</si>
  <si>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</si>
  <si>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</si>
  <si>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</si>
  <si>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</si>
  <si>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</si>
  <si>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</si>
  <si>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</si>
  <si>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</si>
  <si>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</si>
  <si>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</si>
  <si>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</si>
  <si>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</si>
  <si>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</si>
  <si>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</si>
  <si>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</si>
  <si>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</si>
  <si>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</si>
  <si>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</si>
  <si>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</si>
  <si>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</si>
  <si>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</si>
  <si>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</si>
  <si>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</si>
  <si>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</si>
  <si>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</si>
  <si>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</si>
  <si>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</si>
  <si>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</si>
  <si>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</si>
  <si>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</si>
  <si>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</si>
  <si>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</si>
  <si>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</si>
  <si>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</si>
  <si>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</si>
  <si>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</si>
  <si>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</si>
  <si>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</si>
  <si>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</si>
  <si>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</si>
  <si>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</si>
  <si>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</si>
  <si>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</si>
  <si>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</si>
  <si>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</si>
  <si>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</si>
  <si>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</si>
  <si>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</si>
  <si>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</si>
  <si>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</si>
  <si>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</si>
  <si>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</si>
  <si>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</si>
  <si>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</si>
  <si>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</si>
  <si>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</si>
  <si>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</si>
  <si>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</si>
  <si>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</si>
  <si>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</si>
  <si>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</si>
  <si>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</si>
  <si>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</si>
  <si>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</si>
  <si>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</si>
  <si>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</si>
  <si>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</si>
  <si>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</si>
  <si>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</si>
  <si>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</si>
  <si>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</si>
  <si>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</si>
  <si>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</si>
  <si>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</si>
  <si>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</si>
  <si>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</si>
  <si>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</si>
  <si>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</si>
  <si>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</si>
  <si>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</si>
  <si>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</si>
  <si>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</si>
  <si>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</si>
  <si>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</si>
  <si>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</si>
  <si>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</si>
  <si>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</si>
  <si>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</si>
  <si>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</si>
  <si>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</si>
  <si>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</si>
  <si>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</si>
  <si>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</si>
  <si>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</si>
  <si>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</si>
  <si>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</si>
  <si>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</si>
  <si>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</si>
  <si>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</si>
  <si>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</si>
  <si>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</si>
  <si>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</si>
  <si>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</si>
  <si>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</si>
  <si>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</si>
  <si>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</si>
  <si>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</si>
  <si>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</si>
  <si>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</si>
  <si>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</si>
  <si>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</si>
  <si>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</si>
  <si>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</si>
  <si>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</si>
  <si>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</si>
  <si>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</si>
  <si>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</si>
  <si>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</si>
  <si>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</si>
  <si>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</si>
  <si>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</si>
  <si>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</si>
  <si>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</si>
  <si>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</si>
  <si>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</si>
  <si>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</si>
  <si>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</si>
  <si>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</si>
  <si>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</si>
  <si>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</si>
  <si>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</si>
  <si>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</si>
  <si>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</si>
  <si>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</si>
  <si>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</si>
  <si>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</si>
  <si>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</si>
  <si>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</si>
  <si>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</si>
  <si>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</si>
  <si>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</si>
  <si>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</si>
  <si>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</si>
  <si>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</si>
  <si>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</si>
  <si>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</si>
  <si>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</si>
  <si>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</si>
  <si>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</si>
  <si>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</si>
  <si>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</si>
  <si>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</si>
  <si>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</si>
  <si>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</si>
  <si>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</si>
  <si>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</si>
  <si>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</si>
  <si>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</si>
  <si>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</si>
  <si>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</si>
  <si>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</si>
  <si>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</si>
  <si>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</si>
  <si>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</si>
  <si>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</si>
  <si>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</si>
  <si>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</si>
  <si>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</si>
  <si>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</si>
  <si>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</si>
  <si>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</si>
  <si>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</si>
  <si>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</si>
  <si>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</si>
  <si>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</si>
  <si>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</si>
  <si>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</si>
  <si>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</si>
  <si>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</si>
  <si>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</si>
  <si>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</si>
  <si>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</si>
  <si>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</si>
  <si>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</si>
  <si>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</si>
  <si>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</si>
  <si>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</si>
  <si>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</si>
  <si>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</si>
  <si>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</si>
  <si>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</si>
  <si>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</si>
  <si>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</si>
  <si>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</si>
  <si>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</si>
  <si>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</si>
  <si>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</si>
  <si>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</si>
  <si>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</si>
  <si>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</si>
  <si>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</si>
  <si>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</si>
  <si>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</si>
  <si>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</si>
  <si>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</si>
  <si>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</si>
  <si>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</si>
  <si>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</si>
  <si>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</si>
  <si>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</si>
  <si>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</si>
  <si>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</si>
  <si>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</si>
  <si>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</si>
  <si>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</si>
  <si>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</si>
  <si>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</si>
  <si>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</si>
  <si>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</si>
  <si>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</si>
  <si>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</si>
  <si>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</si>
  <si>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</si>
  <si>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</si>
  <si>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</si>
  <si>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</si>
  <si>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</si>
  <si>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</si>
  <si>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</si>
  <si>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</si>
  <si>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</si>
  <si>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</si>
  <si>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</si>
  <si>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</si>
  <si>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</si>
  <si>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</si>
  <si>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</si>
  <si>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</si>
  <si>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</si>
  <si>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</si>
  <si>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</si>
  <si>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</si>
  <si>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</si>
  <si>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</si>
  <si>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</si>
  <si>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</si>
  <si>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</si>
  <si>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</si>
  <si>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</si>
  <si>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</si>
  <si>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</si>
  <si>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</si>
  <si>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</si>
  <si>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</si>
  <si>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</si>
  <si>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</si>
  <si>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</si>
  <si>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</si>
  <si>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</si>
  <si>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</si>
  <si>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</si>
  <si>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</si>
  <si>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</si>
  <si>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</si>
  <si>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</si>
  <si>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</si>
  <si>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</si>
  <si>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</si>
  <si>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</si>
  <si>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</si>
  <si>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</si>
  <si>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</si>
  <si>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</si>
  <si>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</si>
  <si>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</si>
  <si>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</si>
  <si>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</si>
  <si>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</si>
  <si>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</si>
  <si>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</si>
  <si>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</si>
  <si>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</si>
  <si>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</si>
  <si>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</si>
  <si>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</si>
  <si>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</si>
  <si>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</si>
  <si>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</si>
  <si>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</si>
  <si>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</si>
  <si>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</si>
  <si>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</si>
  <si>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</si>
  <si>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</si>
  <si>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</si>
  <si>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</si>
  <si>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</si>
  <si>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</si>
  <si>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</si>
  <si>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</si>
  <si>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</si>
  <si>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</si>
  <si>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</si>
  <si>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</si>
  <si>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</si>
  <si>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</si>
  <si>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</si>
  <si>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</si>
  <si>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</si>
  <si>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</si>
  <si>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</si>
  <si>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</si>
  <si>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</si>
  <si>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</si>
  <si>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</si>
  <si>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</si>
  <si>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</si>
  <si>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</si>
  <si>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</si>
  <si>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</si>
  <si>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</si>
  <si>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</si>
  <si>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</si>
  <si>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</si>
  <si>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</si>
  <si>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</si>
  <si>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</si>
  <si>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</si>
  <si>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</si>
  <si>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</si>
  <si>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</si>
  <si>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</si>
  <si>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</si>
  <si>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</si>
  <si>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</si>
  <si>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</si>
  <si>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</si>
  <si>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</si>
  <si>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</si>
  <si>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</si>
  <si>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</si>
  <si>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</si>
  <si>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</si>
  <si>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</si>
  <si>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</si>
  <si>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</si>
  <si>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</si>
  <si>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</si>
  <si>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</si>
  <si>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</si>
  <si>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</si>
  <si>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</si>
  <si>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</si>
  <si>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</si>
  <si>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</si>
  <si>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</si>
  <si>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</si>
  <si>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</si>
  <si>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</si>
  <si>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</si>
  <si>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</si>
  <si>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</si>
  <si>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</si>
  <si>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</si>
  <si>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</si>
  <si>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</si>
  <si>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</si>
  <si>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</si>
  <si>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</si>
  <si>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</si>
  <si>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</si>
  <si>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</si>
  <si>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</si>
  <si>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</si>
  <si>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</si>
  <si>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</si>
  <si>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</si>
  <si>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</si>
  <si>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</si>
  <si>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</si>
  <si>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</si>
  <si>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</si>
  <si>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</si>
  <si>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</si>
  <si>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</si>
  <si>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</si>
  <si>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</si>
  <si>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</si>
  <si>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</si>
  <si>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</si>
  <si>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</si>
  <si>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</si>
  <si>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</si>
  <si>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</si>
  <si>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</si>
  <si>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</si>
  <si>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</si>
  <si>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</si>
  <si>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</si>
  <si>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</si>
  <si>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</si>
  <si>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</si>
  <si>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</si>
  <si>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</si>
  <si>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</si>
  <si>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</si>
  <si>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</si>
  <si>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</si>
  <si>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</si>
  <si>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</si>
  <si>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</si>
  <si>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</si>
  <si>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</si>
  <si>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</si>
  <si>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</si>
  <si>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</si>
  <si>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</si>
  <si>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</si>
  <si>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</si>
  <si>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</si>
  <si>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</si>
  <si>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</si>
  <si>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</si>
  <si>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</si>
  <si>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</si>
  <si>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</si>
  <si>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</si>
  <si>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</si>
  <si>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</si>
  <si>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</si>
  <si>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</si>
  <si>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</si>
  <si>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</si>
  <si>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</si>
  <si>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</si>
  <si>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</si>
  <si>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</si>
  <si>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</si>
  <si>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</si>
  <si>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</si>
  <si>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</si>
  <si>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</si>
  <si>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</si>
  <si>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</si>
  <si>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</si>
  <si>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</si>
  <si>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</si>
  <si>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</si>
  <si>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</si>
  <si>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</si>
  <si>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</si>
  <si>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</si>
  <si>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</si>
  <si>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</si>
  <si>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</si>
  <si>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</si>
  <si>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</si>
  <si>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</si>
  <si>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</si>
  <si>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</si>
  <si>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</si>
  <si>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</si>
  <si>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</si>
  <si>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</si>
  <si>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</si>
  <si>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</si>
  <si>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</si>
  <si>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</si>
  <si>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</si>
  <si>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</si>
  <si>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</si>
  <si>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</si>
  <si>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</si>
  <si>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</si>
  <si>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</si>
  <si>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</si>
  <si>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</si>
  <si>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</si>
  <si>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</si>
  <si>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</si>
  <si>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</si>
  <si>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</si>
  <si>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</si>
  <si>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</si>
  <si>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</si>
  <si>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</si>
  <si>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</si>
  <si>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</si>
  <si>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</si>
  <si>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</si>
  <si>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</si>
  <si>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</si>
  <si>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</si>
  <si>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</si>
  <si>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</si>
  <si>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</si>
  <si>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</si>
  <si>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</si>
  <si>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</si>
  <si>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</si>
  <si>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</si>
  <si>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</si>
  <si>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</si>
  <si>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</si>
  <si>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</si>
  <si>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</si>
  <si>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</si>
  <si>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</si>
  <si>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</si>
  <si>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</si>
  <si>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</si>
  <si>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</si>
  <si>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</si>
  <si>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</si>
  <si>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</si>
  <si>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</si>
  <si>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</si>
  <si>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</si>
  <si>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</si>
  <si>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</si>
  <si>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</si>
  <si>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</si>
  <si>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</si>
  <si>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</si>
  <si>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</si>
  <si>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</si>
  <si>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</si>
  <si>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</si>
  <si>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</si>
  <si>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</si>
  <si>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</si>
  <si>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</si>
  <si>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</si>
  <si>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</si>
  <si>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</si>
  <si>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</si>
  <si>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</si>
  <si>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</si>
  <si>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</si>
  <si>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</si>
  <si>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</si>
  <si>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</si>
  <si>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</si>
  <si>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</si>
  <si>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</si>
  <si>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</si>
  <si>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</si>
  <si>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</si>
  <si>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</si>
  <si>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</si>
  <si>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</si>
  <si>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</si>
  <si>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</si>
  <si>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</si>
  <si>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</si>
  <si>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</si>
  <si>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</si>
  <si>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</si>
  <si>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</si>
  <si>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</si>
  <si>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</si>
  <si>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</si>
  <si>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</si>
  <si>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</si>
  <si>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</si>
  <si>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</si>
  <si>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</si>
  <si>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</si>
  <si>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</si>
  <si>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</si>
  <si>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</si>
  <si>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</si>
  <si>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</si>
  <si>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</si>
  <si>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</si>
  <si>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</si>
  <si>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</si>
  <si>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</si>
  <si>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</si>
  <si>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</si>
  <si>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</si>
  <si>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</si>
  <si>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</si>
  <si>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</si>
  <si>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</si>
  <si>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</si>
  <si>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</si>
  <si>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</si>
  <si>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</si>
  <si>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</si>
  <si>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</si>
  <si>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</si>
  <si>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</si>
  <si>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</si>
  <si>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</si>
  <si>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</si>
  <si>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</si>
  <si>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</si>
  <si>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</si>
  <si>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</si>
  <si>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</si>
  <si>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</si>
  <si>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</si>
  <si>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</si>
  <si>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</si>
  <si>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</si>
  <si>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</si>
  <si>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</si>
  <si>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</si>
  <si>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</si>
  <si>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</si>
  <si>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</si>
  <si>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</si>
  <si>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</si>
  <si>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</si>
  <si>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</si>
  <si>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</si>
  <si>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</si>
  <si>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</si>
  <si>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</si>
  <si>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</si>
  <si>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</si>
  <si>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</si>
  <si>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</si>
  <si>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</si>
  <si>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</si>
  <si>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</si>
  <si>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</si>
  <si>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</si>
  <si>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</si>
  <si>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</si>
  <si>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</si>
  <si>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</si>
  <si>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</si>
  <si>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</si>
  <si>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</si>
  <si>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</si>
  <si>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</si>
  <si>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</si>
  <si>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</si>
  <si>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</si>
  <si>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</si>
  <si>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</si>
  <si>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</si>
  <si>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</si>
  <si>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</si>
  <si>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</si>
  <si>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</si>
  <si>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</si>
  <si>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</si>
  <si>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</si>
  <si>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</si>
  <si>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</si>
  <si>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</si>
  <si>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</si>
  <si>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</si>
  <si>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</si>
  <si>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</si>
  <si>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</si>
  <si>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</si>
  <si>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</si>
  <si>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</si>
  <si>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</si>
  <si>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</si>
  <si>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</si>
  <si>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</si>
  <si>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</si>
  <si>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</si>
  <si>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</si>
  <si>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</si>
  <si>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</si>
  <si>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</si>
  <si>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</si>
  <si>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</si>
  <si>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</si>
  <si>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</si>
  <si>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</si>
  <si>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</si>
  <si>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</si>
  <si>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</si>
  <si>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</si>
  <si>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</si>
  <si>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</si>
  <si>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</si>
  <si>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</si>
  <si>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</si>
  <si>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</si>
  <si>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</si>
  <si>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</si>
  <si>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</si>
  <si>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</si>
  <si>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</si>
  <si>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</si>
  <si>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</si>
  <si>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</si>
  <si>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</si>
  <si>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</si>
  <si>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</si>
  <si>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</si>
  <si>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</si>
  <si>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</si>
  <si>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</si>
  <si>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</si>
  <si>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</si>
  <si>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</si>
  <si>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</si>
  <si>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</si>
  <si>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</si>
  <si>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</si>
  <si>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</si>
  <si>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</si>
  <si>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</si>
  <si>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</si>
  <si>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</si>
  <si>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</si>
  <si>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</si>
  <si>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</si>
  <si>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</si>
  <si>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</si>
  <si>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</si>
  <si>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</si>
  <si>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</si>
  <si>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</si>
  <si>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</si>
  <si>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</si>
  <si>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</si>
  <si>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</si>
  <si>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</si>
  <si>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</si>
  <si>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</si>
  <si>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</si>
  <si>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</si>
  <si>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</si>
  <si>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</si>
  <si>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</si>
  <si>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</si>
  <si>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</si>
  <si>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</si>
  <si>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</si>
  <si>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</si>
  <si>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</si>
  <si>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</si>
  <si>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</si>
  <si>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</si>
  <si>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</si>
  <si>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</si>
  <si>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</si>
  <si>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</si>
  <si>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</si>
  <si>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</si>
  <si>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</si>
  <si>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</si>
  <si>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</si>
  <si>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</si>
  <si>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</si>
  <si>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</si>
  <si>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</si>
  <si>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</si>
  <si>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</si>
  <si>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</si>
  <si>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</si>
  <si>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</si>
  <si>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</si>
  <si>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</si>
  <si>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</si>
  <si>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</si>
  <si>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</si>
  <si>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</si>
  <si>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</si>
  <si>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</si>
  <si>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</si>
  <si>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</si>
  <si>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</si>
  <si>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</si>
  <si>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</si>
  <si>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</si>
  <si>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</si>
  <si>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</si>
  <si>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</si>
  <si>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</si>
  <si>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</si>
  <si>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</si>
  <si>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</si>
  <si>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</si>
  <si>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</si>
  <si>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</si>
  <si>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</si>
  <si>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</si>
  <si>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</si>
  <si>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</si>
  <si>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</si>
  <si>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</si>
  <si>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</si>
  <si>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</si>
  <si>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</si>
  <si>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</si>
  <si>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</si>
  <si>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</si>
  <si>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</si>
  <si>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</si>
  <si>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</si>
  <si>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</si>
  <si>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</si>
  <si>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</si>
  <si>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</si>
  <si>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</si>
  <si>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</si>
  <si>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</si>
  <si>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</si>
  <si>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</si>
  <si>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</si>
  <si>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</si>
  <si>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</si>
  <si>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</si>
  <si>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</si>
  <si>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</si>
  <si>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</si>
  <si>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</si>
  <si>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</si>
  <si>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</si>
  <si>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</si>
  <si>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</si>
  <si>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</si>
  <si>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</si>
  <si>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</si>
  <si>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</si>
  <si>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</si>
  <si>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</si>
  <si>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</si>
  <si>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</si>
  <si>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</si>
  <si>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</si>
  <si>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</si>
  <si>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</si>
  <si>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</si>
  <si>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</si>
  <si>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</si>
  <si>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</si>
  <si>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</si>
  <si>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</si>
  <si>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</si>
  <si>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</si>
  <si>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</si>
  <si>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</si>
  <si>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</si>
  <si>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</si>
  <si>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</si>
  <si>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</si>
  <si>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</si>
  <si>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</si>
  <si>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</si>
  <si>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</si>
  <si>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</si>
  <si>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</si>
  <si>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</si>
  <si>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</si>
  <si>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</si>
  <si>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</si>
  <si>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</si>
  <si>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</si>
  <si>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</si>
  <si>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</si>
  <si>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</si>
  <si>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</si>
  <si>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</si>
  <si>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</si>
  <si>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</si>
  <si>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</si>
  <si>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</si>
  <si>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</si>
  <si>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</si>
  <si>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</si>
  <si>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</si>
  <si>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</si>
  <si>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</si>
  <si>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</si>
  <si>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</si>
  <si>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</si>
  <si>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</si>
  <si>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</si>
  <si>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</si>
  <si>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</si>
  <si>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</si>
  <si>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</si>
  <si>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</si>
  <si>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</si>
  <si>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</si>
  <si>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</si>
  <si>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</si>
  <si>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</si>
  <si>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</si>
  <si>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</si>
  <si>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</si>
  <si>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</si>
  <si>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</si>
  <si>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</si>
  <si>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</si>
  <si>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</si>
  <si>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</si>
  <si>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</si>
  <si>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</si>
  <si>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</si>
  <si>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</si>
  <si>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</si>
  <si>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</si>
  <si>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</si>
  <si>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</si>
  <si>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</si>
  <si>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</si>
  <si>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</si>
  <si>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</si>
  <si>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</si>
  <si>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</si>
  <si>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</si>
  <si>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</si>
  <si>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</si>
  <si>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</si>
  <si>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</si>
  <si>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</si>
  <si>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</si>
  <si>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</si>
  <si>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</si>
  <si>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</si>
  <si>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</si>
  <si>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</si>
  <si>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</si>
  <si>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</si>
  <si>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</si>
  <si>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</si>
  <si>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</si>
  <si>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</si>
  <si>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</si>
  <si>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</si>
  <si>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</si>
  <si>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</si>
  <si>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</si>
  <si>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</si>
  <si>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</si>
  <si>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</si>
  <si>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</si>
  <si>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</si>
  <si>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</si>
  <si>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</si>
  <si>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</si>
  <si>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</si>
  <si>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</si>
  <si>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</si>
  <si>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</si>
  <si>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Sum of pledged</t>
  </si>
  <si>
    <t>Total Sum of pledged</t>
  </si>
  <si>
    <t>Total Sum of Average Donation</t>
  </si>
  <si>
    <t>Sum of Average Donation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</si>
  <si>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</si>
  <si>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</si>
  <si>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</si>
  <si>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</si>
  <si>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</si>
  <si>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</si>
  <si>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</si>
  <si>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</si>
  <si>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</si>
  <si>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</si>
  <si>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</si>
  <si>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</si>
  <si>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</si>
  <si>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</si>
  <si>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</si>
  <si>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</si>
  <si>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</si>
  <si>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</si>
  <si>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</si>
  <si>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</si>
  <si>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Total</t>
  </si>
  <si>
    <t>FALSE</t>
  </si>
  <si>
    <t>TRUE</t>
  </si>
  <si>
    <t>Blurb Word Count</t>
  </si>
  <si>
    <t>Blurb &lt; 50</t>
  </si>
  <si>
    <t>Blurb &gt; 50 &amp;&amp; &lt; 100</t>
  </si>
  <si>
    <t>Blurb &gt;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</si>
</sst>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ourier New"/>
      <family val="3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/>
    <xf numFmtId="165" fontId="2" fillId="0" borderId="0" xfId="0" applyNumberFormat="1" applyFont="1" applyAlignment="1"/>
    <xf numFmtId="165" fontId="0" fillId="0" borderId="0" xfId="0" applyNumberFormat="1" applyAlignment="1">
      <alignment horizontal="left"/>
    </xf>
    <xf numFmtId="0" fontId="0" fillId="0" borderId="0" xfId="0" applyFont="1"/>
    <xf numFmtId="0" fontId="3" fillId="0" borderId="0" xfId="0" applyFon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[StarterBook.xlsx]Pivot_Category!PivotTable5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B-4D09-B78E-25197AE0FCF7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B-4D09-B78E-25197AE0FCF7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7B-4D09-B78E-25197AE0FCF7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B-4D09-B78E-25197AE0F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2440448"/>
        <c:axId val="522441104"/>
      </c:barChart>
      <c:catAx>
        <c:axId val="52244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41104"/>
        <c:crosses val="autoZero"/>
        <c:auto val="1"/>
        <c:lblAlgn val="ctr"/>
        <c:lblOffset val="100"/>
        <c:noMultiLvlLbl val="0"/>
      </c:catAx>
      <c:valAx>
        <c:axId val="52244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44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[StarterBook.xlsx]Pivot_Sub-Category!PivotTable6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3-46E4-8FB9-FEBBEE08FFC9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3-46E4-8FB9-FEBBEE08FFC9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53-46E4-8FB9-FEBBEE08FFC9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53-46E4-8FB9-FEBBEE08F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922968"/>
        <c:axId val="523922640"/>
      </c:barChart>
      <c:catAx>
        <c:axId val="523922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22640"/>
        <c:crosses val="autoZero"/>
        <c:auto val="1"/>
        <c:lblAlgn val="ctr"/>
        <c:lblOffset val="100"/>
        <c:noMultiLvlLbl val="0"/>
      </c:catAx>
      <c:valAx>
        <c:axId val="52392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22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[StarterBook.xlsx]Pivot_DateCreated!PivotTable9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9-44BF-981D-9DF3CD8CFD83}"/>
            </c:ext>
          </c:extLst>
        </c:ser>
        <c:ser>
          <c:idx val="1"/>
          <c:order val="1"/>
          <c:tx>
            <c:strRef>
              <c:f>Pivot_DateCreated!$C$4:$C$5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99-44BF-981D-9DF3CD8CFD83}"/>
            </c:ext>
          </c:extLst>
        </c:ser>
        <c:ser>
          <c:idx val="2"/>
          <c:order val="2"/>
          <c:tx>
            <c:strRef>
              <c:f>Pivot_DateCreated!$D$4:$D$5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Pivot_DateCreated!$D$6:$D$18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99-44BF-981D-9DF3CD8CF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160888"/>
        <c:axId val="518161544"/>
      </c:lineChart>
      <c:catAx>
        <c:axId val="518160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61544"/>
        <c:crosses val="autoZero"/>
        <c:auto val="1"/>
        <c:lblAlgn val="ctr"/>
        <c:lblOffset val="100"/>
        <c:noMultiLvlLbl val="0"/>
      </c:catAx>
      <c:valAx>
        <c:axId val="5181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60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 Compared to Goal Value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0.14485981308411214</c:v>
                </c:pt>
                <c:pt idx="1">
                  <c:v>0.77257240204429301</c:v>
                </c:pt>
                <c:pt idx="2">
                  <c:v>0.84922394678492241</c:v>
                </c:pt>
                <c:pt idx="3">
                  <c:v>0.88118811881188119</c:v>
                </c:pt>
                <c:pt idx="4">
                  <c:v>0.88181818181818183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0.76</c:v>
                </c:pt>
                <c:pt idx="10">
                  <c:v>0.94444444444444442</c:v>
                </c:pt>
                <c:pt idx="11">
                  <c:v>0.90740740740740744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5-4A99-A5EF-BF61D4DA674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0.70210280373831779</c:v>
                </c:pt>
                <c:pt idx="1">
                  <c:v>0.18654173764906304</c:v>
                </c:pt>
                <c:pt idx="2">
                  <c:v>0.11973392461197339</c:v>
                </c:pt>
                <c:pt idx="3">
                  <c:v>8.9108910891089105E-2</c:v>
                </c:pt>
                <c:pt idx="4">
                  <c:v>8.1818181818181818E-2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0.16</c:v>
                </c:pt>
                <c:pt idx="10">
                  <c:v>5.5555555555555552E-2</c:v>
                </c:pt>
                <c:pt idx="11">
                  <c:v>3.7037037037037035E-2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B5-4A99-A5EF-BF61D4DA674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0.1530373831775701</c:v>
                </c:pt>
                <c:pt idx="1">
                  <c:v>4.0885860306643949E-2</c:v>
                </c:pt>
                <c:pt idx="2">
                  <c:v>3.1042128603104215E-2</c:v>
                </c:pt>
                <c:pt idx="3">
                  <c:v>2.9702970297029702E-2</c:v>
                </c:pt>
                <c:pt idx="4">
                  <c:v>3.6363636363636362E-2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0.08</c:v>
                </c:pt>
                <c:pt idx="10">
                  <c:v>0</c:v>
                </c:pt>
                <c:pt idx="11">
                  <c:v>5.5555555555555552E-2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B5-4A99-A5EF-BF61D4DA6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445312"/>
        <c:axId val="497445640"/>
      </c:lineChart>
      <c:catAx>
        <c:axId val="49744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45640"/>
        <c:crosses val="autoZero"/>
        <c:auto val="1"/>
        <c:lblAlgn val="ctr"/>
        <c:lblOffset val="100"/>
        <c:noMultiLvlLbl val="0"/>
      </c:catAx>
      <c:valAx>
        <c:axId val="49744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4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50800</xdr:rowOff>
    </xdr:from>
    <xdr:to>
      <xdr:col>16</xdr:col>
      <xdr:colOff>438149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5B8E50-3DB7-4F32-818C-61863B59C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587374</xdr:colOff>
      <xdr:row>1</xdr:row>
      <xdr:rowOff>63500</xdr:rowOff>
    </xdr:from>
    <xdr:to>
      <xdr:col>17</xdr:col>
      <xdr:colOff>495299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39669-6A12-4F6C-B983-9D0B3D8D8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460374</xdr:colOff>
      <xdr:row>1</xdr:row>
      <xdr:rowOff>95250</xdr:rowOff>
    </xdr:from>
    <xdr:to>
      <xdr:col>15</xdr:col>
      <xdr:colOff>95249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F354F-7F37-4A49-87FF-D68837DF6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727074</xdr:colOff>
      <xdr:row>14</xdr:row>
      <xdr:rowOff>177800</xdr:rowOff>
    </xdr:from>
    <xdr:to>
      <xdr:col>7</xdr:col>
      <xdr:colOff>1225549</xdr:colOff>
      <xdr:row>37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DBA1D-8A2E-48FE-8C44-D2F6E7D6E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Kling" refreshedDate="43222.762655902778" createdVersion="6" refreshedVersion="6" minRefreshableVersion="3" recordCount="4114" xr:uid="{175462DB-202C-406A-A949-288097C02B9C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Date Ended Conversion" numFmtId="165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5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6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5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6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n v="1.3685882352941177"/>
    <n v="63.917582417582416"/>
    <x v="0"/>
    <x v="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n v="1.4260827250608272"/>
    <n v="185.48101265822785"/>
    <x v="1"/>
    <x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n v="1.05"/>
    <n v="15"/>
    <x v="2"/>
    <x v="2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n v="1.0389999999999999"/>
    <n v="69.266666666666666"/>
    <x v="3"/>
    <x v="3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n v="1.2299154545454545"/>
    <n v="190.55028169014085"/>
    <x v="4"/>
    <x v="4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n v="1.0977744436109027"/>
    <n v="93.40425531914893"/>
    <x v="5"/>
    <x v="5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n v="1.064875"/>
    <n v="146.87931034482759"/>
    <x v="6"/>
    <x v="6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n v="1.0122222222222221"/>
    <n v="159.82456140350877"/>
    <x v="7"/>
    <x v="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n v="1.0004342857142856"/>
    <n v="291.79333333333335"/>
    <x v="8"/>
    <x v="8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n v="1.2599800000000001"/>
    <n v="31.499500000000001"/>
    <x v="9"/>
    <x v="9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n v="1.0049999999999999"/>
    <n v="158.68421052631578"/>
    <x v="10"/>
    <x v="10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n v="1.2050000000000001"/>
    <n v="80.333333333333329"/>
    <x v="11"/>
    <x v="1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n v="1.6529333333333334"/>
    <n v="59.961305925030231"/>
    <x v="12"/>
    <x v="12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n v="1.5997142857142856"/>
    <n v="109.78431372549019"/>
    <x v="13"/>
    <x v="13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n v="1.0093333333333334"/>
    <n v="147.70731707317074"/>
    <x v="14"/>
    <x v="1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n v="1.0660000000000001"/>
    <n v="21.755102040816325"/>
    <x v="15"/>
    <x v="1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n v="1.0024166666666667"/>
    <n v="171.84285714285716"/>
    <x v="16"/>
    <x v="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n v="1.0066666666666666"/>
    <n v="41.944444444444443"/>
    <x v="17"/>
    <x v="17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n v="1.0632110000000001"/>
    <n v="93.264122807017543"/>
    <x v="18"/>
    <x v="18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n v="1.4529411764705882"/>
    <n v="56.136363636363633"/>
    <x v="19"/>
    <x v="19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n v="1.002"/>
    <n v="80.16"/>
    <x v="20"/>
    <x v="20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n v="1.0913513513513513"/>
    <n v="199.9009900990099"/>
    <x v="21"/>
    <x v="2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n v="1.1714285714285715"/>
    <n v="51.25"/>
    <x v="22"/>
    <x v="22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n v="1.1850000000000001"/>
    <n v="103.04347826086956"/>
    <x v="23"/>
    <x v="23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n v="1.0880768571428572"/>
    <n v="66.346149825783982"/>
    <x v="24"/>
    <x v="24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n v="1.3333333333333333"/>
    <n v="57.142857142857146"/>
    <x v="25"/>
    <x v="25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n v="1.552"/>
    <n v="102.10526315789474"/>
    <x v="26"/>
    <x v="26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n v="1.1172500000000001"/>
    <n v="148.96666666666667"/>
    <x v="27"/>
    <x v="2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n v="1.0035000000000001"/>
    <n v="169.6056338028169"/>
    <x v="28"/>
    <x v="28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n v="1.2333333333333334"/>
    <n v="31.623931623931625"/>
    <x v="29"/>
    <x v="29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n v="1.0129975"/>
    <n v="76.45264150943396"/>
    <x v="30"/>
    <x v="30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n v="1"/>
    <n v="13"/>
    <x v="31"/>
    <x v="3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n v="1.0024604569420035"/>
    <n v="320.44943820224717"/>
    <x v="32"/>
    <x v="32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n v="1.0209523809523811"/>
    <n v="83.75"/>
    <x v="33"/>
    <x v="33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n v="1.3046153846153845"/>
    <n v="49.882352941176471"/>
    <x v="34"/>
    <x v="34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n v="1.665"/>
    <n v="59.464285714285715"/>
    <x v="35"/>
    <x v="3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n v="1.4215"/>
    <n v="193.84090909090909"/>
    <x v="36"/>
    <x v="36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n v="1.8344090909090909"/>
    <n v="159.51383399209487"/>
    <x v="37"/>
    <x v="3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n v="1.1004"/>
    <n v="41.68181818181818"/>
    <x v="38"/>
    <x v="3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n v="1.3098000000000001"/>
    <n v="150.89861751152074"/>
    <x v="39"/>
    <x v="39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n v="1.0135000000000001"/>
    <n v="126.6875"/>
    <x v="40"/>
    <x v="4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n v="1"/>
    <n v="105.26315789473684"/>
    <x v="41"/>
    <x v="4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n v="1.4185714285714286"/>
    <n v="117.51479289940828"/>
    <x v="42"/>
    <x v="42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n v="3.0865999999999998"/>
    <n v="117.36121673003802"/>
    <x v="43"/>
    <x v="43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n v="1"/>
    <n v="133.33333333333334"/>
    <x v="44"/>
    <x v="4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n v="1.2"/>
    <n v="98.360655737704917"/>
    <x v="45"/>
    <x v="45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n v="1.0416666666666667"/>
    <n v="194.44444444444446"/>
    <x v="46"/>
    <x v="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n v="1.0761100000000001"/>
    <n v="76.865000000000009"/>
    <x v="47"/>
    <x v="4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n v="1.0794999999999999"/>
    <n v="56.815789473684212"/>
    <x v="48"/>
    <x v="48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n v="1"/>
    <n v="137.93103448275863"/>
    <x v="49"/>
    <x v="49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n v="1"/>
    <n v="27.272727272727273"/>
    <x v="50"/>
    <x v="5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n v="1.2801818181818181"/>
    <n v="118.33613445378151"/>
    <x v="51"/>
    <x v="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n v="1.1620999999999999"/>
    <n v="223.48076923076923"/>
    <x v="52"/>
    <x v="52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n v="1.0963333333333334"/>
    <n v="28.111111111111111"/>
    <x v="53"/>
    <x v="53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n v="1.01"/>
    <n v="194.23076923076923"/>
    <x v="54"/>
    <x v="54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n v="1.2895348837209302"/>
    <n v="128.95348837209303"/>
    <x v="55"/>
    <x v="55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n v="1.0726249999999999"/>
    <n v="49.316091954022987"/>
    <x v="56"/>
    <x v="56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n v="1.0189999999999999"/>
    <n v="221.52173913043478"/>
    <x v="57"/>
    <x v="57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n v="1.0290999999999999"/>
    <n v="137.21333333333334"/>
    <x v="58"/>
    <x v="58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n v="1.0012570000000001"/>
    <n v="606.82242424242418"/>
    <x v="59"/>
    <x v="59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n v="1.0329622222222221"/>
    <n v="43.040092592592593"/>
    <x v="60"/>
    <x v="6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n v="1.4830000000000001"/>
    <n v="322.39130434782606"/>
    <x v="61"/>
    <x v="6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n v="1.5473333333333332"/>
    <n v="96.708333333333329"/>
    <x v="62"/>
    <x v="62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n v="1.1351849999999999"/>
    <n v="35.474531249999998"/>
    <x v="63"/>
    <x v="63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n v="1.7333333333333334"/>
    <n v="86.666666666666671"/>
    <x v="64"/>
    <x v="64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n v="1.0752857142857142"/>
    <n v="132.05263157894737"/>
    <x v="65"/>
    <x v="65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n v="1.1859999999999999"/>
    <n v="91.230769230769226"/>
    <x v="66"/>
    <x v="6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n v="1.1625000000000001"/>
    <n v="116.25"/>
    <x v="67"/>
    <x v="67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n v="1.2716666666666667"/>
    <n v="21.194444444444443"/>
    <x v="68"/>
    <x v="68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n v="1.109423"/>
    <n v="62.327134831460668"/>
    <x v="69"/>
    <x v="69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n v="1.272"/>
    <n v="37.411764705882355"/>
    <x v="70"/>
    <x v="70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n v="1.2394444444444443"/>
    <n v="69.71875"/>
    <x v="71"/>
    <x v="7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n v="1.084090909090909"/>
    <n v="58.170731707317074"/>
    <x v="72"/>
    <x v="72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n v="1"/>
    <n v="50"/>
    <x v="73"/>
    <x v="73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n v="1.1293199999999999"/>
    <n v="19.471034482758618"/>
    <x v="74"/>
    <x v="74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n v="1.1542857142857144"/>
    <n v="85.957446808510639"/>
    <x v="75"/>
    <x v="75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n v="1.5333333333333334"/>
    <n v="30.666666666666668"/>
    <x v="76"/>
    <x v="76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n v="3.9249999999999998"/>
    <n v="60.384615384615387"/>
    <x v="77"/>
    <x v="7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n v="27.02"/>
    <n v="38.6"/>
    <x v="78"/>
    <x v="78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n v="1.27"/>
    <n v="40.268292682926827"/>
    <x v="79"/>
    <x v="79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n v="1.0725"/>
    <n v="273.82978723404256"/>
    <x v="80"/>
    <x v="80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n v="1.98"/>
    <n v="53.035714285714285"/>
    <x v="81"/>
    <x v="8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n v="1.0001249999999999"/>
    <n v="40.005000000000003"/>
    <x v="82"/>
    <x v="82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n v="1.0249999999999999"/>
    <n v="15.76923076923077"/>
    <x v="83"/>
    <x v="83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n v="1"/>
    <n v="71.428571428571431"/>
    <x v="84"/>
    <x v="84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n v="1.2549999999999999"/>
    <n v="71.714285714285708"/>
    <x v="85"/>
    <x v="85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n v="1.0646666666666667"/>
    <n v="375.76470588235293"/>
    <x v="86"/>
    <x v="86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n v="1.046"/>
    <n v="104.6"/>
    <x v="87"/>
    <x v="87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n v="1.0285714285714285"/>
    <n v="60"/>
    <x v="88"/>
    <x v="88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n v="1.1506666666666667"/>
    <n v="123.28571428571429"/>
    <x v="89"/>
    <x v="8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n v="1.004"/>
    <n v="31.375"/>
    <x v="90"/>
    <x v="90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n v="1.2"/>
    <n v="78.260869565217391"/>
    <x v="91"/>
    <x v="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n v="1.052"/>
    <n v="122.32558139534883"/>
    <x v="92"/>
    <x v="9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n v="1.1060000000000001"/>
    <n v="73.733333333333334"/>
    <x v="93"/>
    <x v="93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n v="1.04"/>
    <n v="21.666666666666668"/>
    <x v="94"/>
    <x v="9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n v="1.3142857142857143"/>
    <n v="21.904761904761905"/>
    <x v="95"/>
    <x v="9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n v="1.1466666666666667"/>
    <n v="50.588235294117645"/>
    <x v="96"/>
    <x v="96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n v="1.0625"/>
    <n v="53.125"/>
    <x v="97"/>
    <x v="97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n v="1.0625"/>
    <n v="56.666666666666664"/>
    <x v="98"/>
    <x v="98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n v="1.0601933333333333"/>
    <n v="40.776666666666664"/>
    <x v="99"/>
    <x v="9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n v="1"/>
    <n v="192.30769230769232"/>
    <x v="100"/>
    <x v="10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n v="1"/>
    <n v="100"/>
    <x v="101"/>
    <x v="10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n v="1.2775000000000001"/>
    <n v="117.92307692307692"/>
    <x v="102"/>
    <x v="10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n v="1.0515384615384615"/>
    <n v="27.897959183673468"/>
    <x v="103"/>
    <x v="103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n v="1.2"/>
    <n v="60"/>
    <x v="104"/>
    <x v="104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n v="1.074090909090909"/>
    <n v="39.383333333333333"/>
    <x v="105"/>
    <x v="105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n v="1.0049999999999999"/>
    <n v="186.11111111111111"/>
    <x v="106"/>
    <x v="106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n v="1.0246666666666666"/>
    <n v="111.37681159420291"/>
    <x v="107"/>
    <x v="10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n v="2.4666666666666668"/>
    <n v="78.723404255319153"/>
    <x v="108"/>
    <x v="108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n v="2.1949999999999998"/>
    <n v="46.702127659574465"/>
    <x v="109"/>
    <x v="109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n v="1.3076923076923077"/>
    <n v="65.384615384615387"/>
    <x v="110"/>
    <x v="11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n v="1.5457142857142858"/>
    <n v="102.0754716981132"/>
    <x v="111"/>
    <x v="11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n v="1.04"/>
    <n v="64.197530864197532"/>
    <x v="112"/>
    <x v="11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n v="1.41"/>
    <n v="90.384615384615387"/>
    <x v="113"/>
    <x v="113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n v="1.0333333333333334"/>
    <n v="88.571428571428569"/>
    <x v="114"/>
    <x v="114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n v="1.4044444444444444"/>
    <n v="28.727272727272727"/>
    <x v="115"/>
    <x v="115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n v="1.1365714285714286"/>
    <n v="69.78947368421052"/>
    <x v="116"/>
    <x v="11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n v="1.0049377777777779"/>
    <n v="167.48962962962963"/>
    <x v="117"/>
    <x v="117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n v="1.1303159999999999"/>
    <n v="144.91230769230768"/>
    <x v="118"/>
    <x v="11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n v="1.0455692307692308"/>
    <n v="91.840540540540545"/>
    <x v="119"/>
    <x v="119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n v="1.4285714285714287E-4"/>
    <n v="10"/>
    <x v="120"/>
    <x v="12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n v="3.3333333333333332E-4"/>
    <n v="1"/>
    <x v="121"/>
    <x v="12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n v="0"/>
    <n v="0"/>
    <x v="122"/>
    <x v="122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n v="2.7454545454545453E-3"/>
    <n v="25.166666666666668"/>
    <x v="123"/>
    <x v="123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n v="0"/>
    <n v="0"/>
    <x v="124"/>
    <x v="124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n v="0.14000000000000001"/>
    <n v="11.666666666666666"/>
    <x v="125"/>
    <x v="125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n v="5.5480000000000002E-2"/>
    <n v="106.69230769230769"/>
    <x v="126"/>
    <x v="126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n v="2.375E-2"/>
    <n v="47.5"/>
    <x v="127"/>
    <x v="127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n v="1.8669999999999999E-2"/>
    <n v="311.16666666666669"/>
    <x v="128"/>
    <x v="128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n v="0"/>
    <n v="0"/>
    <x v="129"/>
    <x v="129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n v="0"/>
    <n v="0"/>
    <x v="130"/>
    <x v="13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n v="0"/>
    <n v="0"/>
    <x v="131"/>
    <x v="131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n v="9.5687499999999995E-2"/>
    <n v="94.506172839506178"/>
    <x v="132"/>
    <x v="132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n v="0"/>
    <n v="0"/>
    <x v="133"/>
    <x v="133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n v="0"/>
    <n v="0"/>
    <x v="134"/>
    <x v="134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n v="0.13433333333333333"/>
    <n v="80.599999999999994"/>
    <x v="135"/>
    <x v="135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n v="0"/>
    <n v="0"/>
    <x v="136"/>
    <x v="136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n v="0"/>
    <n v="0"/>
    <x v="137"/>
    <x v="137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n v="3.1413333333333335E-2"/>
    <n v="81.241379310344826"/>
    <x v="138"/>
    <x v="138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n v="1"/>
    <n v="500"/>
    <x v="139"/>
    <x v="139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n v="0"/>
    <n v="0"/>
    <x v="140"/>
    <x v="14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n v="0.10775"/>
    <n v="46.178571428571431"/>
    <x v="141"/>
    <x v="14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n v="3.3333333333333335E-3"/>
    <n v="10"/>
    <x v="142"/>
    <x v="142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n v="0"/>
    <n v="0"/>
    <x v="143"/>
    <x v="143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n v="0.27600000000000002"/>
    <n v="55.945945945945944"/>
    <x v="144"/>
    <x v="1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n v="7.5111111111111115E-2"/>
    <n v="37.555555555555557"/>
    <x v="145"/>
    <x v="145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n v="5.7499999999999999E-3"/>
    <n v="38.333333333333336"/>
    <x v="146"/>
    <x v="14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n v="0"/>
    <n v="0"/>
    <x v="147"/>
    <x v="147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n v="8.0000000000000004E-4"/>
    <n v="20"/>
    <x v="148"/>
    <x v="148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n v="9.1999999999999998E-3"/>
    <n v="15.333333333333334"/>
    <x v="149"/>
    <x v="149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n v="0.23163076923076922"/>
    <n v="449.43283582089555"/>
    <x v="150"/>
    <x v="15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n v="5.5999999999999995E-4"/>
    <n v="28"/>
    <x v="151"/>
    <x v="15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n v="7.8947368421052633E-5"/>
    <n v="15"/>
    <x v="152"/>
    <x v="152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n v="7.1799999999999998E-3"/>
    <n v="35.9"/>
    <x v="153"/>
    <x v="153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n v="2.6666666666666668E-2"/>
    <n v="13.333333333333334"/>
    <x v="154"/>
    <x v="15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n v="6.0000000000000002E-5"/>
    <n v="20.25"/>
    <x v="155"/>
    <x v="15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n v="5.0999999999999997E-2"/>
    <n v="119"/>
    <x v="156"/>
    <x v="1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n v="2.671118530884808E-3"/>
    <n v="4"/>
    <x v="157"/>
    <x v="157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n v="0"/>
    <n v="0"/>
    <x v="158"/>
    <x v="15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n v="2.0000000000000002E-5"/>
    <n v="10"/>
    <x v="159"/>
    <x v="159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n v="0"/>
    <n v="0"/>
    <x v="160"/>
    <x v="16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n v="1E-4"/>
    <n v="5"/>
    <x v="161"/>
    <x v="161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n v="0.15535714285714286"/>
    <n v="43.5"/>
    <x v="162"/>
    <x v="162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n v="0"/>
    <n v="0"/>
    <x v="163"/>
    <x v="163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n v="5.3333333333333332E-3"/>
    <n v="91.428571428571431"/>
    <x v="164"/>
    <x v="164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n v="0"/>
    <n v="0"/>
    <x v="165"/>
    <x v="165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n v="0.6"/>
    <n v="3000"/>
    <x v="166"/>
    <x v="166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n v="1E-4"/>
    <n v="5.5"/>
    <x v="167"/>
    <x v="167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n v="4.0625000000000001E-2"/>
    <n v="108.33333333333333"/>
    <x v="168"/>
    <x v="168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n v="0.224"/>
    <n v="56"/>
    <x v="169"/>
    <x v="16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n v="3.2500000000000001E-2"/>
    <n v="32.5"/>
    <x v="170"/>
    <x v="17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n v="2.0000000000000002E-5"/>
    <n v="1"/>
    <x v="171"/>
    <x v="17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n v="0"/>
    <n v="0"/>
    <x v="172"/>
    <x v="172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n v="0"/>
    <n v="0"/>
    <x v="173"/>
    <x v="173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n v="0"/>
    <n v="0"/>
    <x v="174"/>
    <x v="174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n v="6.4850000000000005E-2"/>
    <n v="49.884615384615387"/>
    <x v="175"/>
    <x v="175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n v="0"/>
    <n v="0"/>
    <x v="176"/>
    <x v="176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n v="0.4"/>
    <n v="25.714285714285715"/>
    <x v="177"/>
    <x v="177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n v="0"/>
    <n v="0"/>
    <x v="178"/>
    <x v="178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n v="0.2"/>
    <n v="100"/>
    <x v="179"/>
    <x v="179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n v="0.33416666666666667"/>
    <n v="30.846153846153847"/>
    <x v="180"/>
    <x v="18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n v="0.21092608822670172"/>
    <n v="180.5"/>
    <x v="181"/>
    <x v="181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n v="0"/>
    <n v="0"/>
    <x v="182"/>
    <x v="182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n v="0.35855999999999999"/>
    <n v="373.5"/>
    <x v="183"/>
    <x v="183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n v="3.4000000000000002E-2"/>
    <n v="25.5"/>
    <x v="184"/>
    <x v="184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n v="5.5E-2"/>
    <n v="220"/>
    <x v="185"/>
    <x v="185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n v="0"/>
    <n v="0"/>
    <x v="186"/>
    <x v="186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n v="0.16"/>
    <n v="160"/>
    <x v="187"/>
    <x v="187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n v="0"/>
    <n v="0"/>
    <x v="188"/>
    <x v="188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n v="6.8999999999999997E-4"/>
    <n v="69"/>
    <x v="189"/>
    <x v="18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n v="4.1666666666666666E-3"/>
    <n v="50"/>
    <x v="190"/>
    <x v="19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n v="0.05"/>
    <n v="83.333333333333329"/>
    <x v="191"/>
    <x v="191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n v="1.7E-5"/>
    <n v="5.666666666666667"/>
    <x v="192"/>
    <x v="19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n v="0"/>
    <n v="0"/>
    <x v="193"/>
    <x v="193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n v="1.1999999999999999E-3"/>
    <n v="1"/>
    <x v="194"/>
    <x v="194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n v="0"/>
    <n v="0"/>
    <x v="195"/>
    <x v="195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n v="0.41857142857142859"/>
    <n v="77.10526315789474"/>
    <x v="196"/>
    <x v="196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n v="0.1048"/>
    <n v="32.75"/>
    <x v="197"/>
    <x v="197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n v="1.116E-2"/>
    <n v="46.5"/>
    <x v="198"/>
    <x v="198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n v="0"/>
    <n v="0"/>
    <x v="199"/>
    <x v="199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n v="0.26192500000000002"/>
    <n v="87.308333333333337"/>
    <x v="200"/>
    <x v="20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n v="0.58461538461538465"/>
    <n v="54.285714285714285"/>
    <x v="201"/>
    <x v="201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n v="0"/>
    <n v="0"/>
    <x v="202"/>
    <x v="202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n v="0.2984"/>
    <n v="93.25"/>
    <x v="203"/>
    <x v="203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n v="0.50721666666666665"/>
    <n v="117.68368136117556"/>
    <x v="204"/>
    <x v="204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n v="0.16250000000000001"/>
    <n v="76.470588235294116"/>
    <x v="205"/>
    <x v="205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n v="0"/>
    <n v="0"/>
    <x v="206"/>
    <x v="206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n v="0.15214285714285714"/>
    <n v="163.84615384615384"/>
    <x v="207"/>
    <x v="207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n v="0"/>
    <n v="0"/>
    <x v="208"/>
    <x v="208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n v="0"/>
    <n v="0"/>
    <x v="209"/>
    <x v="209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n v="0.2525"/>
    <n v="91.818181818181813"/>
    <x v="210"/>
    <x v="21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n v="0.44600000000000001"/>
    <n v="185.83333333333334"/>
    <x v="211"/>
    <x v="211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n v="1.5873015873015873E-4"/>
    <n v="1"/>
    <x v="212"/>
    <x v="212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n v="4.0000000000000002E-4"/>
    <n v="20"/>
    <x v="213"/>
    <x v="213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n v="8.0000000000000007E-5"/>
    <n v="1"/>
    <x v="214"/>
    <x v="214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n v="2.2727272727272726E-3"/>
    <n v="10"/>
    <x v="215"/>
    <x v="215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n v="0.55698440000000005"/>
    <n v="331.53833333333336"/>
    <x v="216"/>
    <x v="21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n v="0.11942999999999999"/>
    <n v="314.28947368421052"/>
    <x v="217"/>
    <x v="217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n v="0.02"/>
    <n v="100"/>
    <x v="218"/>
    <x v="218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n v="0.17630000000000001"/>
    <n v="115.98684210526316"/>
    <x v="219"/>
    <x v="219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n v="7.1999999999999998E-3"/>
    <n v="120"/>
    <x v="220"/>
    <x v="2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n v="0"/>
    <n v="0"/>
    <x v="221"/>
    <x v="221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n v="0.13"/>
    <n v="65"/>
    <x v="222"/>
    <x v="222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n v="0"/>
    <n v="0"/>
    <x v="223"/>
    <x v="223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n v="0"/>
    <n v="0"/>
    <x v="224"/>
    <x v="224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n v="0"/>
    <n v="0"/>
    <x v="225"/>
    <x v="225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n v="8.6206896551724137E-3"/>
    <n v="125"/>
    <x v="226"/>
    <x v="226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n v="0"/>
    <n v="0"/>
    <x v="227"/>
    <x v="227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n v="0"/>
    <n v="0"/>
    <x v="228"/>
    <x v="228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n v="0"/>
    <n v="0"/>
    <x v="229"/>
    <x v="229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n v="4.0000000000000001E-3"/>
    <n v="30"/>
    <x v="230"/>
    <x v="2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n v="0"/>
    <n v="0"/>
    <x v="231"/>
    <x v="23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n v="2.75E-2"/>
    <n v="15.714285714285714"/>
    <x v="232"/>
    <x v="232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n v="0"/>
    <n v="0"/>
    <x v="233"/>
    <x v="233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n v="0.40100000000000002"/>
    <n v="80.2"/>
    <x v="234"/>
    <x v="234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n v="0"/>
    <n v="0"/>
    <x v="235"/>
    <x v="235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n v="0"/>
    <n v="0"/>
    <x v="236"/>
    <x v="236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n v="3.3333333333333335E-3"/>
    <n v="50"/>
    <x v="237"/>
    <x v="237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n v="0"/>
    <n v="0"/>
    <x v="238"/>
    <x v="238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n v="0.25"/>
    <n v="50"/>
    <x v="239"/>
    <x v="239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n v="1.0763413333333334"/>
    <n v="117.84759124087591"/>
    <x v="240"/>
    <x v="240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n v="1.1263736263736264"/>
    <n v="109.04255319148936"/>
    <x v="241"/>
    <x v="24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n v="1.1346153846153846"/>
    <n v="73.019801980198025"/>
    <x v="242"/>
    <x v="242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n v="1.0259199999999999"/>
    <n v="78.195121951219505"/>
    <x v="243"/>
    <x v="243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n v="1.1375714285714287"/>
    <n v="47.398809523809526"/>
    <x v="244"/>
    <x v="244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n v="1.0371999999999999"/>
    <n v="54.020833333333336"/>
    <x v="245"/>
    <x v="24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n v="3.0546000000000002"/>
    <n v="68.488789237668158"/>
    <x v="246"/>
    <x v="246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n v="1.341"/>
    <n v="108.14516129032258"/>
    <x v="247"/>
    <x v="247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n v="1.0133294117647058"/>
    <n v="589.95205479452056"/>
    <x v="248"/>
    <x v="248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n v="1.1292"/>
    <n v="48.051063829787232"/>
    <x v="249"/>
    <x v="249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n v="1.0558333333333334"/>
    <n v="72.482837528604122"/>
    <x v="250"/>
    <x v="250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n v="1.2557142857142858"/>
    <n v="57.077922077922075"/>
    <x v="251"/>
    <x v="25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n v="1.8455999999999999"/>
    <n v="85.444444444444443"/>
    <x v="252"/>
    <x v="252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n v="1.0073333333333334"/>
    <n v="215.85714285714286"/>
    <x v="253"/>
    <x v="253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n v="1.1694724999999999"/>
    <n v="89.38643312101911"/>
    <x v="254"/>
    <x v="254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n v="1.0673325"/>
    <n v="45.418404255319146"/>
    <x v="255"/>
    <x v="25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n v="1.391"/>
    <n v="65.756363636363631"/>
    <x v="256"/>
    <x v="256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n v="1.0672648571428571"/>
    <n v="66.70405357142856"/>
    <x v="257"/>
    <x v="257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n v="1.9114"/>
    <n v="83.345930232558146"/>
    <x v="258"/>
    <x v="258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n v="1.3193789333333332"/>
    <n v="105.04609341825902"/>
    <x v="259"/>
    <x v="25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n v="1.0640000000000001"/>
    <n v="120.90909090909091"/>
    <x v="260"/>
    <x v="26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n v="1.0740000000000001"/>
    <n v="97.63636363636364"/>
    <x v="261"/>
    <x v="26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n v="2.4"/>
    <n v="41.379310344827587"/>
    <x v="262"/>
    <x v="262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n v="1.1808107999999999"/>
    <n v="30.654485981308412"/>
    <x v="263"/>
    <x v="263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n v="1.1819999999999999"/>
    <n v="64.945054945054949"/>
    <x v="264"/>
    <x v="264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n v="1.111"/>
    <n v="95.775862068965523"/>
    <x v="265"/>
    <x v="265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n v="1.4550000000000001"/>
    <n v="40.416666666666664"/>
    <x v="266"/>
    <x v="266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n v="1.3162883248730965"/>
    <n v="78.578424242424248"/>
    <x v="267"/>
    <x v="267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n v="1.1140000000000001"/>
    <n v="50.18018018018018"/>
    <x v="268"/>
    <x v="26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n v="1.4723377"/>
    <n v="92.251735588972423"/>
    <x v="269"/>
    <x v="269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n v="1.5260869565217392"/>
    <n v="57.540983606557376"/>
    <x v="270"/>
    <x v="27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n v="1.0468"/>
    <n v="109.42160278745645"/>
    <x v="271"/>
    <x v="27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n v="1.7743366666666667"/>
    <n v="81.892461538461546"/>
    <x v="272"/>
    <x v="272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n v="1.077758"/>
    <n v="45.667711864406776"/>
    <x v="273"/>
    <x v="273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n v="1.56"/>
    <n v="55.221238938053098"/>
    <x v="274"/>
    <x v="274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n v="1.08395"/>
    <n v="65.298192771084331"/>
    <x v="275"/>
    <x v="275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n v="1.476"/>
    <n v="95.225806451612897"/>
    <x v="276"/>
    <x v="276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n v="1.1038153846153846"/>
    <n v="75.444794952681391"/>
    <x v="277"/>
    <x v="277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n v="1.5034814814814814"/>
    <n v="97.816867469879512"/>
    <x v="278"/>
    <x v="278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n v="1.5731829411764706"/>
    <n v="87.685606557377056"/>
    <x v="279"/>
    <x v="279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n v="1.5614399999999999"/>
    <n v="54.748948106591868"/>
    <x v="280"/>
    <x v="280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n v="1.2058763636363636"/>
    <n v="83.953417721518989"/>
    <x v="281"/>
    <x v="28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n v="1.0118888888888888"/>
    <n v="254.38547486033519"/>
    <x v="282"/>
    <x v="282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n v="1.142725"/>
    <n v="101.8269801980198"/>
    <x v="283"/>
    <x v="283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n v="1.0462615"/>
    <n v="55.066394736842106"/>
    <x v="284"/>
    <x v="284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n v="2.2882507142857142"/>
    <n v="56.901438721136763"/>
    <x v="285"/>
    <x v="285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n v="1.0915333333333332"/>
    <n v="121.28148148148148"/>
    <x v="286"/>
    <x v="286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n v="1.7629999999999999"/>
    <n v="91.189655172413794"/>
    <x v="287"/>
    <x v="287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n v="1.0321061999999999"/>
    <n v="115.44812080536913"/>
    <x v="288"/>
    <x v="288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n v="1.0482"/>
    <n v="67.771551724137936"/>
    <x v="289"/>
    <x v="289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n v="1.0668444444444445"/>
    <n v="28.576190476190476"/>
    <x v="290"/>
    <x v="29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n v="1.2001999999999999"/>
    <n v="46.8828125"/>
    <x v="291"/>
    <x v="29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n v="1.0150693333333334"/>
    <n v="154.42231237322514"/>
    <x v="292"/>
    <x v="292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n v="1.0138461538461538"/>
    <n v="201.22137404580153"/>
    <x v="293"/>
    <x v="29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n v="1"/>
    <n v="100"/>
    <x v="294"/>
    <x v="294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n v="1.3310911999999999"/>
    <n v="100.08204511278196"/>
    <x v="295"/>
    <x v="295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n v="1.187262"/>
    <n v="230.08953488372092"/>
    <x v="296"/>
    <x v="296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n v="1.0064"/>
    <n v="141.74647887323943"/>
    <x v="297"/>
    <x v="297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n v="1.089324126984127"/>
    <n v="56.344351395730705"/>
    <x v="298"/>
    <x v="298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n v="1.789525"/>
    <n v="73.341188524590166"/>
    <x v="299"/>
    <x v="299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n v="1.0172264"/>
    <n v="85.337785234899329"/>
    <x v="300"/>
    <x v="300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n v="1.1873499999999999"/>
    <n v="61.496215139442228"/>
    <x v="301"/>
    <x v="30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n v="1.0045999999999999"/>
    <n v="93.018518518518519"/>
    <x v="302"/>
    <x v="302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n v="1.3746666666666667"/>
    <n v="50.292682926829265"/>
    <x v="303"/>
    <x v="303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n v="2.3164705882352941"/>
    <n v="106.43243243243244"/>
    <x v="304"/>
    <x v="30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n v="1.3033333333333332"/>
    <n v="51.719576719576722"/>
    <x v="305"/>
    <x v="305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n v="2.9289999999999998"/>
    <n v="36.612499999999997"/>
    <x v="306"/>
    <x v="306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n v="1.1131818181818183"/>
    <n v="42.517361111111114"/>
    <x v="307"/>
    <x v="307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n v="1.0556666666666668"/>
    <n v="62.712871287128714"/>
    <x v="308"/>
    <x v="308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n v="1.1894444444444445"/>
    <n v="89.957983193277315"/>
    <x v="309"/>
    <x v="309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n v="1.04129"/>
    <n v="28.924722222222222"/>
    <x v="310"/>
    <x v="31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n v="1.0410165"/>
    <n v="138.8022"/>
    <x v="311"/>
    <x v="31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n v="1.1187499999999999"/>
    <n v="61.301369863013697"/>
    <x v="312"/>
    <x v="31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n v="1.0473529411764706"/>
    <n v="80.202702702702709"/>
    <x v="313"/>
    <x v="313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n v="3.8515000000000001"/>
    <n v="32.095833333333331"/>
    <x v="314"/>
    <x v="314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n v="1.01248"/>
    <n v="200.88888888888889"/>
    <x v="315"/>
    <x v="315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n v="1.1377333333333333"/>
    <n v="108.01265822784811"/>
    <x v="316"/>
    <x v="316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n v="1.0080333333333333"/>
    <n v="95.699367088607602"/>
    <x v="317"/>
    <x v="317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n v="2.8332000000000002"/>
    <n v="49.880281690140848"/>
    <x v="318"/>
    <x v="31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n v="1.1268"/>
    <n v="110.47058823529412"/>
    <x v="319"/>
    <x v="319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n v="1.0658000000000001"/>
    <n v="134.91139240506328"/>
    <x v="320"/>
    <x v="32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n v="1.0266285714285714"/>
    <n v="106.62314540059347"/>
    <x v="321"/>
    <x v="32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n v="1.0791200000000001"/>
    <n v="145.04301075268816"/>
    <x v="322"/>
    <x v="322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n v="1.2307407407407407"/>
    <n v="114.58620689655173"/>
    <x v="323"/>
    <x v="32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n v="1.016"/>
    <n v="105.3170731707317"/>
    <x v="324"/>
    <x v="324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n v="1.04396"/>
    <n v="70.921195652173907"/>
    <x v="325"/>
    <x v="325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n v="1.1292973333333334"/>
    <n v="147.17167680278018"/>
    <x v="326"/>
    <x v="326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n v="1.3640000000000001"/>
    <n v="160.47058823529412"/>
    <x v="327"/>
    <x v="327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n v="1.036144"/>
    <n v="156.04578313253012"/>
    <x v="328"/>
    <x v="328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n v="1.0549999999999999"/>
    <n v="63.17365269461078"/>
    <x v="329"/>
    <x v="329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n v="1.0182857142857142"/>
    <n v="104.82352941176471"/>
    <x v="330"/>
    <x v="33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n v="1.0660499999999999"/>
    <n v="97.356164383561648"/>
    <x v="331"/>
    <x v="33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n v="1.13015"/>
    <n v="203.63063063063063"/>
    <x v="332"/>
    <x v="332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n v="1.252275"/>
    <n v="188.31203007518798"/>
    <x v="333"/>
    <x v="333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n v="1.0119"/>
    <n v="146.65217391304347"/>
    <x v="334"/>
    <x v="334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n v="1.0276470588235294"/>
    <n v="109.1875"/>
    <x v="335"/>
    <x v="33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n v="1.1683911999999999"/>
    <n v="59.249046653144013"/>
    <x v="336"/>
    <x v="336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n v="1.0116833333333335"/>
    <n v="97.904838709677421"/>
    <x v="337"/>
    <x v="337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n v="1.1013360000000001"/>
    <n v="70.000169491525426"/>
    <x v="338"/>
    <x v="338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n v="1.0808333333333333"/>
    <n v="72.865168539325836"/>
    <x v="339"/>
    <x v="339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n v="1.2502285714285715"/>
    <n v="146.34782608695653"/>
    <x v="340"/>
    <x v="34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n v="1.0671428571428572"/>
    <n v="67.909090909090907"/>
    <x v="341"/>
    <x v="34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n v="1.0036639999999999"/>
    <n v="169.85083076923075"/>
    <x v="342"/>
    <x v="342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n v="1.0202863333333334"/>
    <n v="58.413339694656486"/>
    <x v="343"/>
    <x v="343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n v="1.0208358208955224"/>
    <n v="119.99298245614035"/>
    <x v="344"/>
    <x v="344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n v="1.2327586206896552"/>
    <n v="99.860335195530723"/>
    <x v="345"/>
    <x v="345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n v="1.7028880000000002"/>
    <n v="90.579148936170213"/>
    <x v="346"/>
    <x v="346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n v="1.1159049999999999"/>
    <n v="117.77361477572559"/>
    <x v="347"/>
    <x v="347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n v="1.03"/>
    <n v="86.554621848739501"/>
    <x v="348"/>
    <x v="348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n v="1.0663570159857905"/>
    <n v="71.899281437125751"/>
    <x v="349"/>
    <x v="349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n v="1.1476"/>
    <n v="129.81900452488688"/>
    <x v="350"/>
    <x v="35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n v="1.2734117647058822"/>
    <n v="44.912863070539416"/>
    <x v="351"/>
    <x v="35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n v="1.1656"/>
    <n v="40.755244755244753"/>
    <x v="352"/>
    <x v="352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n v="1.0861819426615318"/>
    <n v="103.52394779771615"/>
    <x v="353"/>
    <x v="353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n v="1.0394285714285714"/>
    <n v="125.44827586206897"/>
    <x v="354"/>
    <x v="35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n v="1.1625714285714286"/>
    <n v="246.60606060606059"/>
    <x v="355"/>
    <x v="355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n v="1.0269239999999999"/>
    <n v="79.401340206185566"/>
    <x v="356"/>
    <x v="35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n v="1.74"/>
    <n v="86.138613861386133"/>
    <x v="357"/>
    <x v="3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n v="1.03088"/>
    <n v="193.04868913857678"/>
    <x v="358"/>
    <x v="35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n v="1.0485537190082646"/>
    <n v="84.023178807947019"/>
    <x v="359"/>
    <x v="35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n v="1.0137499999999999"/>
    <n v="139.82758620689654"/>
    <x v="360"/>
    <x v="36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n v="1.1107699999999998"/>
    <n v="109.82189265536722"/>
    <x v="361"/>
    <x v="36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n v="1.2415933781686497"/>
    <n v="139.53488372093022"/>
    <x v="362"/>
    <x v="36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n v="1.0133333333333334"/>
    <n v="347.84615384615387"/>
    <x v="363"/>
    <x v="363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n v="1.1016142857142857"/>
    <n v="68.24159292035398"/>
    <x v="364"/>
    <x v="364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n v="1.0397333333333334"/>
    <n v="239.93846153846152"/>
    <x v="365"/>
    <x v="365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n v="1.013157894736842"/>
    <n v="287.31343283582089"/>
    <x v="366"/>
    <x v="366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n v="1.033501"/>
    <n v="86.84882352941176"/>
    <x v="367"/>
    <x v="367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n v="1.04112"/>
    <n v="81.84905660377359"/>
    <x v="368"/>
    <x v="368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n v="1.1015569230769231"/>
    <n v="42.874970059880241"/>
    <x v="369"/>
    <x v="36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n v="1.2202"/>
    <n v="709.41860465116281"/>
    <x v="370"/>
    <x v="37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n v="1.1416866666666667"/>
    <n v="161.25517890772127"/>
    <x v="371"/>
    <x v="37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n v="1.2533333333333334"/>
    <n v="41.777777777777779"/>
    <x v="372"/>
    <x v="372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n v="1.0666666666666667"/>
    <n v="89.887640449438209"/>
    <x v="373"/>
    <x v="373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n v="1.3065"/>
    <n v="45.051724137931032"/>
    <x v="374"/>
    <x v="374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n v="1.2"/>
    <n v="42.857142857142854"/>
    <x v="375"/>
    <x v="375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n v="1.0595918367346939"/>
    <n v="54.083333333333336"/>
    <x v="376"/>
    <x v="37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n v="1.1439999999999999"/>
    <n v="103.21804511278195"/>
    <x v="377"/>
    <x v="377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n v="1.1176666666666666"/>
    <n v="40.397590361445786"/>
    <x v="378"/>
    <x v="378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n v="1.1608000000000001"/>
    <n v="116.85906040268456"/>
    <x v="379"/>
    <x v="379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n v="1.415"/>
    <n v="115.51020408163265"/>
    <x v="380"/>
    <x v="380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n v="1.0472999999999999"/>
    <n v="104.31274900398407"/>
    <x v="381"/>
    <x v="38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n v="2.5583333333333331"/>
    <n v="69.772727272727266"/>
    <x v="382"/>
    <x v="382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n v="2.0670670670670672"/>
    <n v="43.020833333333336"/>
    <x v="383"/>
    <x v="383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n v="1.1210500000000001"/>
    <n v="58.540469973890339"/>
    <x v="384"/>
    <x v="384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n v="1.05982"/>
    <n v="111.79535864978902"/>
    <x v="385"/>
    <x v="385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n v="1.0016666666666667"/>
    <n v="46.230769230769234"/>
    <x v="386"/>
    <x v="386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n v="2.1398947368421051"/>
    <n v="144.69039145907473"/>
    <x v="387"/>
    <x v="387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n v="1.2616000000000001"/>
    <n v="88.845070422535215"/>
    <x v="388"/>
    <x v="388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n v="1.8153547058823529"/>
    <n v="81.75107284768211"/>
    <x v="389"/>
    <x v="389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n v="1"/>
    <n v="71.428571428571431"/>
    <x v="390"/>
    <x v="39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n v="1.0061"/>
    <n v="104.25906735751295"/>
    <x v="391"/>
    <x v="39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n v="1.009027027027027"/>
    <n v="90.616504854368927"/>
    <x v="392"/>
    <x v="392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n v="1.10446"/>
    <n v="157.33048433048432"/>
    <x v="393"/>
    <x v="393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n v="1.118936170212766"/>
    <n v="105.18"/>
    <x v="394"/>
    <x v="394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n v="1.0804450000000001"/>
    <n v="58.719836956521746"/>
    <x v="395"/>
    <x v="395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n v="1.0666666666666667"/>
    <n v="81.632653061224488"/>
    <x v="396"/>
    <x v="39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n v="1.0390027322404372"/>
    <n v="56.460043668122275"/>
    <x v="397"/>
    <x v="397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n v="1.2516"/>
    <n v="140.1044776119403"/>
    <x v="398"/>
    <x v="398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n v="1.0680499999999999"/>
    <n v="224.85263157894738"/>
    <x v="399"/>
    <x v="399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n v="1.1230249999999999"/>
    <n v="181.13306451612902"/>
    <x v="400"/>
    <x v="4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n v="1.0381199999999999"/>
    <n v="711.04109589041093"/>
    <x v="401"/>
    <x v="40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n v="1.4165000000000001"/>
    <n v="65.883720930232556"/>
    <x v="402"/>
    <x v="402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n v="1.0526"/>
    <n v="75.185714285714283"/>
    <x v="403"/>
    <x v="40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n v="1.0309142857142857"/>
    <n v="133.14391143911439"/>
    <x v="404"/>
    <x v="404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n v="1.0765957446808512"/>
    <n v="55.2"/>
    <x v="405"/>
    <x v="405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n v="1.0770464285714285"/>
    <n v="86.163714285714292"/>
    <x v="406"/>
    <x v="40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n v="1.0155000000000001"/>
    <n v="92.318181818181813"/>
    <x v="407"/>
    <x v="407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n v="1.0143766666666667"/>
    <n v="160.16473684210527"/>
    <x v="408"/>
    <x v="408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n v="1.3680000000000001"/>
    <n v="45.6"/>
    <x v="409"/>
    <x v="409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n v="1.2829999999999999"/>
    <n v="183.28571428571428"/>
    <x v="410"/>
    <x v="410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n v="1.0105"/>
    <n v="125.78838174273859"/>
    <x v="411"/>
    <x v="41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n v="1.2684"/>
    <n v="57.654545454545456"/>
    <x v="412"/>
    <x v="412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n v="1.0508593749999999"/>
    <n v="78.660818713450297"/>
    <x v="413"/>
    <x v="413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n v="1.0285405405405406"/>
    <n v="91.480769230769226"/>
    <x v="414"/>
    <x v="414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n v="1.0214714285714286"/>
    <n v="68.09809523809524"/>
    <x v="415"/>
    <x v="415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n v="1.2021700000000002"/>
    <n v="48.086800000000004"/>
    <x v="416"/>
    <x v="416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n v="1.0024761904761905"/>
    <n v="202.42307692307693"/>
    <x v="417"/>
    <x v="417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n v="1.0063392857142857"/>
    <n v="216.75"/>
    <x v="418"/>
    <x v="418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n v="1.004375"/>
    <n v="110.06849315068493"/>
    <x v="419"/>
    <x v="419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n v="4.3939393939393936E-3"/>
    <n v="4.833333333333333"/>
    <x v="420"/>
    <x v="42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n v="2.0066666666666667E-2"/>
    <n v="50.166666666666664"/>
    <x v="421"/>
    <x v="421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n v="1.0749999999999999E-2"/>
    <n v="35.833333333333336"/>
    <x v="422"/>
    <x v="422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n v="7.6499999999999997E-3"/>
    <n v="11.76923076923077"/>
    <x v="423"/>
    <x v="423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n v="6.7966666666666675E-2"/>
    <n v="40.78"/>
    <x v="424"/>
    <x v="424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n v="1.2E-4"/>
    <n v="3"/>
    <x v="425"/>
    <x v="425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n v="1.3299999999999999E-2"/>
    <n v="16.625"/>
    <x v="426"/>
    <x v="426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n v="0"/>
    <n v="0"/>
    <x v="427"/>
    <x v="427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n v="5.6333333333333332E-2"/>
    <n v="52"/>
    <x v="428"/>
    <x v="428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n v="0"/>
    <n v="0"/>
    <x v="429"/>
    <x v="429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n v="2.4E-2"/>
    <n v="4.8"/>
    <x v="430"/>
    <x v="43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n v="0.13833333333333334"/>
    <n v="51.875"/>
    <x v="431"/>
    <x v="431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n v="9.5000000000000001E-2"/>
    <n v="71.25"/>
    <x v="432"/>
    <x v="432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n v="0"/>
    <n v="0"/>
    <x v="433"/>
    <x v="433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n v="0.05"/>
    <n v="62.5"/>
    <x v="434"/>
    <x v="434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n v="2.7272727272727273E-5"/>
    <n v="1"/>
    <x v="435"/>
    <x v="435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n v="0"/>
    <n v="0"/>
    <x v="436"/>
    <x v="436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n v="0"/>
    <n v="0"/>
    <x v="437"/>
    <x v="437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n v="9.3799999999999994E-2"/>
    <n v="170.54545454545453"/>
    <x v="438"/>
    <x v="43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n v="0"/>
    <n v="0"/>
    <x v="439"/>
    <x v="439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n v="1E-3"/>
    <n v="5"/>
    <x v="440"/>
    <x v="44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n v="0"/>
    <n v="0"/>
    <x v="441"/>
    <x v="441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n v="0.39358823529411763"/>
    <n v="393.58823529411762"/>
    <x v="442"/>
    <x v="44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n v="1E-3"/>
    <n v="5"/>
    <x v="443"/>
    <x v="443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n v="0.05"/>
    <n v="50"/>
    <x v="444"/>
    <x v="444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n v="3.3333333333333335E-5"/>
    <n v="1"/>
    <x v="445"/>
    <x v="44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n v="7.2952380952380949E-2"/>
    <n v="47.875"/>
    <x v="446"/>
    <x v="446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n v="1.6666666666666666E-4"/>
    <n v="5"/>
    <x v="447"/>
    <x v="447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n v="3.2804E-2"/>
    <n v="20.502500000000001"/>
    <x v="448"/>
    <x v="448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n v="2.2499999999999999E-2"/>
    <n v="9"/>
    <x v="449"/>
    <x v="44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n v="7.92E-3"/>
    <n v="56.571428571428569"/>
    <x v="450"/>
    <x v="45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n v="0"/>
    <n v="0"/>
    <x v="451"/>
    <x v="4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n v="0.64"/>
    <n v="40"/>
    <x v="452"/>
    <x v="452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n v="2.740447957839262E-4"/>
    <n v="13"/>
    <x v="453"/>
    <x v="45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n v="8.2000000000000007E-3"/>
    <n v="16.399999999999999"/>
    <x v="454"/>
    <x v="454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n v="6.9230769230769226E-4"/>
    <n v="22.5"/>
    <x v="455"/>
    <x v="45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n v="6.8631863186318634E-3"/>
    <n v="20.333333333333332"/>
    <x v="456"/>
    <x v="456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n v="0"/>
    <n v="0"/>
    <x v="457"/>
    <x v="457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n v="8.2100000000000006E-2"/>
    <n v="16.755102040816325"/>
    <x v="458"/>
    <x v="458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n v="6.4102564102564103E-4"/>
    <n v="25"/>
    <x v="459"/>
    <x v="459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n v="2.9411764705882353E-3"/>
    <n v="12.5"/>
    <x v="460"/>
    <x v="46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n v="0"/>
    <n v="0"/>
    <x v="461"/>
    <x v="461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n v="0"/>
    <n v="0"/>
    <x v="462"/>
    <x v="462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n v="2.2727272727272728E-2"/>
    <n v="113.63636363636364"/>
    <x v="463"/>
    <x v="46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n v="9.9009900990099011E-4"/>
    <n v="1"/>
    <x v="464"/>
    <x v="464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n v="0.26953125"/>
    <n v="17.25"/>
    <x v="465"/>
    <x v="46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n v="7.6E-3"/>
    <n v="15.2"/>
    <x v="466"/>
    <x v="466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n v="0.21575"/>
    <n v="110.64102564102564"/>
    <x v="467"/>
    <x v="467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n v="0"/>
    <n v="0"/>
    <x v="468"/>
    <x v="468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n v="0"/>
    <n v="0"/>
    <x v="469"/>
    <x v="469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n v="1.0200000000000001E-2"/>
    <n v="25.5"/>
    <x v="470"/>
    <x v="47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n v="0.11892727272727273"/>
    <n v="38.476470588235294"/>
    <x v="471"/>
    <x v="471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n v="0.17624999999999999"/>
    <n v="28.2"/>
    <x v="472"/>
    <x v="47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n v="2.87E-2"/>
    <n v="61.5"/>
    <x v="473"/>
    <x v="473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n v="3.0303030303030303E-4"/>
    <n v="1"/>
    <x v="474"/>
    <x v="474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n v="0"/>
    <n v="0"/>
    <x v="475"/>
    <x v="475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n v="2.2302681818181819E-2"/>
    <n v="39.569274193548388"/>
    <x v="476"/>
    <x v="476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n v="0"/>
    <n v="0"/>
    <x v="477"/>
    <x v="477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n v="0"/>
    <n v="0"/>
    <x v="478"/>
    <x v="478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n v="0.3256"/>
    <n v="88.8"/>
    <x v="479"/>
    <x v="479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n v="0.19409999999999999"/>
    <n v="55.457142857142856"/>
    <x v="480"/>
    <x v="48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n v="6.0999999999999999E-2"/>
    <n v="87.142857142857139"/>
    <x v="481"/>
    <x v="481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n v="1E-3"/>
    <n v="10"/>
    <x v="482"/>
    <x v="482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n v="0.502"/>
    <n v="51.224489795918366"/>
    <x v="483"/>
    <x v="483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n v="1.8625E-3"/>
    <n v="13.545454545454545"/>
    <x v="484"/>
    <x v="484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n v="0.21906971229845085"/>
    <n v="66.520080000000007"/>
    <x v="485"/>
    <x v="485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n v="9.0909090909090904E-5"/>
    <n v="50"/>
    <x v="486"/>
    <x v="486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n v="0"/>
    <n v="0"/>
    <x v="487"/>
    <x v="487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n v="0"/>
    <n v="0"/>
    <x v="488"/>
    <x v="488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n v="2.8667813379201833E-3"/>
    <n v="71.666666666666671"/>
    <x v="489"/>
    <x v="489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n v="0"/>
    <n v="0"/>
    <x v="490"/>
    <x v="49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n v="0"/>
    <n v="0"/>
    <x v="491"/>
    <x v="491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n v="0"/>
    <n v="0"/>
    <x v="492"/>
    <x v="492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n v="0"/>
    <n v="0"/>
    <x v="493"/>
    <x v="493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n v="1.5499999999999999E-3"/>
    <n v="10.333333333333334"/>
    <x v="494"/>
    <x v="49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n v="0"/>
    <n v="0"/>
    <x v="495"/>
    <x v="49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n v="1.6666666666666667E-5"/>
    <n v="1"/>
    <x v="496"/>
    <x v="496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n v="6.6964285714285711E-3"/>
    <n v="10"/>
    <x v="497"/>
    <x v="497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n v="4.5985132395404561E-2"/>
    <n v="136.09090909090909"/>
    <x v="498"/>
    <x v="498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n v="9.5500000000000002E-2"/>
    <n v="73.461538461538467"/>
    <x v="499"/>
    <x v="499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n v="3.307692307692308E-2"/>
    <n v="53.75"/>
    <x v="500"/>
    <x v="5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n v="0"/>
    <n v="0"/>
    <x v="501"/>
    <x v="50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n v="1.15E-2"/>
    <n v="57.5"/>
    <x v="502"/>
    <x v="502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n v="1.7538461538461537E-2"/>
    <n v="12.666666666666666"/>
    <x v="503"/>
    <x v="50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n v="1.3673469387755101E-2"/>
    <n v="67"/>
    <x v="504"/>
    <x v="504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n v="4.3333333333333331E-3"/>
    <n v="3.7142857142857144"/>
    <x v="505"/>
    <x v="505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n v="1.25E-3"/>
    <n v="250"/>
    <x v="506"/>
    <x v="506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n v="3.2000000000000001E-2"/>
    <n v="64"/>
    <x v="507"/>
    <x v="50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n v="8.0000000000000002E-3"/>
    <n v="133.33333333333334"/>
    <x v="508"/>
    <x v="508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n v="2E-3"/>
    <n v="10"/>
    <x v="509"/>
    <x v="509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n v="0"/>
    <n v="0"/>
    <x v="510"/>
    <x v="51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n v="0.03"/>
    <n v="30"/>
    <x v="511"/>
    <x v="511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n v="1.3749999999999999E-3"/>
    <n v="5.5"/>
    <x v="512"/>
    <x v="512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n v="0.13924"/>
    <n v="102.38235294117646"/>
    <x v="513"/>
    <x v="513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n v="3.3333333333333333E-2"/>
    <n v="16.666666666666668"/>
    <x v="514"/>
    <x v="514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n v="0.25413402061855672"/>
    <n v="725.02941176470586"/>
    <x v="515"/>
    <x v="515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n v="0"/>
    <n v="0"/>
    <x v="516"/>
    <x v="516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n v="1.3666666666666667E-2"/>
    <n v="68.333333333333329"/>
    <x v="517"/>
    <x v="517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n v="0"/>
    <n v="0"/>
    <x v="518"/>
    <x v="518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n v="0.22881426547787684"/>
    <n v="39.228571428571428"/>
    <x v="519"/>
    <x v="519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n v="1.0209999999999999"/>
    <n v="150.14705882352942"/>
    <x v="520"/>
    <x v="520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n v="1.0464"/>
    <n v="93.428571428571431"/>
    <x v="521"/>
    <x v="52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n v="1.1466666666666667"/>
    <n v="110.96774193548387"/>
    <x v="522"/>
    <x v="522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n v="1.206"/>
    <n v="71.785714285714292"/>
    <x v="523"/>
    <x v="523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n v="1.0867285714285715"/>
    <n v="29.258076923076924"/>
    <x v="524"/>
    <x v="5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n v="1"/>
    <n v="1000"/>
    <x v="525"/>
    <x v="525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n v="1.1399999999999999"/>
    <n v="74.347826086956516"/>
    <x v="526"/>
    <x v="52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n v="1.0085"/>
    <n v="63.829113924050631"/>
    <x v="527"/>
    <x v="527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n v="1.1565217391304348"/>
    <n v="44.333333333333336"/>
    <x v="528"/>
    <x v="528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n v="1.3041666666666667"/>
    <n v="86.944444444444443"/>
    <x v="529"/>
    <x v="529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n v="1.0778267254038179"/>
    <n v="126.55172413793103"/>
    <x v="530"/>
    <x v="53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n v="1"/>
    <n v="129.03225806451613"/>
    <x v="531"/>
    <x v="53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n v="1.2324999999999999"/>
    <n v="71.242774566473983"/>
    <x v="532"/>
    <x v="532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n v="1.002"/>
    <n v="117.88235294117646"/>
    <x v="533"/>
    <x v="533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n v="1.0466666666666666"/>
    <n v="327.08333333333331"/>
    <x v="534"/>
    <x v="534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n v="1.0249999999999999"/>
    <n v="34.745762711864408"/>
    <x v="535"/>
    <x v="53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n v="1.1825757575757576"/>
    <n v="100.06410256410257"/>
    <x v="536"/>
    <x v="53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n v="1.2050000000000001"/>
    <n v="40.847457627118644"/>
    <x v="537"/>
    <x v="537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n v="3.0242"/>
    <n v="252.01666666666668"/>
    <x v="538"/>
    <x v="53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n v="1.00644"/>
    <n v="25.161000000000001"/>
    <x v="539"/>
    <x v="539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n v="6.666666666666667E-5"/>
    <n v="1"/>
    <x v="540"/>
    <x v="54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n v="5.5555555555555558E-3"/>
    <n v="25"/>
    <x v="541"/>
    <x v="541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n v="3.9999999999999998E-6"/>
    <n v="1"/>
    <x v="542"/>
    <x v="542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n v="3.1818181818181819E-3"/>
    <n v="35"/>
    <x v="543"/>
    <x v="543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n v="1.2E-2"/>
    <n v="3"/>
    <x v="544"/>
    <x v="544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n v="0.27383999999999997"/>
    <n v="402.70588235294116"/>
    <x v="545"/>
    <x v="545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n v="8.6666666666666663E-4"/>
    <n v="26"/>
    <x v="546"/>
    <x v="54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n v="0"/>
    <n v="0"/>
    <x v="547"/>
    <x v="547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n v="8.9999999999999998E-4"/>
    <n v="9"/>
    <x v="548"/>
    <x v="5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n v="2.7199999999999998E-2"/>
    <n v="8.5"/>
    <x v="549"/>
    <x v="549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n v="7.0000000000000001E-3"/>
    <n v="8.75"/>
    <x v="550"/>
    <x v="55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n v="5.0413333333333331E-2"/>
    <n v="135.03571428571428"/>
    <x v="551"/>
    <x v="551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n v="0"/>
    <n v="0"/>
    <x v="552"/>
    <x v="552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n v="4.9199999999999999E-3"/>
    <n v="20.5"/>
    <x v="553"/>
    <x v="553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n v="0.36589147286821705"/>
    <n v="64.36363636363636"/>
    <x v="554"/>
    <x v="554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n v="0"/>
    <n v="0"/>
    <x v="555"/>
    <x v="555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n v="2.5000000000000001E-2"/>
    <n v="200"/>
    <x v="556"/>
    <x v="556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n v="9.1066666666666674E-3"/>
    <n v="68.3"/>
    <x v="557"/>
    <x v="557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n v="0"/>
    <n v="0"/>
    <x v="558"/>
    <x v="558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n v="2.0833333333333335E-4"/>
    <n v="50"/>
    <x v="559"/>
    <x v="559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n v="1.2E-4"/>
    <n v="4"/>
    <x v="560"/>
    <x v="56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n v="3.6666666666666666E-3"/>
    <n v="27.5"/>
    <x v="561"/>
    <x v="561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n v="0"/>
    <n v="0"/>
    <x v="562"/>
    <x v="562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n v="9.0666666666666662E-4"/>
    <n v="34"/>
    <x v="563"/>
    <x v="563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n v="5.5555555555555558E-5"/>
    <n v="1"/>
    <x v="564"/>
    <x v="564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n v="0"/>
    <n v="0"/>
    <x v="565"/>
    <x v="565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n v="2.0000000000000001E-4"/>
    <n v="1"/>
    <x v="566"/>
    <x v="566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n v="0"/>
    <n v="0"/>
    <x v="567"/>
    <x v="567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n v="0.01"/>
    <n v="49"/>
    <x v="568"/>
    <x v="568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n v="8.0000000000000002E-3"/>
    <n v="20"/>
    <x v="569"/>
    <x v="569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n v="1.6705882352941177E-3"/>
    <n v="142"/>
    <x v="570"/>
    <x v="57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n v="4.2399999999999998E-3"/>
    <n v="53"/>
    <x v="571"/>
    <x v="571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n v="0"/>
    <n v="0"/>
    <x v="572"/>
    <x v="572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n v="3.892538925389254E-3"/>
    <n v="38.444444444444443"/>
    <x v="573"/>
    <x v="57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n v="7.1556350626118068E-3"/>
    <n v="20"/>
    <x v="574"/>
    <x v="574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n v="4.3166666666666666E-3"/>
    <n v="64.75"/>
    <x v="575"/>
    <x v="5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n v="1.2500000000000001E-5"/>
    <n v="1"/>
    <x v="576"/>
    <x v="576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n v="2E-3"/>
    <n v="10"/>
    <x v="577"/>
    <x v="577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n v="1.12E-4"/>
    <n v="2"/>
    <x v="578"/>
    <x v="578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n v="1.4583333333333334E-2"/>
    <n v="35"/>
    <x v="579"/>
    <x v="579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n v="3.3333333333333332E-4"/>
    <n v="1"/>
    <x v="580"/>
    <x v="58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n v="0"/>
    <n v="0"/>
    <x v="581"/>
    <x v="581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n v="0"/>
    <n v="0"/>
    <x v="582"/>
    <x v="582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n v="1.1111111111111112E-4"/>
    <n v="1"/>
    <x v="583"/>
    <x v="583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n v="0.01"/>
    <n v="5"/>
    <x v="584"/>
    <x v="584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n v="0"/>
    <n v="0"/>
    <x v="585"/>
    <x v="585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n v="5.5999999999999999E-3"/>
    <n v="14"/>
    <x v="586"/>
    <x v="586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n v="9.0833333333333335E-2"/>
    <n v="389.28571428571428"/>
    <x v="587"/>
    <x v="587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n v="3.3444444444444443E-2"/>
    <n v="150.5"/>
    <x v="588"/>
    <x v="588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n v="1.3333333333333334E-4"/>
    <n v="1"/>
    <x v="589"/>
    <x v="58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n v="4.4600000000000001E-2"/>
    <n v="24.777777777777779"/>
    <x v="590"/>
    <x v="59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n v="6.0999999999999997E-4"/>
    <n v="30.5"/>
    <x v="591"/>
    <x v="591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n v="3.3333333333333333E-2"/>
    <n v="250"/>
    <x v="592"/>
    <x v="592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n v="0.23"/>
    <n v="16.428571428571427"/>
    <x v="593"/>
    <x v="59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n v="1.0399999999999999E-3"/>
    <n v="13"/>
    <x v="594"/>
    <x v="594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n v="4.2599999999999999E-3"/>
    <n v="53.25"/>
    <x v="595"/>
    <x v="59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n v="2.9999999999999997E-4"/>
    <n v="3"/>
    <x v="596"/>
    <x v="596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n v="2.6666666666666666E-3"/>
    <n v="10"/>
    <x v="597"/>
    <x v="597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n v="0.34"/>
    <n v="121.42857142857143"/>
    <x v="598"/>
    <x v="598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n v="6.2E-4"/>
    <n v="15.5"/>
    <x v="599"/>
    <x v="599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n v="0.02"/>
    <n v="100"/>
    <x v="600"/>
    <x v="6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n v="1.4E-2"/>
    <n v="23.333333333333332"/>
    <x v="601"/>
    <x v="601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n v="0"/>
    <n v="0"/>
    <x v="602"/>
    <x v="602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n v="3.9334666666666664E-2"/>
    <n v="45.386153846153846"/>
    <x v="603"/>
    <x v="60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n v="0"/>
    <n v="0"/>
    <x v="604"/>
    <x v="604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n v="2.6200000000000001E-2"/>
    <n v="16.375"/>
    <x v="605"/>
    <x v="60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n v="2E-3"/>
    <n v="10"/>
    <x v="606"/>
    <x v="606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n v="0"/>
    <n v="0"/>
    <x v="607"/>
    <x v="607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n v="9.7400000000000004E-3"/>
    <n v="292.2"/>
    <x v="608"/>
    <x v="608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n v="6.41025641025641E-3"/>
    <n v="5"/>
    <x v="609"/>
    <x v="609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n v="0"/>
    <n v="0"/>
    <x v="610"/>
    <x v="61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n v="0"/>
    <n v="0"/>
    <x v="611"/>
    <x v="611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n v="0"/>
    <n v="0"/>
    <x v="612"/>
    <x v="612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n v="0.21363333333333334"/>
    <n v="105.93388429752066"/>
    <x v="613"/>
    <x v="61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n v="0"/>
    <n v="0"/>
    <x v="614"/>
    <x v="614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n v="0"/>
    <n v="0"/>
    <x v="615"/>
    <x v="615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n v="0"/>
    <n v="0"/>
    <x v="616"/>
    <x v="616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n v="0.03"/>
    <n v="20"/>
    <x v="617"/>
    <x v="617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n v="0"/>
    <n v="0"/>
    <x v="618"/>
    <x v="618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n v="3.9999999999999998E-7"/>
    <n v="1"/>
    <x v="619"/>
    <x v="619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n v="0.01"/>
    <n v="300"/>
    <x v="620"/>
    <x v="62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n v="1.044E-2"/>
    <n v="87"/>
    <x v="621"/>
    <x v="621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n v="5.6833333333333333E-2"/>
    <n v="37.888888888888886"/>
    <x v="622"/>
    <x v="622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n v="0"/>
    <n v="0"/>
    <x v="623"/>
    <x v="623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n v="0"/>
    <n v="0"/>
    <x v="624"/>
    <x v="624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n v="0"/>
    <n v="0"/>
    <x v="625"/>
    <x v="625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n v="0.17380000000000001"/>
    <n v="111.41025641025641"/>
    <x v="626"/>
    <x v="626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n v="2.0000000000000001E-4"/>
    <n v="90"/>
    <x v="627"/>
    <x v="627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n v="0"/>
    <n v="0"/>
    <x v="628"/>
    <x v="628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n v="1.75E-3"/>
    <n v="116.66666666666667"/>
    <x v="629"/>
    <x v="629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n v="8.3340278356529708E-4"/>
    <n v="10"/>
    <x v="630"/>
    <x v="63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n v="1.38E-2"/>
    <n v="76.666666666666671"/>
    <x v="631"/>
    <x v="63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n v="0"/>
    <n v="0"/>
    <x v="632"/>
    <x v="632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n v="0.1245"/>
    <n v="49.8"/>
    <x v="633"/>
    <x v="633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n v="2.0000000000000001E-4"/>
    <n v="1"/>
    <x v="634"/>
    <x v="634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n v="8.0000000000000007E-5"/>
    <n v="2"/>
    <x v="635"/>
    <x v="635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n v="2E-3"/>
    <n v="4"/>
    <x v="636"/>
    <x v="636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n v="0"/>
    <n v="0"/>
    <x v="637"/>
    <x v="637"/>
    <s v="technology/web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n v="9.0000000000000006E-5"/>
    <n v="3"/>
    <x v="638"/>
    <x v="638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n v="9.9999999999999995E-7"/>
    <n v="1"/>
    <x v="639"/>
    <x v="639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n v="1.4428571428571428"/>
    <n v="50.5"/>
    <x v="640"/>
    <x v="64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n v="1.1916249999999999"/>
    <n v="151.31746031746033"/>
    <x v="641"/>
    <x v="64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n v="14.604850000000001"/>
    <n v="134.3592456301748"/>
    <x v="642"/>
    <x v="642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n v="1.0580799999999999"/>
    <n v="174.02631578947367"/>
    <x v="643"/>
    <x v="643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n v="3.0011791999999997"/>
    <n v="73.486268364348675"/>
    <x v="644"/>
    <x v="644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n v="2.7869999999999999"/>
    <n v="23.518987341772153"/>
    <x v="645"/>
    <x v="645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n v="1.3187625000000001"/>
    <n v="39.074444444444445"/>
    <x v="646"/>
    <x v="646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n v="1.0705"/>
    <n v="125.94117647058823"/>
    <x v="647"/>
    <x v="647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n v="1.2682285714285715"/>
    <n v="1644"/>
    <x v="648"/>
    <x v="64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n v="1.3996"/>
    <n v="42.670731707317074"/>
    <x v="649"/>
    <x v="649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n v="1.1240000000000001"/>
    <n v="35.125"/>
    <x v="650"/>
    <x v="650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n v="1.00528"/>
    <n v="239.35238095238094"/>
    <x v="651"/>
    <x v="65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n v="1.0046666666666666"/>
    <n v="107.64285714285714"/>
    <x v="652"/>
    <x v="652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n v="1.4144600000000001"/>
    <n v="95.830623306233065"/>
    <x v="653"/>
    <x v="653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n v="2.6729166666666666"/>
    <n v="31.663376110562684"/>
    <x v="654"/>
    <x v="65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n v="1.4688749999999999"/>
    <n v="42.886861313868614"/>
    <x v="655"/>
    <x v="655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n v="2.1356000000000002"/>
    <n v="122.73563218390805"/>
    <x v="656"/>
    <x v="656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n v="1.2569999999999999"/>
    <n v="190.45454545454547"/>
    <x v="657"/>
    <x v="65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n v="1.0446206037108834"/>
    <n v="109.33695652173913"/>
    <x v="658"/>
    <x v="658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n v="1.0056666666666667"/>
    <n v="143.66666666666666"/>
    <x v="659"/>
    <x v="659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n v="3.058E-2"/>
    <n v="84.944444444444443"/>
    <x v="660"/>
    <x v="66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n v="9.4999999999999998E-3"/>
    <n v="10.555555555555555"/>
    <x v="661"/>
    <x v="661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n v="4.0000000000000001E-3"/>
    <n v="39"/>
    <x v="662"/>
    <x v="662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n v="3.5000000000000001E-3"/>
    <n v="100"/>
    <x v="663"/>
    <x v="663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n v="7.5333333333333335E-2"/>
    <n v="31.172413793103448"/>
    <x v="664"/>
    <x v="664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n v="0.18640000000000001"/>
    <n v="155.33333333333334"/>
    <x v="665"/>
    <x v="665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n v="4.0000000000000003E-5"/>
    <n v="2"/>
    <x v="666"/>
    <x v="666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n v="0.1002"/>
    <n v="178.92857142857142"/>
    <x v="667"/>
    <x v="667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n v="4.5600000000000002E-2"/>
    <n v="27.36"/>
    <x v="668"/>
    <x v="668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n v="0.21507499999999999"/>
    <n v="1536.25"/>
    <x v="669"/>
    <x v="669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n v="0.29276666666666668"/>
    <n v="84.99677419354839"/>
    <x v="670"/>
    <x v="67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n v="0.39426666666666665"/>
    <n v="788.5333333333333"/>
    <x v="671"/>
    <x v="671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n v="0.21628"/>
    <n v="50.29767441860465"/>
    <x v="672"/>
    <x v="672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n v="2.0500000000000002E-3"/>
    <n v="68.333333333333329"/>
    <x v="673"/>
    <x v="673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n v="2.9999999999999997E-4"/>
    <n v="7.5"/>
    <x v="674"/>
    <x v="674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n v="0.14849999999999999"/>
    <n v="34.269230769230766"/>
    <x v="675"/>
    <x v="67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n v="1.4710000000000001E-2"/>
    <n v="61.291666666666664"/>
    <x v="676"/>
    <x v="676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n v="0.25584000000000001"/>
    <n v="133.25"/>
    <x v="677"/>
    <x v="677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n v="3.8206896551724136E-2"/>
    <n v="65.17647058823529"/>
    <x v="678"/>
    <x v="67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n v="0.15485964912280703"/>
    <n v="93.90425531914893"/>
    <x v="679"/>
    <x v="67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n v="0.25912000000000002"/>
    <n v="150.65116279069767"/>
    <x v="680"/>
    <x v="68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n v="4.0000000000000002E-4"/>
    <n v="1"/>
    <x v="681"/>
    <x v="68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n v="1.06E-3"/>
    <n v="13.25"/>
    <x v="682"/>
    <x v="68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n v="8.5142857142857138E-3"/>
    <n v="99.333333333333329"/>
    <x v="683"/>
    <x v="683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n v="7.4837500000000001E-2"/>
    <n v="177.39259259259259"/>
    <x v="684"/>
    <x v="684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n v="0.27650000000000002"/>
    <n v="55.3"/>
    <x v="685"/>
    <x v="685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n v="0"/>
    <n v="0"/>
    <x v="686"/>
    <x v="686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n v="3.5499999999999997E-2"/>
    <n v="591.66666666666663"/>
    <x v="687"/>
    <x v="687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n v="0.72989999999999999"/>
    <n v="405.5"/>
    <x v="688"/>
    <x v="688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n v="0.57648750000000004"/>
    <n v="343.14732142857144"/>
    <x v="689"/>
    <x v="689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n v="0.1234"/>
    <n v="72.588235294117652"/>
    <x v="690"/>
    <x v="69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n v="5.1999999999999998E-3"/>
    <n v="26"/>
    <x v="691"/>
    <x v="691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n v="6.5299999999999997E-2"/>
    <n v="6.4975124378109452"/>
    <x v="692"/>
    <x v="69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n v="0.35338000000000003"/>
    <n v="119.38513513513513"/>
    <x v="693"/>
    <x v="69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n v="3.933333333333333E-3"/>
    <n v="84.285714285714292"/>
    <x v="694"/>
    <x v="694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n v="1.06E-2"/>
    <n v="90.857142857142861"/>
    <x v="695"/>
    <x v="695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n v="5.7142857142857145E-6"/>
    <n v="1"/>
    <x v="696"/>
    <x v="696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n v="0.46379999999999999"/>
    <n v="20.342105263157894"/>
    <x v="697"/>
    <x v="697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n v="0.15390000000000001"/>
    <n v="530.68965517241384"/>
    <x v="698"/>
    <x v="698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n v="0.824221076923077"/>
    <n v="120.39184269662923"/>
    <x v="699"/>
    <x v="699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n v="2.6866666666666667E-2"/>
    <n v="13"/>
    <x v="700"/>
    <x v="70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n v="0.26600000000000001"/>
    <n v="291.33333333333331"/>
    <x v="701"/>
    <x v="70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n v="0.30813400000000002"/>
    <n v="124.9191891891892"/>
    <x v="702"/>
    <x v="70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n v="5.5800000000000002E-2"/>
    <n v="119.57142857142857"/>
    <x v="703"/>
    <x v="703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n v="8.7454545454545458E-3"/>
    <n v="120.25"/>
    <x v="704"/>
    <x v="704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n v="9.7699999999999992E-3"/>
    <n v="195.4"/>
    <x v="705"/>
    <x v="705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n v="0"/>
    <n v="0"/>
    <x v="706"/>
    <x v="706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n v="0.78927352941176465"/>
    <n v="117.69868421052631"/>
    <x v="707"/>
    <x v="70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n v="0.22092500000000001"/>
    <n v="23.948509485094849"/>
    <x v="708"/>
    <x v="708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n v="4.0666666666666663E-3"/>
    <n v="30.5"/>
    <x v="709"/>
    <x v="70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n v="0"/>
    <n v="0"/>
    <x v="710"/>
    <x v="71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n v="0.33790999999999999"/>
    <n v="99.973372781065095"/>
    <x v="711"/>
    <x v="711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n v="2.1649484536082476E-3"/>
    <n v="26.25"/>
    <x v="712"/>
    <x v="71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n v="7.9600000000000001E-3"/>
    <n v="199"/>
    <x v="713"/>
    <x v="713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n v="0.14993333333333334"/>
    <n v="80.321428571428569"/>
    <x v="714"/>
    <x v="714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n v="5.0509090909090906E-2"/>
    <n v="115.75"/>
    <x v="715"/>
    <x v="71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n v="0.10214285714285715"/>
    <n v="44.6875"/>
    <x v="716"/>
    <x v="716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n v="3.0500000000000002E-3"/>
    <n v="76.25"/>
    <x v="717"/>
    <x v="717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n v="7.4999999999999997E-3"/>
    <n v="22.5"/>
    <x v="718"/>
    <x v="718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n v="1.2933333333333333E-2"/>
    <n v="19.399999999999999"/>
    <x v="719"/>
    <x v="71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n v="1.4394736842105262"/>
    <n v="66.707317073170728"/>
    <x v="720"/>
    <x v="720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n v="1.2210975609756098"/>
    <n v="84.142857142857139"/>
    <x v="721"/>
    <x v="72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n v="1.3202400000000001"/>
    <n v="215.72549019607843"/>
    <x v="722"/>
    <x v="722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n v="1.0938000000000001"/>
    <n v="54.69"/>
    <x v="723"/>
    <x v="723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n v="1.0547157142857144"/>
    <n v="51.62944055944056"/>
    <x v="724"/>
    <x v="724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n v="1.0035000000000001"/>
    <n v="143.35714285714286"/>
    <x v="725"/>
    <x v="725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n v="1.014"/>
    <n v="72.428571428571431"/>
    <x v="726"/>
    <x v="726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n v="1.5551428571428572"/>
    <n v="36.530201342281877"/>
    <x v="727"/>
    <x v="72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n v="1.05566"/>
    <n v="60.903461538461535"/>
    <x v="728"/>
    <x v="728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n v="1.3065"/>
    <n v="43.55"/>
    <x v="729"/>
    <x v="729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n v="1.3219000000000001"/>
    <n v="99.766037735849054"/>
    <x v="730"/>
    <x v="730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n v="1.26"/>
    <n v="88.732394366197184"/>
    <x v="731"/>
    <x v="73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n v="1.6"/>
    <n v="4.9230769230769234"/>
    <x v="732"/>
    <x v="732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n v="1.2048000000000001"/>
    <n v="17.822485207100591"/>
    <x v="733"/>
    <x v="733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n v="1.2552941176470589"/>
    <n v="187.19298245614036"/>
    <x v="734"/>
    <x v="734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n v="1.1440638297872341"/>
    <n v="234.80786026200875"/>
    <x v="735"/>
    <x v="73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n v="3.151388888888889"/>
    <n v="105.04629629629629"/>
    <x v="736"/>
    <x v="736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n v="1.224"/>
    <n v="56.666666666666664"/>
    <x v="737"/>
    <x v="737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n v="1.0673333333333332"/>
    <n v="39.048780487804876"/>
    <x v="738"/>
    <x v="738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n v="1.5833333333333333"/>
    <n v="68.345323741007192"/>
    <x v="739"/>
    <x v="73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n v="1.0740000000000001"/>
    <n v="169.57894736842104"/>
    <x v="740"/>
    <x v="740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n v="1.0226"/>
    <n v="141.42340425531913"/>
    <x v="741"/>
    <x v="74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n v="1.1071428571428572"/>
    <n v="67.391304347826093"/>
    <x v="742"/>
    <x v="74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n v="1.48"/>
    <n v="54.266666666666666"/>
    <x v="743"/>
    <x v="743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n v="1.0232000000000001"/>
    <n v="82.516129032258064"/>
    <x v="744"/>
    <x v="74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n v="1.7909909909909909"/>
    <n v="53.729729729729726"/>
    <x v="745"/>
    <x v="745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n v="1.1108135252761968"/>
    <n v="34.206185567010309"/>
    <x v="746"/>
    <x v="746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n v="1.0004285714285714"/>
    <n v="127.32727272727273"/>
    <x v="747"/>
    <x v="747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n v="1.0024999999999999"/>
    <n v="45.56818181818182"/>
    <x v="748"/>
    <x v="748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n v="1.0556000000000001"/>
    <n v="95.963636363636368"/>
    <x v="749"/>
    <x v="749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n v="1.0258775877587758"/>
    <n v="77.271186440677965"/>
    <x v="750"/>
    <x v="750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n v="1.1850000000000001"/>
    <n v="57.338709677419352"/>
    <x v="751"/>
    <x v="75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n v="1.117"/>
    <n v="53.19047619047619"/>
    <x v="752"/>
    <x v="752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n v="1.28"/>
    <n v="492.30769230769232"/>
    <x v="753"/>
    <x v="753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n v="1.0375000000000001"/>
    <n v="42.346938775510203"/>
    <x v="754"/>
    <x v="754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n v="1.0190760000000001"/>
    <n v="37.466029411764708"/>
    <x v="755"/>
    <x v="755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n v="1.177142857142857"/>
    <n v="37.454545454545453"/>
    <x v="756"/>
    <x v="756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n v="2.38"/>
    <n v="33.055555555555557"/>
    <x v="757"/>
    <x v="7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n v="1.02"/>
    <n v="134.21052631578948"/>
    <x v="758"/>
    <x v="75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n v="1.0192000000000001"/>
    <n v="51.474747474747474"/>
    <x v="759"/>
    <x v="75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n v="0"/>
    <n v="0"/>
    <x v="760"/>
    <x v="76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n v="4.7E-2"/>
    <n v="39.166666666666664"/>
    <x v="761"/>
    <x v="761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n v="0"/>
    <n v="0"/>
    <x v="762"/>
    <x v="762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n v="1.1655011655011655E-3"/>
    <n v="5"/>
    <x v="763"/>
    <x v="763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n v="0"/>
    <n v="0"/>
    <x v="764"/>
    <x v="764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n v="0.36014285714285715"/>
    <n v="57.295454545454547"/>
    <x v="765"/>
    <x v="765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n v="0"/>
    <n v="0"/>
    <x v="766"/>
    <x v="766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n v="3.5400000000000001E-2"/>
    <n v="59"/>
    <x v="767"/>
    <x v="767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n v="0"/>
    <n v="0"/>
    <x v="768"/>
    <x v="768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n v="0.41399999999999998"/>
    <n v="31.846153846153847"/>
    <x v="769"/>
    <x v="769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n v="0"/>
    <n v="0"/>
    <x v="770"/>
    <x v="77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n v="2.631578947368421E-4"/>
    <n v="10"/>
    <x v="771"/>
    <x v="771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n v="3.3333333333333333E-2"/>
    <n v="50"/>
    <x v="772"/>
    <x v="772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n v="8.5129023676509714E-3"/>
    <n v="16"/>
    <x v="773"/>
    <x v="773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n v="0.70199999999999996"/>
    <n v="39"/>
    <x v="774"/>
    <x v="774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n v="1.7000000000000001E-2"/>
    <n v="34"/>
    <x v="775"/>
    <x v="77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n v="0.51400000000000001"/>
    <n v="63.122807017543863"/>
    <x v="776"/>
    <x v="776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n v="7.0000000000000001E-3"/>
    <n v="7"/>
    <x v="777"/>
    <x v="77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n v="4.0000000000000001E-3"/>
    <n v="2"/>
    <x v="778"/>
    <x v="778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n v="2.6666666666666668E-2"/>
    <n v="66.666666666666671"/>
    <x v="779"/>
    <x v="779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n v="1.04"/>
    <n v="38.518518518518519"/>
    <x v="780"/>
    <x v="780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n v="1.3315375"/>
    <n v="42.609200000000001"/>
    <x v="781"/>
    <x v="78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n v="1"/>
    <n v="50"/>
    <x v="782"/>
    <x v="78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n v="1.4813333333333334"/>
    <n v="63.485714285714288"/>
    <x v="783"/>
    <x v="78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n v="1.0249999999999999"/>
    <n v="102.5"/>
    <x v="784"/>
    <x v="784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n v="1.8062799999999999"/>
    <n v="31.142758620689655"/>
    <x v="785"/>
    <x v="78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n v="1.4279999999999999"/>
    <n v="162.27272727272728"/>
    <x v="786"/>
    <x v="786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n v="1.1416666666666666"/>
    <n v="80.588235294117652"/>
    <x v="787"/>
    <x v="787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n v="2.03505"/>
    <n v="59.85441176470588"/>
    <x v="788"/>
    <x v="7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n v="1.0941176470588236"/>
    <n v="132.85714285714286"/>
    <x v="789"/>
    <x v="789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n v="1.443746"/>
    <n v="92.547820512820508"/>
    <x v="790"/>
    <x v="790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n v="1.0386666666666666"/>
    <n v="60.859375"/>
    <x v="791"/>
    <x v="79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n v="1.0044440000000001"/>
    <n v="41.851833333333339"/>
    <x v="792"/>
    <x v="792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n v="1.0277927272727272"/>
    <n v="88.325937499999995"/>
    <x v="793"/>
    <x v="793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n v="1.0531250000000001"/>
    <n v="158.96226415094338"/>
    <x v="794"/>
    <x v="794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n v="1.1178571428571429"/>
    <n v="85.054347826086953"/>
    <x v="795"/>
    <x v="795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n v="1.0135000000000001"/>
    <n v="112.61111111111111"/>
    <x v="796"/>
    <x v="796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n v="1.0753333333333333"/>
    <n v="45.436619718309856"/>
    <x v="797"/>
    <x v="797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n v="1.1488571428571428"/>
    <n v="46.218390804597703"/>
    <x v="798"/>
    <x v="798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n v="1.0002"/>
    <n v="178.60714285714286"/>
    <x v="799"/>
    <x v="799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n v="1.5213333333333334"/>
    <n v="40.75"/>
    <x v="800"/>
    <x v="800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n v="1.1152149999999998"/>
    <n v="43.733921568627444"/>
    <x v="801"/>
    <x v="80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n v="1.0133333333333334"/>
    <n v="81.066666666666663"/>
    <x v="802"/>
    <x v="802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n v="1.232608695652174"/>
    <n v="74.60526315789474"/>
    <x v="803"/>
    <x v="803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n v="1"/>
    <n v="305.55555555555554"/>
    <x v="804"/>
    <x v="80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n v="1.05"/>
    <n v="58.333333333333336"/>
    <x v="805"/>
    <x v="80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n v="1.0443750000000001"/>
    <n v="117.67605633802818"/>
    <x v="806"/>
    <x v="806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n v="1.05125"/>
    <n v="73.771929824561397"/>
    <x v="807"/>
    <x v="80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n v="1"/>
    <n v="104.65116279069767"/>
    <x v="808"/>
    <x v="808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n v="1.03775"/>
    <n v="79.82692307692308"/>
    <x v="809"/>
    <x v="809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n v="1.05"/>
    <n v="58.333333333333336"/>
    <x v="810"/>
    <x v="810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n v="1.04"/>
    <n v="86.666666666666671"/>
    <x v="811"/>
    <x v="81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n v="1.5183333333333333"/>
    <n v="27.606060606060606"/>
    <x v="812"/>
    <x v="812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n v="1.59996"/>
    <n v="24.999375000000001"/>
    <x v="813"/>
    <x v="813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n v="1.2729999999999999"/>
    <n v="45.464285714285715"/>
    <x v="814"/>
    <x v="814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n v="1.07"/>
    <n v="99.534883720930239"/>
    <x v="815"/>
    <x v="815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n v="1.1512214285714286"/>
    <n v="39.31"/>
    <x v="816"/>
    <x v="816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n v="1.3711066666666665"/>
    <n v="89.419999999999987"/>
    <x v="817"/>
    <x v="81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n v="1.5571428571428572"/>
    <n v="28.684210526315791"/>
    <x v="818"/>
    <x v="818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n v="1.0874999999999999"/>
    <n v="31.071428571428573"/>
    <x v="819"/>
    <x v="819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n v="1.3405"/>
    <n v="70.55263157894737"/>
    <x v="820"/>
    <x v="82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n v="1"/>
    <n v="224.12820512820514"/>
    <x v="821"/>
    <x v="82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n v="1.1916666666666667"/>
    <n v="51.811594202898547"/>
    <x v="822"/>
    <x v="822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n v="1.7949999999999999"/>
    <n v="43.515151515151516"/>
    <x v="823"/>
    <x v="823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n v="1.3438124999999999"/>
    <n v="39.816666666666663"/>
    <x v="824"/>
    <x v="824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n v="1.0043200000000001"/>
    <n v="126.8080808080808"/>
    <x v="825"/>
    <x v="825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n v="1.0145454545454546"/>
    <n v="113.87755102040816"/>
    <x v="826"/>
    <x v="82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n v="1.0333333333333334"/>
    <n v="28.181818181818183"/>
    <x v="827"/>
    <x v="827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n v="1.07"/>
    <n v="36.60526315789474"/>
    <x v="828"/>
    <x v="828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n v="1.04"/>
    <n v="32.5"/>
    <x v="829"/>
    <x v="829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n v="1.0783333333333334"/>
    <n v="60.65625"/>
    <x v="830"/>
    <x v="830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n v="2.3333333333333335"/>
    <n v="175"/>
    <x v="831"/>
    <x v="83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n v="1.0060706666666666"/>
    <n v="97.993896103896105"/>
    <x v="832"/>
    <x v="832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n v="1.0166666666666666"/>
    <n v="148.78048780487805"/>
    <x v="833"/>
    <x v="833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n v="1.3101818181818181"/>
    <n v="96.08"/>
    <x v="834"/>
    <x v="834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n v="1.1725000000000001"/>
    <n v="58.625"/>
    <x v="835"/>
    <x v="83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n v="1.009304"/>
    <n v="109.70695652173914"/>
    <x v="836"/>
    <x v="836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n v="1.218"/>
    <n v="49.112903225806448"/>
    <x v="837"/>
    <x v="837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n v="1.454"/>
    <n v="47.672131147540981"/>
    <x v="838"/>
    <x v="838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n v="1.166166"/>
    <n v="60.737812499999997"/>
    <x v="839"/>
    <x v="839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n v="1.2041660000000001"/>
    <n v="63.37715789473684"/>
    <x v="840"/>
    <x v="840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n v="1.0132000000000001"/>
    <n v="53.893617021276597"/>
    <x v="841"/>
    <x v="84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n v="1.0431999999999999"/>
    <n v="66.871794871794876"/>
    <x v="842"/>
    <x v="842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n v="2.6713333333333331"/>
    <n v="63.102362204724407"/>
    <x v="843"/>
    <x v="84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n v="1.9413333333333334"/>
    <n v="36.628930817610062"/>
    <x v="844"/>
    <x v="844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n v="1.203802"/>
    <n v="34.005706214689269"/>
    <x v="845"/>
    <x v="845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n v="1.2200090909090908"/>
    <n v="28.553404255319148"/>
    <x v="846"/>
    <x v="846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n v="1"/>
    <n v="10"/>
    <x v="847"/>
    <x v="847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n v="1"/>
    <n v="18.75"/>
    <x v="848"/>
    <x v="848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n v="1.1990000000000001"/>
    <n v="41.704347826086959"/>
    <x v="849"/>
    <x v="84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n v="1.55175"/>
    <n v="46.669172932330824"/>
    <x v="850"/>
    <x v="85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n v="1.3045"/>
    <n v="37.271428571428572"/>
    <x v="851"/>
    <x v="85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n v="1.0497142857142858"/>
    <n v="59.258064516129032"/>
    <x v="852"/>
    <x v="85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n v="1"/>
    <n v="30"/>
    <x v="853"/>
    <x v="853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n v="1.1822050359712231"/>
    <n v="65.8623246492986"/>
    <x v="854"/>
    <x v="854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n v="1.0344827586206897"/>
    <n v="31.914893617021278"/>
    <x v="855"/>
    <x v="855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n v="2.1800000000000002"/>
    <n v="19.464285714285715"/>
    <x v="856"/>
    <x v="856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n v="1"/>
    <n v="50"/>
    <x v="857"/>
    <x v="857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n v="1.4400583333333332"/>
    <n v="22.737763157894737"/>
    <x v="858"/>
    <x v="858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n v="1.0467500000000001"/>
    <n v="42.724489795918366"/>
    <x v="859"/>
    <x v="859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n v="0.18142857142857144"/>
    <n v="52.916666666666664"/>
    <x v="860"/>
    <x v="86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n v="2.2444444444444444E-2"/>
    <n v="50.5"/>
    <x v="861"/>
    <x v="861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n v="3.3999999999999998E-3"/>
    <n v="42.5"/>
    <x v="862"/>
    <x v="862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n v="4.4999999999999998E-2"/>
    <n v="18"/>
    <x v="863"/>
    <x v="863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n v="0.41538461538461541"/>
    <n v="34.177215189873415"/>
    <x v="864"/>
    <x v="864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n v="2.0454545454545454E-2"/>
    <n v="22.5"/>
    <x v="865"/>
    <x v="86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n v="0.18285714285714286"/>
    <n v="58.18181818181818"/>
    <x v="866"/>
    <x v="866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n v="0.2402"/>
    <n v="109.18181818181819"/>
    <x v="867"/>
    <x v="867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n v="1.1111111111111111E-3"/>
    <n v="50"/>
    <x v="868"/>
    <x v="86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n v="0.11818181818181818"/>
    <n v="346.66666666666669"/>
    <x v="869"/>
    <x v="8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n v="3.0999999999999999E-3"/>
    <n v="12.4"/>
    <x v="870"/>
    <x v="87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n v="5.4166666666666669E-2"/>
    <n v="27.083333333333332"/>
    <x v="871"/>
    <x v="871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n v="8.1250000000000003E-3"/>
    <n v="32.5"/>
    <x v="872"/>
    <x v="872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n v="1.2857142857142857E-2"/>
    <n v="9"/>
    <x v="873"/>
    <x v="873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n v="0.24333333333333335"/>
    <n v="34.761904761904759"/>
    <x v="874"/>
    <x v="87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n v="0"/>
    <n v="0"/>
    <x v="875"/>
    <x v="875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n v="0.40799492385786801"/>
    <n v="28.577777777777779"/>
    <x v="876"/>
    <x v="876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n v="0.67549999999999999"/>
    <n v="46.586206896551722"/>
    <x v="877"/>
    <x v="877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n v="1.2999999999999999E-2"/>
    <n v="32.5"/>
    <x v="878"/>
    <x v="878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n v="0.30666666666666664"/>
    <n v="21.466666666666665"/>
    <x v="879"/>
    <x v="879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n v="2.9894179894179893E-2"/>
    <n v="14.125"/>
    <x v="880"/>
    <x v="88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n v="8.0000000000000002E-3"/>
    <n v="30"/>
    <x v="881"/>
    <x v="881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n v="0.20133333333333334"/>
    <n v="21.571428571428573"/>
    <x v="882"/>
    <x v="882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n v="0.4002"/>
    <n v="83.375"/>
    <x v="883"/>
    <x v="883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n v="0.01"/>
    <n v="10"/>
    <x v="884"/>
    <x v="884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n v="0.75"/>
    <n v="35.714285714285715"/>
    <x v="885"/>
    <x v="88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n v="0.41"/>
    <n v="29.285714285714285"/>
    <x v="886"/>
    <x v="886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n v="0"/>
    <n v="0"/>
    <x v="887"/>
    <x v="887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n v="7.1999999999999995E-2"/>
    <n v="18"/>
    <x v="888"/>
    <x v="88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n v="9.4412800000000005E-2"/>
    <n v="73.760000000000005"/>
    <x v="889"/>
    <x v="889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n v="4.1666666666666664E-2"/>
    <n v="31.25"/>
    <x v="890"/>
    <x v="89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n v="3.2500000000000001E-2"/>
    <n v="28.888888888888889"/>
    <x v="891"/>
    <x v="891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n v="0.40749999999999997"/>
    <n v="143.8235294117647"/>
    <x v="892"/>
    <x v="892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n v="0.1"/>
    <n v="40"/>
    <x v="893"/>
    <x v="89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n v="0.39169999999999999"/>
    <n v="147.81132075471697"/>
    <x v="894"/>
    <x v="894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n v="2.4375000000000001E-2"/>
    <n v="27.857142857142858"/>
    <x v="895"/>
    <x v="895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n v="0.4"/>
    <n v="44.444444444444443"/>
    <x v="896"/>
    <x v="896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n v="0"/>
    <n v="0"/>
    <x v="897"/>
    <x v="897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n v="2.8000000000000001E-2"/>
    <n v="35"/>
    <x v="898"/>
    <x v="898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n v="0.37333333333333335"/>
    <n v="35"/>
    <x v="899"/>
    <x v="899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n v="4.1999999999999997E-3"/>
    <n v="10.5"/>
    <x v="900"/>
    <x v="90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n v="0"/>
    <n v="0"/>
    <x v="901"/>
    <x v="901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n v="3.0000000000000001E-3"/>
    <n v="30"/>
    <x v="902"/>
    <x v="902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n v="3.2000000000000001E-2"/>
    <n v="40"/>
    <x v="903"/>
    <x v="903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n v="3.0200000000000001E-3"/>
    <n v="50.333333333333336"/>
    <x v="904"/>
    <x v="904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n v="3.0153846153846153E-2"/>
    <n v="32.666666666666664"/>
    <x v="905"/>
    <x v="905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n v="0"/>
    <n v="0"/>
    <x v="906"/>
    <x v="906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n v="0"/>
    <n v="0"/>
    <x v="907"/>
    <x v="907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n v="0"/>
    <n v="0"/>
    <x v="908"/>
    <x v="908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n v="3.2500000000000001E-2"/>
    <n v="65"/>
    <x v="909"/>
    <x v="909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n v="0.22363636363636363"/>
    <n v="24.6"/>
    <x v="910"/>
    <x v="91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n v="0"/>
    <n v="0"/>
    <x v="911"/>
    <x v="911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n v="8.5714285714285719E-3"/>
    <n v="15"/>
    <x v="912"/>
    <x v="912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n v="6.6066666666666662E-2"/>
    <n v="82.583333333333329"/>
    <x v="913"/>
    <x v="913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n v="0"/>
    <n v="0"/>
    <x v="914"/>
    <x v="914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n v="5.7692307692307696E-2"/>
    <n v="41.666666666666664"/>
    <x v="915"/>
    <x v="915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n v="0"/>
    <n v="0"/>
    <x v="916"/>
    <x v="916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n v="6.0000000000000001E-3"/>
    <n v="30"/>
    <x v="917"/>
    <x v="917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n v="5.0256410256410255E-2"/>
    <n v="19.600000000000001"/>
    <x v="918"/>
    <x v="918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n v="5.0000000000000001E-3"/>
    <n v="100"/>
    <x v="919"/>
    <x v="919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n v="0"/>
    <n v="0"/>
    <x v="920"/>
    <x v="92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n v="0.309"/>
    <n v="231.75"/>
    <x v="921"/>
    <x v="921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n v="0.21037037037037037"/>
    <n v="189.33333333333334"/>
    <x v="922"/>
    <x v="922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n v="2.1999999999999999E-2"/>
    <n v="55"/>
    <x v="923"/>
    <x v="92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n v="0.109"/>
    <n v="21.8"/>
    <x v="924"/>
    <x v="924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n v="2.6666666666666668E-2"/>
    <n v="32"/>
    <x v="925"/>
    <x v="925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n v="0"/>
    <n v="0"/>
    <x v="926"/>
    <x v="926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n v="0"/>
    <n v="0"/>
    <x v="927"/>
    <x v="927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n v="0.10862068965517241"/>
    <n v="56.25"/>
    <x v="928"/>
    <x v="928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n v="0"/>
    <n v="0"/>
    <x v="929"/>
    <x v="92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n v="0.38333333333333336"/>
    <n v="69"/>
    <x v="930"/>
    <x v="93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n v="6.5500000000000003E-2"/>
    <n v="18.714285714285715"/>
    <x v="931"/>
    <x v="931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n v="0.14536842105263159"/>
    <n v="46.033333333333331"/>
    <x v="932"/>
    <x v="932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n v="0.06"/>
    <n v="60"/>
    <x v="933"/>
    <x v="933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n v="0.30399999999999999"/>
    <n v="50.666666666666664"/>
    <x v="934"/>
    <x v="93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n v="1.4285714285714285E-2"/>
    <n v="25"/>
    <x v="935"/>
    <x v="93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n v="0"/>
    <n v="0"/>
    <x v="936"/>
    <x v="936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n v="1.1428571428571429E-2"/>
    <n v="20"/>
    <x v="937"/>
    <x v="93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n v="3.5714285714285713E-3"/>
    <n v="25"/>
    <x v="938"/>
    <x v="93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n v="1.4545454545454545E-2"/>
    <n v="20"/>
    <x v="939"/>
    <x v="939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n v="0.17155555555555554"/>
    <n v="110.28571428571429"/>
    <x v="940"/>
    <x v="94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n v="2.3220000000000001E-2"/>
    <n v="37.451612903225808"/>
    <x v="941"/>
    <x v="941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n v="8.9066666666666669E-2"/>
    <n v="41.75"/>
    <x v="942"/>
    <x v="942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n v="9.633333333333334E-2"/>
    <n v="24.083333333333332"/>
    <x v="943"/>
    <x v="943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n v="0.13325999999999999"/>
    <n v="69.40625"/>
    <x v="944"/>
    <x v="944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n v="2.4840000000000001E-2"/>
    <n v="155.25"/>
    <x v="945"/>
    <x v="94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n v="1.9066666666666666E-2"/>
    <n v="57.2"/>
    <x v="946"/>
    <x v="946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n v="0"/>
    <n v="0"/>
    <x v="947"/>
    <x v="947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n v="0.12"/>
    <n v="60"/>
    <x v="948"/>
    <x v="948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n v="1.3650000000000001E-2"/>
    <n v="39"/>
    <x v="949"/>
    <x v="94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n v="0.28039999999999998"/>
    <n v="58.416666666666664"/>
    <x v="950"/>
    <x v="95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n v="0.38390000000000002"/>
    <n v="158.63636363636363"/>
    <x v="951"/>
    <x v="951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n v="0.39942857142857141"/>
    <n v="99.857142857142861"/>
    <x v="952"/>
    <x v="95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n v="8.3999999999999995E-3"/>
    <n v="25.2"/>
    <x v="953"/>
    <x v="953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n v="0.43406666666666666"/>
    <n v="89.191780821917803"/>
    <x v="954"/>
    <x v="954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n v="5.6613333333333335E-2"/>
    <n v="182.6236559139785"/>
    <x v="955"/>
    <x v="95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n v="1.7219999999999999E-2"/>
    <n v="50.647058823529413"/>
    <x v="956"/>
    <x v="956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n v="1.9416666666666665E-2"/>
    <n v="33.285714285714285"/>
    <x v="957"/>
    <x v="957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n v="0.11328275684711328"/>
    <n v="51.823529411764703"/>
    <x v="958"/>
    <x v="958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n v="0.3886"/>
    <n v="113.62573099415205"/>
    <x v="959"/>
    <x v="959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n v="0.46100628930817611"/>
    <n v="136.46276595744681"/>
    <x v="960"/>
    <x v="96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n v="0.42188421052631581"/>
    <n v="364.35454545454547"/>
    <x v="961"/>
    <x v="961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n v="0.2848"/>
    <n v="19.243243243243242"/>
    <x v="962"/>
    <x v="96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n v="1.0771428571428571E-2"/>
    <n v="41.888888888888886"/>
    <x v="963"/>
    <x v="963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n v="7.9909090909090902E-3"/>
    <n v="30.310344827586206"/>
    <x v="964"/>
    <x v="964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n v="1.192E-2"/>
    <n v="49.666666666666664"/>
    <x v="965"/>
    <x v="965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n v="0.14799999999999999"/>
    <n v="59.2"/>
    <x v="966"/>
    <x v="966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n v="0.17810000000000001"/>
    <n v="43.97530864197531"/>
    <x v="967"/>
    <x v="967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n v="1.325E-2"/>
    <n v="26.5"/>
    <x v="968"/>
    <x v="968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n v="0.46666666666666667"/>
    <n v="1272.7272727272727"/>
    <x v="969"/>
    <x v="969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n v="0.4592"/>
    <n v="164"/>
    <x v="970"/>
    <x v="97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n v="2.2599999999999999E-3"/>
    <n v="45.2"/>
    <x v="971"/>
    <x v="971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n v="0.34625"/>
    <n v="153.88888888888889"/>
    <x v="972"/>
    <x v="972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n v="2.0549999999999999E-2"/>
    <n v="51.375"/>
    <x v="973"/>
    <x v="97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n v="5.5999999999999999E-3"/>
    <n v="93.333333333333329"/>
    <x v="974"/>
    <x v="974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n v="2.6069999999999999E-2"/>
    <n v="108.625"/>
    <x v="975"/>
    <x v="97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n v="1.9259999999999999E-2"/>
    <n v="160.5"/>
    <x v="976"/>
    <x v="976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n v="0.33666666666666667"/>
    <n v="75.75"/>
    <x v="977"/>
    <x v="97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n v="0.5626326718299024"/>
    <n v="790.83739837398377"/>
    <x v="978"/>
    <x v="978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n v="0.82817600000000002"/>
    <n v="301.93916666666667"/>
    <x v="979"/>
    <x v="979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n v="0.14860000000000001"/>
    <n v="47.935483870967744"/>
    <x v="980"/>
    <x v="98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n v="1.2375123751237513E-4"/>
    <n v="2.75"/>
    <x v="981"/>
    <x v="981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n v="1.7142857142857143E-4"/>
    <n v="1"/>
    <x v="982"/>
    <x v="982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n v="0.2950613611721471"/>
    <n v="171.79329608938548"/>
    <x v="983"/>
    <x v="983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n v="1.06E-2"/>
    <n v="35.333333333333336"/>
    <x v="984"/>
    <x v="984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n v="6.2933333333333327E-2"/>
    <n v="82.086956521739125"/>
    <x v="985"/>
    <x v="98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n v="0.1275"/>
    <n v="110.8695652173913"/>
    <x v="986"/>
    <x v="986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n v="0.13220000000000001"/>
    <n v="161.21951219512195"/>
    <x v="987"/>
    <x v="987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n v="0"/>
    <n v="0"/>
    <x v="988"/>
    <x v="988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n v="0.16769999999999999"/>
    <n v="52.40625"/>
    <x v="989"/>
    <x v="989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n v="1.0399999999999999E-3"/>
    <n v="13"/>
    <x v="990"/>
    <x v="99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n v="4.24E-2"/>
    <n v="30.285714285714285"/>
    <x v="991"/>
    <x v="991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n v="4.6699999999999997E-3"/>
    <n v="116.75"/>
    <x v="992"/>
    <x v="992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n v="0.25087142857142858"/>
    <n v="89.59693877551021"/>
    <x v="993"/>
    <x v="993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n v="2.3345000000000001E-2"/>
    <n v="424.45454545454544"/>
    <x v="994"/>
    <x v="99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n v="7.2599999999999998E-2"/>
    <n v="80.666666666666671"/>
    <x v="995"/>
    <x v="995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n v="1.6250000000000001E-2"/>
    <n v="13"/>
    <x v="996"/>
    <x v="996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n v="1.2999999999999999E-2"/>
    <n v="8.125"/>
    <x v="997"/>
    <x v="99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n v="0.58558333333333334"/>
    <n v="153.42794759825327"/>
    <x v="998"/>
    <x v="998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n v="7.7886666666666673E-2"/>
    <n v="292.07499999999999"/>
    <x v="999"/>
    <x v="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n v="2.2157147647256063E-2"/>
    <n v="3304"/>
    <x v="1000"/>
    <x v="10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n v="1.04"/>
    <n v="1300"/>
    <x v="1001"/>
    <x v="1001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n v="0.29602960296029601"/>
    <n v="134.54545454545453"/>
    <x v="1002"/>
    <x v="1002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n v="0.16055"/>
    <n v="214.06666666666666"/>
    <x v="1003"/>
    <x v="1003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n v="0.82208000000000003"/>
    <n v="216.33684210526314"/>
    <x v="1004"/>
    <x v="100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n v="0.75051000000000001"/>
    <n v="932.31055900621118"/>
    <x v="1005"/>
    <x v="1005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n v="5.8500000000000003E-2"/>
    <n v="29.25"/>
    <x v="1006"/>
    <x v="1006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n v="0.44319999999999998"/>
    <n v="174.94736842105263"/>
    <x v="1007"/>
    <x v="1007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n v="2.6737967914438501E-3"/>
    <n v="250"/>
    <x v="1008"/>
    <x v="1008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n v="0.1313"/>
    <n v="65"/>
    <x v="1009"/>
    <x v="1009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n v="1.9088937093275488E-3"/>
    <n v="55"/>
    <x v="1010"/>
    <x v="101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n v="3.7499999999999999E-3"/>
    <n v="75"/>
    <x v="1011"/>
    <x v="1011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n v="215.35021"/>
    <n v="1389.3561935483872"/>
    <x v="1012"/>
    <x v="10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n v="0.34527999999999998"/>
    <n v="95.911111111111111"/>
    <x v="1013"/>
    <x v="1013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n v="0.30599999999999999"/>
    <n v="191.25"/>
    <x v="1014"/>
    <x v="1014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n v="2.6666666666666668E-2"/>
    <n v="40"/>
    <x v="1015"/>
    <x v="101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n v="2.8420000000000001E-2"/>
    <n v="74.78947368421052"/>
    <x v="1016"/>
    <x v="10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n v="0.22878799999999999"/>
    <n v="161.11830985915492"/>
    <x v="1017"/>
    <x v="1017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n v="3.1050000000000001E-2"/>
    <n v="88.714285714285708"/>
    <x v="1018"/>
    <x v="101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n v="0.47333333333333333"/>
    <n v="53.25"/>
    <x v="1019"/>
    <x v="101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n v="2.0554838709677421"/>
    <n v="106.2"/>
    <x v="1020"/>
    <x v="102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n v="3.5180366666666667"/>
    <n v="22.079728033472804"/>
    <x v="1021"/>
    <x v="102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n v="1.149"/>
    <n v="31.054054054054053"/>
    <x v="1022"/>
    <x v="1022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n v="2.3715000000000002"/>
    <n v="36.206106870229007"/>
    <x v="1023"/>
    <x v="1023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n v="1.1863774999999999"/>
    <n v="388.9762295081967"/>
    <x v="1024"/>
    <x v="1024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n v="1.099283142857143"/>
    <n v="71.848571428571432"/>
    <x v="1025"/>
    <x v="1025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n v="1.0000828571428571"/>
    <n v="57.381803278688523"/>
    <x v="1026"/>
    <x v="102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n v="1.0309292094387414"/>
    <n v="69.666666666666671"/>
    <x v="1027"/>
    <x v="102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n v="1.1727000000000001"/>
    <n v="45.988235294117644"/>
    <x v="1028"/>
    <x v="1028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n v="1.1175999999999999"/>
    <n v="79.262411347517727"/>
    <x v="1029"/>
    <x v="1029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n v="3.4209999999999998"/>
    <n v="43.031446540880502"/>
    <x v="1030"/>
    <x v="1030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n v="1.0740000000000001"/>
    <n v="108.48484848484848"/>
    <x v="1031"/>
    <x v="103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n v="1.0849703703703704"/>
    <n v="61.029583333333335"/>
    <x v="1032"/>
    <x v="1032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n v="1.0286144578313252"/>
    <n v="50.592592592592595"/>
    <x v="1033"/>
    <x v="1033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n v="1.3000180000000001"/>
    <n v="39.157168674698795"/>
    <x v="1034"/>
    <x v="1034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n v="1.0765217391304347"/>
    <n v="65.15789473684211"/>
    <x v="1035"/>
    <x v="1035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n v="1.1236044444444444"/>
    <n v="23.963127962085309"/>
    <x v="1036"/>
    <x v="1036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n v="1.0209999999999999"/>
    <n v="48.61904761904762"/>
    <x v="1037"/>
    <x v="1037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n v="1.4533333333333334"/>
    <n v="35.73770491803279"/>
    <x v="1038"/>
    <x v="1038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n v="1.282"/>
    <n v="21.366666666666667"/>
    <x v="1039"/>
    <x v="1039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n v="2.9411764705882353E-3"/>
    <n v="250"/>
    <x v="1040"/>
    <x v="104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n v="0"/>
    <n v="0"/>
    <x v="1041"/>
    <x v="1041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n v="1.5384615384615385E-2"/>
    <n v="10"/>
    <x v="1042"/>
    <x v="1042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n v="8.5370000000000001E-2"/>
    <n v="29.236301369863014"/>
    <x v="1043"/>
    <x v="1043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n v="8.571428571428571E-4"/>
    <n v="3"/>
    <x v="1044"/>
    <x v="1044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n v="2.6599999999999999E-2"/>
    <n v="33.25"/>
    <x v="1045"/>
    <x v="104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n v="0"/>
    <n v="0"/>
    <x v="1046"/>
    <x v="1046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n v="5.0000000000000001E-4"/>
    <n v="1"/>
    <x v="1047"/>
    <x v="1047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n v="1.4133333333333333E-2"/>
    <n v="53"/>
    <x v="1048"/>
    <x v="1048"/>
    <s v="journalism/audio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n v="0"/>
    <n v="0"/>
    <x v="1049"/>
    <x v="1049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n v="0"/>
    <n v="0"/>
    <x v="1050"/>
    <x v="105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n v="0"/>
    <n v="0"/>
    <x v="1051"/>
    <x v="1051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n v="0"/>
    <n v="0"/>
    <x v="1052"/>
    <x v="1052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n v="0.01"/>
    <n v="15"/>
    <x v="1053"/>
    <x v="1053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n v="0"/>
    <n v="0"/>
    <x v="1054"/>
    <x v="1054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n v="0"/>
    <n v="0"/>
    <x v="1055"/>
    <x v="105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n v="0"/>
    <n v="0"/>
    <x v="1056"/>
    <x v="1056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n v="0"/>
    <n v="0"/>
    <x v="1057"/>
    <x v="1057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n v="0"/>
    <n v="0"/>
    <x v="1058"/>
    <x v="1058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n v="0"/>
    <n v="0"/>
    <x v="1059"/>
    <x v="1059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n v="0.01"/>
    <n v="50"/>
    <x v="1060"/>
    <x v="106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n v="0"/>
    <n v="0"/>
    <x v="1061"/>
    <x v="1061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n v="0.95477386934673369"/>
    <n v="47.5"/>
    <x v="1062"/>
    <x v="1062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n v="0"/>
    <n v="0"/>
    <x v="1063"/>
    <x v="1063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n v="8.9744444444444446E-2"/>
    <n v="65.666666666666671"/>
    <x v="1064"/>
    <x v="1064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n v="2.7E-2"/>
    <n v="16.2"/>
    <x v="1065"/>
    <x v="1065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n v="3.3673333333333333E-2"/>
    <n v="34.128378378378379"/>
    <x v="1066"/>
    <x v="1066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n v="0.26"/>
    <n v="13"/>
    <x v="1067"/>
    <x v="1067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n v="1.5E-3"/>
    <n v="11.25"/>
    <x v="1068"/>
    <x v="1068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n v="0.38636363636363635"/>
    <n v="40.476190476190474"/>
    <x v="1069"/>
    <x v="106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n v="7.0000000000000001E-3"/>
    <n v="35"/>
    <x v="1070"/>
    <x v="107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n v="0"/>
    <n v="0"/>
    <x v="1071"/>
    <x v="1071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n v="6.8000000000000005E-4"/>
    <n v="12.75"/>
    <x v="1072"/>
    <x v="1072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n v="1.3333333333333334E-2"/>
    <n v="10"/>
    <x v="1073"/>
    <x v="1073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n v="6.3092592592592589E-2"/>
    <n v="113.56666666666666"/>
    <x v="1074"/>
    <x v="1074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n v="4.4999999999999998E-2"/>
    <n v="15"/>
    <x v="1075"/>
    <x v="107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n v="0.62765333333333329"/>
    <n v="48.281025641025643"/>
    <x v="1076"/>
    <x v="1076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n v="0.29376000000000002"/>
    <n v="43.976047904191617"/>
    <x v="1077"/>
    <x v="107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n v="7.4999999999999997E-2"/>
    <n v="9"/>
    <x v="1078"/>
    <x v="1078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n v="2.6076923076923077E-2"/>
    <n v="37.666666666666664"/>
    <x v="1079"/>
    <x v="1079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n v="9.1050000000000006E-2"/>
    <n v="18.581632653061224"/>
    <x v="1080"/>
    <x v="108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n v="1.7647058823529413E-4"/>
    <n v="3"/>
    <x v="1081"/>
    <x v="1081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n v="5.5999999999999999E-3"/>
    <n v="18.666666666666668"/>
    <x v="1082"/>
    <x v="1082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n v="8.2000000000000007E-3"/>
    <n v="410"/>
    <x v="1083"/>
    <x v="108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n v="0"/>
    <n v="0"/>
    <x v="1084"/>
    <x v="108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n v="3.4200000000000001E-2"/>
    <n v="114"/>
    <x v="1085"/>
    <x v="1085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n v="8.3333333333333339E-4"/>
    <n v="7.5"/>
    <x v="1086"/>
    <x v="1086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n v="0"/>
    <n v="0"/>
    <x v="1087"/>
    <x v="108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n v="0.14182977777777778"/>
    <n v="43.41727891156463"/>
    <x v="1088"/>
    <x v="1088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n v="7.8266666666666665E-2"/>
    <n v="23.959183673469386"/>
    <x v="1089"/>
    <x v="1089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n v="3.8464497269020693E-4"/>
    <n v="5"/>
    <x v="1090"/>
    <x v="109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n v="0.125"/>
    <n v="12.5"/>
    <x v="1091"/>
    <x v="1091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n v="1.0500000000000001E-2"/>
    <n v="3"/>
    <x v="1092"/>
    <x v="1092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n v="0.14083333333333334"/>
    <n v="10.5625"/>
    <x v="1093"/>
    <x v="1093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n v="0.18300055555555556"/>
    <n v="122.00037037037038"/>
    <x v="1094"/>
    <x v="1094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n v="5.0347999999999997E-2"/>
    <n v="267.80851063829789"/>
    <x v="1095"/>
    <x v="1095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n v="0.17933333333333334"/>
    <n v="74.206896551724142"/>
    <x v="1096"/>
    <x v="1096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n v="4.6999999999999999E-4"/>
    <n v="6.7142857142857144"/>
    <x v="1097"/>
    <x v="109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n v="7.2120000000000004E-2"/>
    <n v="81.954545454545453"/>
    <x v="1098"/>
    <x v="1098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n v="5.0000000000000001E-3"/>
    <n v="25"/>
    <x v="1099"/>
    <x v="1099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n v="2.5000000000000001E-2"/>
    <n v="10"/>
    <x v="1100"/>
    <x v="110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n v="4.0999999999999999E-4"/>
    <n v="6.833333333333333"/>
    <x v="1101"/>
    <x v="1101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n v="5.3124999999999999E-2"/>
    <n v="17.708333333333332"/>
    <x v="1102"/>
    <x v="110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n v="1.6199999999999999E-2"/>
    <n v="16.2"/>
    <x v="1103"/>
    <x v="1103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n v="4.9516666666666667E-2"/>
    <n v="80.297297297297291"/>
    <x v="1104"/>
    <x v="1104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n v="1.5900000000000001E-3"/>
    <n v="71.55"/>
    <x v="1105"/>
    <x v="110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n v="0.41249999999999998"/>
    <n v="23.571428571428573"/>
    <x v="1106"/>
    <x v="1106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n v="0"/>
    <n v="0"/>
    <x v="1107"/>
    <x v="1107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n v="2.93E-2"/>
    <n v="34.88095238095238"/>
    <x v="1108"/>
    <x v="110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n v="4.4999999999999997E-3"/>
    <n v="15"/>
    <x v="1109"/>
    <x v="1109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n v="5.1000000000000004E-3"/>
    <n v="23.181818181818183"/>
    <x v="1110"/>
    <x v="111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n v="4.0000000000000002E-4"/>
    <n v="1"/>
    <x v="1111"/>
    <x v="111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n v="0.35537409090909089"/>
    <n v="100.23371794871794"/>
    <x v="1112"/>
    <x v="1112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n v="5.0000000000000001E-3"/>
    <n v="5"/>
    <x v="1113"/>
    <x v="1113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n v="1.6666666666666668E-3"/>
    <n v="3.3333333333333335"/>
    <x v="1114"/>
    <x v="1114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n v="1.325E-3"/>
    <n v="13.25"/>
    <x v="1115"/>
    <x v="111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n v="3.5704000000000004E-4"/>
    <n v="17.852"/>
    <x v="1116"/>
    <x v="1116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n v="8.3000000000000004E-2"/>
    <n v="10.375"/>
    <x v="1117"/>
    <x v="1117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n v="2.4222222222222221E-2"/>
    <n v="36.333333333333336"/>
    <x v="1118"/>
    <x v="1118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n v="2.3809523809523812E-3"/>
    <n v="5"/>
    <x v="1119"/>
    <x v="1119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n v="0"/>
    <n v="0"/>
    <x v="1120"/>
    <x v="112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n v="1.16E-4"/>
    <n v="5.8"/>
    <x v="1121"/>
    <x v="1121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n v="0"/>
    <n v="0"/>
    <x v="1122"/>
    <x v="1122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n v="2.2000000000000001E-3"/>
    <n v="3.6666666666666665"/>
    <x v="1123"/>
    <x v="1123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n v="4.7222222222222223E-3"/>
    <n v="60.714285714285715"/>
    <x v="1124"/>
    <x v="1124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n v="0"/>
    <n v="0"/>
    <x v="1125"/>
    <x v="1125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n v="5.0000000000000001E-3"/>
    <n v="5"/>
    <x v="1126"/>
    <x v="1126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n v="1.6714285714285713E-2"/>
    <n v="25.434782608695652"/>
    <x v="1127"/>
    <x v="1127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n v="1E-3"/>
    <n v="1"/>
    <x v="1128"/>
    <x v="1128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n v="1.0499999999999999E-3"/>
    <n v="10.5"/>
    <x v="1129"/>
    <x v="1129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n v="2.2000000000000001E-3"/>
    <n v="3.6666666666666665"/>
    <x v="1130"/>
    <x v="113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n v="0"/>
    <n v="0"/>
    <x v="1131"/>
    <x v="1131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n v="0.14380000000000001"/>
    <n v="110.61538461538461"/>
    <x v="1132"/>
    <x v="1132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n v="6.6666666666666671E-3"/>
    <n v="20"/>
    <x v="1133"/>
    <x v="1133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n v="4.0000000000000003E-5"/>
    <n v="1"/>
    <x v="1134"/>
    <x v="1134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n v="0.05"/>
    <n v="50"/>
    <x v="1135"/>
    <x v="113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n v="6.4439140811455853E-2"/>
    <n v="45"/>
    <x v="1136"/>
    <x v="1136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n v="0.39500000000000002"/>
    <n v="253.2051282051282"/>
    <x v="1137"/>
    <x v="1137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n v="3.5714285714285713E-3"/>
    <n v="31.25"/>
    <x v="1138"/>
    <x v="1138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n v="6.2500000000000001E-4"/>
    <n v="5"/>
    <x v="1139"/>
    <x v="1139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n v="0"/>
    <n v="0"/>
    <x v="1140"/>
    <x v="114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n v="0"/>
    <n v="0"/>
    <x v="1141"/>
    <x v="1141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n v="0"/>
    <n v="0"/>
    <x v="1142"/>
    <x v="1142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n v="4.1333333333333335E-3"/>
    <n v="23.25"/>
    <x v="1143"/>
    <x v="114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n v="0"/>
    <n v="0"/>
    <x v="1144"/>
    <x v="1144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n v="1.25E-3"/>
    <n v="100"/>
    <x v="1145"/>
    <x v="1145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n v="8.8333333333333333E-2"/>
    <n v="44.166666666666664"/>
    <x v="1146"/>
    <x v="1146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n v="0"/>
    <n v="0"/>
    <x v="1147"/>
    <x v="1147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n v="4.8666666666666667E-3"/>
    <n v="24.333333333333332"/>
    <x v="1148"/>
    <x v="1148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n v="1.5E-3"/>
    <n v="37.5"/>
    <x v="1149"/>
    <x v="1149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n v="0.1008"/>
    <n v="42"/>
    <x v="1150"/>
    <x v="115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n v="0"/>
    <n v="0"/>
    <x v="1151"/>
    <x v="1151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n v="5.6937500000000002E-2"/>
    <n v="60.733333333333334"/>
    <x v="1152"/>
    <x v="11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n v="6.2500000000000003E-3"/>
    <n v="50"/>
    <x v="1153"/>
    <x v="1153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n v="6.5000000000000002E-2"/>
    <n v="108.33333333333333"/>
    <x v="1154"/>
    <x v="1154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n v="7.5199999999999998E-3"/>
    <n v="23.5"/>
    <x v="1155"/>
    <x v="115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n v="0"/>
    <n v="0"/>
    <x v="1156"/>
    <x v="1156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n v="1.5100000000000001E-2"/>
    <n v="50.333333333333336"/>
    <x v="1157"/>
    <x v="1157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n v="4.6666666666666671E-3"/>
    <n v="11.666666666666666"/>
    <x v="1158"/>
    <x v="115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n v="0"/>
    <n v="0"/>
    <x v="1159"/>
    <x v="1159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n v="3.85E-2"/>
    <n v="60.789473684210527"/>
    <x v="1160"/>
    <x v="116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n v="0"/>
    <n v="0"/>
    <x v="1161"/>
    <x v="1161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n v="5.8333333333333338E-4"/>
    <n v="17.5"/>
    <x v="1162"/>
    <x v="1162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n v="0"/>
    <n v="0"/>
    <x v="1163"/>
    <x v="1163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n v="0"/>
    <n v="0"/>
    <x v="1164"/>
    <x v="1164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n v="0.20705000000000001"/>
    <n v="82.82"/>
    <x v="1165"/>
    <x v="1165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n v="0.19139999999999999"/>
    <n v="358.875"/>
    <x v="1166"/>
    <x v="1166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n v="1.6316666666666667E-2"/>
    <n v="61.1875"/>
    <x v="1167"/>
    <x v="1167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n v="5.6666666666666664E-2"/>
    <n v="340"/>
    <x v="1168"/>
    <x v="1168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n v="1.6999999999999999E-3"/>
    <n v="5.666666666666667"/>
    <x v="1169"/>
    <x v="1169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n v="4.0000000000000001E-3"/>
    <n v="50"/>
    <x v="1170"/>
    <x v="117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n v="1E-3"/>
    <n v="25"/>
    <x v="1171"/>
    <x v="1171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n v="0"/>
    <n v="0"/>
    <x v="1172"/>
    <x v="117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n v="2.4000000000000001E-4"/>
    <n v="30"/>
    <x v="1173"/>
    <x v="1173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n v="5.906666666666667E-2"/>
    <n v="46.631578947368418"/>
    <x v="1174"/>
    <x v="1174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n v="2.9250000000000002E-2"/>
    <n v="65"/>
    <x v="1175"/>
    <x v="117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n v="5.7142857142857142E-5"/>
    <n v="10"/>
    <x v="1176"/>
    <x v="1176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n v="0"/>
    <n v="0"/>
    <x v="1177"/>
    <x v="1177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n v="6.666666666666667E-5"/>
    <n v="5"/>
    <x v="1178"/>
    <x v="1178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n v="5.3333333333333337E-2"/>
    <n v="640"/>
    <x v="1179"/>
    <x v="1179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n v="0.11749999999999999"/>
    <n v="69.117647058823536"/>
    <x v="1180"/>
    <x v="118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n v="8.0000000000000007E-5"/>
    <n v="1.3333333333333333"/>
    <x v="1181"/>
    <x v="118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n v="4.2000000000000003E-2"/>
    <n v="10.5"/>
    <x v="1182"/>
    <x v="1182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n v="0.04"/>
    <n v="33.333333333333336"/>
    <x v="1183"/>
    <x v="1183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n v="1.0493636363636363"/>
    <n v="61.562666666666665"/>
    <x v="1184"/>
    <x v="1184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n v="1.0544"/>
    <n v="118.73873873873873"/>
    <x v="1185"/>
    <x v="1185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n v="1.0673333333333332"/>
    <n v="65.081300813008127"/>
    <x v="1186"/>
    <x v="1186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n v="1.0412571428571429"/>
    <n v="130.15714285714284"/>
    <x v="1187"/>
    <x v="1187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n v="1.6054999999999999"/>
    <n v="37.776470588235291"/>
    <x v="1188"/>
    <x v="1188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n v="1.0777777777777777"/>
    <n v="112.79069767441861"/>
    <x v="1189"/>
    <x v="1189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n v="1.35"/>
    <n v="51.92307692307692"/>
    <x v="1190"/>
    <x v="1190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n v="1.0907407407407408"/>
    <n v="89.242424242424249"/>
    <x v="1191"/>
    <x v="119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n v="2.9"/>
    <n v="19.333333333333332"/>
    <x v="1192"/>
    <x v="119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n v="1.0395714285714286"/>
    <n v="79.967032967032964"/>
    <x v="1193"/>
    <x v="119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n v="3.2223999999999999"/>
    <n v="56.414565826330531"/>
    <x v="1194"/>
    <x v="1194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n v="1.35"/>
    <n v="79.411764705882348"/>
    <x v="1195"/>
    <x v="119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n v="2.6991034482758622"/>
    <n v="76.439453125"/>
    <x v="1196"/>
    <x v="1196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n v="2.5329333333333333"/>
    <n v="121"/>
    <x v="1197"/>
    <x v="1197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n v="2.6059999999999999"/>
    <n v="54.616766467065865"/>
    <x v="1198"/>
    <x v="1198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n v="1.0131677953348381"/>
    <n v="299.22222222222223"/>
    <x v="1199"/>
    <x v="1199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n v="1.2560416666666667"/>
    <n v="58.533980582524272"/>
    <x v="1200"/>
    <x v="1200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n v="1.0243783333333334"/>
    <n v="55.371801801801809"/>
    <x v="1201"/>
    <x v="120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n v="1.99244"/>
    <n v="183.80442804428046"/>
    <x v="1202"/>
    <x v="1202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n v="1.0245398773006136"/>
    <n v="165.34653465346534"/>
    <x v="1203"/>
    <x v="1203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n v="1.0294615384615384"/>
    <n v="234.78947368421052"/>
    <x v="1204"/>
    <x v="1204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n v="1.0086153846153847"/>
    <n v="211.48387096774192"/>
    <x v="1205"/>
    <x v="1205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n v="1.1499999999999999"/>
    <n v="32.34375"/>
    <x v="1206"/>
    <x v="1206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n v="1.0416766467065868"/>
    <n v="123.37588652482269"/>
    <x v="1207"/>
    <x v="1207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n v="1.5529999999999999"/>
    <n v="207.06666666666666"/>
    <x v="1208"/>
    <x v="1208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n v="1.06"/>
    <n v="138.2608695652174"/>
    <x v="1209"/>
    <x v="1209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n v="2.5431499999999998"/>
    <n v="493.81553398058253"/>
    <x v="1210"/>
    <x v="121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n v="1.0109999999999999"/>
    <n v="168.5"/>
    <x v="1211"/>
    <x v="121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n v="1.2904"/>
    <n v="38.867469879518069"/>
    <x v="1212"/>
    <x v="1212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n v="1.0223076923076924"/>
    <n v="61.527777777777779"/>
    <x v="1213"/>
    <x v="1213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n v="1.3180000000000001"/>
    <n v="105.44"/>
    <x v="1214"/>
    <x v="121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n v="7.8608020000000005"/>
    <n v="71.592003642987251"/>
    <x v="1215"/>
    <x v="1215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n v="1.4570000000000001"/>
    <n v="91.882882882882882"/>
    <x v="1216"/>
    <x v="1216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n v="1.026"/>
    <n v="148.57377049180329"/>
    <x v="1217"/>
    <x v="1217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n v="1.7227777777777777"/>
    <n v="174.2134831460674"/>
    <x v="1218"/>
    <x v="1218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n v="1.5916819571865444"/>
    <n v="102.86166007905139"/>
    <x v="1219"/>
    <x v="121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n v="1.0376666666666667"/>
    <n v="111.17857142857143"/>
    <x v="1220"/>
    <x v="1220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n v="1.1140954545454547"/>
    <n v="23.796213592233013"/>
    <x v="1221"/>
    <x v="122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n v="2.80375"/>
    <n v="81.268115942028984"/>
    <x v="1222"/>
    <x v="1222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n v="1.1210606060606061"/>
    <n v="116.21465968586388"/>
    <x v="1223"/>
    <x v="1223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n v="7.0666666666666669E-2"/>
    <n v="58.888888888888886"/>
    <x v="1224"/>
    <x v="1224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n v="4.3999999999999997E-2"/>
    <n v="44"/>
    <x v="1225"/>
    <x v="1225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n v="3.8739999999999997E-2"/>
    <n v="48.424999999999997"/>
    <x v="1226"/>
    <x v="1226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n v="0"/>
    <n v="0"/>
    <x v="1227"/>
    <x v="1227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n v="0.29299999999999998"/>
    <n v="61.041666666666664"/>
    <x v="1228"/>
    <x v="122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n v="9.0909090909090905E-3"/>
    <n v="25"/>
    <x v="1229"/>
    <x v="1229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n v="0"/>
    <n v="0"/>
    <x v="1230"/>
    <x v="12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n v="0"/>
    <n v="0"/>
    <x v="1231"/>
    <x v="1231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n v="8.0000000000000002E-3"/>
    <n v="40"/>
    <x v="1232"/>
    <x v="1232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n v="0.11600000000000001"/>
    <n v="19.333333333333332"/>
    <x v="1233"/>
    <x v="1233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n v="0"/>
    <n v="0"/>
    <x v="1234"/>
    <x v="1234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n v="2.787363950092912E-2"/>
    <n v="35"/>
    <x v="1235"/>
    <x v="12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n v="0"/>
    <n v="0"/>
    <x v="1236"/>
    <x v="1236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n v="0"/>
    <n v="0"/>
    <x v="1237"/>
    <x v="1237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n v="0.17799999999999999"/>
    <n v="59.333333333333336"/>
    <x v="1238"/>
    <x v="1238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n v="0"/>
    <n v="0"/>
    <x v="1239"/>
    <x v="1239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n v="3.0124999999999999E-2"/>
    <n v="30.125"/>
    <x v="1240"/>
    <x v="124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n v="0.50739999999999996"/>
    <n v="74.617647058823536"/>
    <x v="1241"/>
    <x v="1241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n v="5.4884742041712408E-3"/>
    <n v="5"/>
    <x v="1242"/>
    <x v="1242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n v="0.14091666666666666"/>
    <n v="44.5"/>
    <x v="1243"/>
    <x v="1243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n v="1.038"/>
    <n v="46.133333333333333"/>
    <x v="1244"/>
    <x v="1244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n v="1.2024999999999999"/>
    <n v="141.47058823529412"/>
    <x v="1245"/>
    <x v="1245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n v="1.17"/>
    <n v="75.483870967741936"/>
    <x v="1246"/>
    <x v="124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n v="1.2214285714285715"/>
    <n v="85.5"/>
    <x v="1247"/>
    <x v="1247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n v="1.5164"/>
    <n v="64.254237288135599"/>
    <x v="1248"/>
    <x v="1248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n v="1.0444"/>
    <n v="64.46913580246914"/>
    <x v="1249"/>
    <x v="1249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n v="2.0015333333333332"/>
    <n v="118.2007874015748"/>
    <x v="1250"/>
    <x v="1250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n v="1.018"/>
    <n v="82.540540540540547"/>
    <x v="1251"/>
    <x v="125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n v="1.3765714285714286"/>
    <n v="34.170212765957444"/>
    <x v="1252"/>
    <x v="1252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n v="3038.3319999999999"/>
    <n v="42.73322081575246"/>
    <x v="1253"/>
    <x v="1253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n v="1.9885074626865671"/>
    <n v="94.489361702127653"/>
    <x v="1254"/>
    <x v="1254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n v="2.0236666666666667"/>
    <n v="55.697247706422019"/>
    <x v="1255"/>
    <x v="1255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n v="1.1796376666666666"/>
    <n v="98.030831024930734"/>
    <x v="1256"/>
    <x v="1256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n v="2.9472727272727273"/>
    <n v="92.102272727272734"/>
    <x v="1257"/>
    <x v="1257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n v="2.1314633333333335"/>
    <n v="38.175462686567165"/>
    <x v="1258"/>
    <x v="1258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n v="1.0424"/>
    <n v="27.145833333333332"/>
    <x v="1259"/>
    <x v="1259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n v="1.1366666666666667"/>
    <n v="50.689189189189186"/>
    <x v="1260"/>
    <x v="126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n v="1.0125"/>
    <n v="38.942307692307693"/>
    <x v="1261"/>
    <x v="126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n v="1.2541538461538462"/>
    <n v="77.638095238095232"/>
    <x v="1262"/>
    <x v="126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n v="1.19"/>
    <n v="43.536585365853661"/>
    <x v="1263"/>
    <x v="1263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n v="1.6646153846153846"/>
    <n v="31.823529411764707"/>
    <x v="1264"/>
    <x v="1264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n v="1.1914771428571429"/>
    <n v="63.184393939393942"/>
    <x v="1265"/>
    <x v="126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n v="1.0047368421052632"/>
    <n v="190.9"/>
    <x v="1266"/>
    <x v="1266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n v="1.018"/>
    <n v="140.85534591194968"/>
    <x v="1267"/>
    <x v="1267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n v="1.1666666666666667"/>
    <n v="76.92307692307692"/>
    <x v="1268"/>
    <x v="1268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n v="1.0864893617021276"/>
    <n v="99.15533980582525"/>
    <x v="1269"/>
    <x v="1269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n v="1.1472"/>
    <n v="67.881656804733723"/>
    <x v="1270"/>
    <x v="1270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n v="1.018"/>
    <n v="246.29032258064515"/>
    <x v="1271"/>
    <x v="127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n v="1.06"/>
    <n v="189.28571428571428"/>
    <x v="1272"/>
    <x v="1272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n v="1.0349999999999999"/>
    <n v="76.666666666666671"/>
    <x v="1273"/>
    <x v="1273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n v="1.5497535999999998"/>
    <n v="82.963254817987149"/>
    <x v="1274"/>
    <x v="1274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n v="1.6214066666666667"/>
    <n v="62.522107969151669"/>
    <x v="1275"/>
    <x v="1275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n v="1.0442100000000001"/>
    <n v="46.06808823529412"/>
    <x v="1276"/>
    <x v="1276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n v="1.0612433333333333"/>
    <n v="38.543946731234868"/>
    <x v="1277"/>
    <x v="127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n v="1.5493846153846154"/>
    <n v="53.005263157894738"/>
    <x v="1278"/>
    <x v="127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n v="1.1077157238734421"/>
    <n v="73.355396825396824"/>
    <x v="1279"/>
    <x v="1279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n v="1.1091186666666666"/>
    <n v="127.97523076923076"/>
    <x v="1280"/>
    <x v="1280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n v="1.1071428571428572"/>
    <n v="104.72972972972973"/>
    <x v="1281"/>
    <x v="128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n v="1.2361333333333333"/>
    <n v="67.671532846715323"/>
    <x v="1282"/>
    <x v="1282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n v="2.1105"/>
    <n v="95.931818181818187"/>
    <x v="1283"/>
    <x v="1283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n v="1.01"/>
    <n v="65.161290322580641"/>
    <x v="1284"/>
    <x v="1284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n v="1.0165"/>
    <n v="32.269841269841272"/>
    <x v="1285"/>
    <x v="128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n v="1.0833333333333333"/>
    <n v="81.25"/>
    <x v="1286"/>
    <x v="1286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n v="2.42"/>
    <n v="24.2"/>
    <x v="1287"/>
    <x v="1287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n v="1.0044999999999999"/>
    <n v="65.868852459016395"/>
    <x v="1288"/>
    <x v="1288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n v="1.2506666666666666"/>
    <n v="36.07692307692308"/>
    <x v="1289"/>
    <x v="1289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n v="1.0857142857142856"/>
    <n v="44.186046511627907"/>
    <x v="1290"/>
    <x v="129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n v="1.4570000000000001"/>
    <n v="104.07142857142857"/>
    <x v="1291"/>
    <x v="129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n v="1.1000000000000001"/>
    <n v="35.96153846153846"/>
    <x v="1292"/>
    <x v="1292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n v="1.0223333333333333"/>
    <n v="127.79166666666667"/>
    <x v="1293"/>
    <x v="1293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n v="1.22"/>
    <n v="27.727272727272727"/>
    <x v="1294"/>
    <x v="1294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n v="1.0196000000000001"/>
    <n v="39.828125"/>
    <x v="1295"/>
    <x v="129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n v="1.411764705882353"/>
    <n v="52.173913043478258"/>
    <x v="1296"/>
    <x v="1296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n v="1.0952500000000001"/>
    <n v="92.037815126050418"/>
    <x v="1297"/>
    <x v="1297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n v="1.0465"/>
    <n v="63.424242424242422"/>
    <x v="1298"/>
    <x v="1298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n v="1.24"/>
    <n v="135.625"/>
    <x v="1299"/>
    <x v="129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n v="1.35"/>
    <n v="168.75"/>
    <x v="1300"/>
    <x v="13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n v="1.0275000000000001"/>
    <n v="70.862068965517238"/>
    <x v="1301"/>
    <x v="130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n v="1"/>
    <n v="50"/>
    <x v="1302"/>
    <x v="1302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n v="1.3026085714285716"/>
    <n v="42.214166666666671"/>
    <x v="1303"/>
    <x v="1303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n v="0.39627499999999999"/>
    <n v="152.41346153846155"/>
    <x v="1304"/>
    <x v="1304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n v="0.25976666666666665"/>
    <n v="90.616279069767444"/>
    <x v="1305"/>
    <x v="1305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n v="0.65246363636363636"/>
    <n v="201.60393258426967"/>
    <x v="1306"/>
    <x v="1306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n v="0.11514000000000001"/>
    <n v="127.93333333333334"/>
    <x v="1307"/>
    <x v="1307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n v="0.11360000000000001"/>
    <n v="29.894736842105264"/>
    <x v="1308"/>
    <x v="1308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n v="1.1199130434782609"/>
    <n v="367.97142857142859"/>
    <x v="1309"/>
    <x v="130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n v="0.155"/>
    <n v="129.16666666666666"/>
    <x v="1310"/>
    <x v="131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n v="0.32028000000000001"/>
    <n v="800.7"/>
    <x v="1311"/>
    <x v="1311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n v="6.0869565217391303E-3"/>
    <n v="28"/>
    <x v="1312"/>
    <x v="131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n v="0.31114999999999998"/>
    <n v="102.01639344262296"/>
    <x v="1313"/>
    <x v="1313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n v="1.1266666666666666E-2"/>
    <n v="184.36363636363637"/>
    <x v="1314"/>
    <x v="1314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n v="0.40404000000000001"/>
    <n v="162.91935483870967"/>
    <x v="1315"/>
    <x v="1315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n v="1.3333333333333333E-5"/>
    <n v="1"/>
    <x v="1316"/>
    <x v="1316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n v="5.7334999999999997E-2"/>
    <n v="603.52631578947364"/>
    <x v="1317"/>
    <x v="1317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n v="0.15325"/>
    <n v="45.407407407407405"/>
    <x v="1318"/>
    <x v="1318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n v="0.15103448275862069"/>
    <n v="97.333333333333329"/>
    <x v="1319"/>
    <x v="131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n v="5.0299999999999997E-3"/>
    <n v="167.66666666666666"/>
    <x v="1320"/>
    <x v="132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n v="1.3028138528138528E-2"/>
    <n v="859.85714285714289"/>
    <x v="1321"/>
    <x v="1321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n v="3.0285714285714286E-3"/>
    <n v="26.5"/>
    <x v="1322"/>
    <x v="1322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n v="8.8800000000000004E-2"/>
    <n v="30.272727272727273"/>
    <x v="1323"/>
    <x v="132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n v="9.8400000000000001E-2"/>
    <n v="54.666666666666664"/>
    <x v="1324"/>
    <x v="132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n v="2.4299999999999999E-2"/>
    <n v="60.75"/>
    <x v="1325"/>
    <x v="132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n v="1.1299999999999999E-2"/>
    <n v="102.72727272727273"/>
    <x v="1326"/>
    <x v="1326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n v="3.5520833333333335E-2"/>
    <n v="41.585365853658537"/>
    <x v="1327"/>
    <x v="132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n v="2.3306666666666667E-2"/>
    <n v="116.53333333333333"/>
    <x v="1328"/>
    <x v="1328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n v="8.1600000000000006E-3"/>
    <n v="45.333333333333336"/>
    <x v="1329"/>
    <x v="1329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n v="0.22494285714285714"/>
    <n v="157.46"/>
    <x v="1330"/>
    <x v="133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n v="1.3668E-2"/>
    <n v="100.5"/>
    <x v="1331"/>
    <x v="1331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n v="0"/>
    <n v="0"/>
    <x v="1332"/>
    <x v="1332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n v="0"/>
    <n v="0"/>
    <x v="1333"/>
    <x v="1333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n v="0.10754135338345865"/>
    <n v="51.822463768115945"/>
    <x v="1334"/>
    <x v="1334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n v="0.1976"/>
    <n v="308.75"/>
    <x v="1335"/>
    <x v="133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n v="0.84946999999999995"/>
    <n v="379.22767857142856"/>
    <x v="1336"/>
    <x v="133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n v="0.49381999999999998"/>
    <n v="176.36428571428573"/>
    <x v="1337"/>
    <x v="1337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n v="3.3033333333333331E-2"/>
    <n v="66.066666666666663"/>
    <x v="1338"/>
    <x v="1338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n v="6.6339999999999996E-2"/>
    <n v="89.648648648648646"/>
    <x v="1339"/>
    <x v="1339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n v="0"/>
    <n v="0"/>
    <x v="1340"/>
    <x v="134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n v="0.7036"/>
    <n v="382.39130434782606"/>
    <x v="1341"/>
    <x v="1341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n v="2E-3"/>
    <n v="100"/>
    <x v="1342"/>
    <x v="1342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n v="1.02298"/>
    <n v="158.35603715170279"/>
    <x v="1343"/>
    <x v="1343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n v="3.7773333333333334"/>
    <n v="40.762589928057551"/>
    <x v="1344"/>
    <x v="1344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n v="1.25"/>
    <n v="53.571428571428569"/>
    <x v="1345"/>
    <x v="134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n v="1.473265306122449"/>
    <n v="48.449664429530202"/>
    <x v="1346"/>
    <x v="1346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n v="1.022"/>
    <n v="82.41935483870968"/>
    <x v="1347"/>
    <x v="1347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n v="1.018723404255319"/>
    <n v="230.19230769230768"/>
    <x v="1348"/>
    <x v="134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n v="2.0419999999999998"/>
    <n v="59.360465116279073"/>
    <x v="1349"/>
    <x v="1349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n v="1.0405"/>
    <n v="66.698717948717942"/>
    <x v="1350"/>
    <x v="1350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n v="1.0126500000000001"/>
    <n v="168.77500000000001"/>
    <x v="1351"/>
    <x v="135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n v="1.3613999999999999"/>
    <n v="59.973568281938327"/>
    <x v="1352"/>
    <x v="1352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n v="1.3360000000000001"/>
    <n v="31.80952380952381"/>
    <x v="1353"/>
    <x v="1353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n v="1.3025"/>
    <n v="24.421875"/>
    <x v="1354"/>
    <x v="1354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n v="1.2267999999999999"/>
    <n v="25.347107438016529"/>
    <x v="1355"/>
    <x v="1355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n v="1.8281058823529412"/>
    <n v="71.443218390804603"/>
    <x v="1356"/>
    <x v="1356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n v="1.2529999999999999"/>
    <n v="38.553846153846152"/>
    <x v="1357"/>
    <x v="1357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n v="1.1166666666666667"/>
    <n v="68.367346938775512"/>
    <x v="1358"/>
    <x v="1358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n v="1.1575757575757575"/>
    <n v="40.210526315789473"/>
    <x v="1359"/>
    <x v="1359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n v="1.732"/>
    <n v="32.074074074074076"/>
    <x v="1360"/>
    <x v="136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n v="1.2598333333333334"/>
    <n v="28.632575757575758"/>
    <x v="1361"/>
    <x v="136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n v="1.091"/>
    <n v="43.64"/>
    <x v="1362"/>
    <x v="1362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n v="1"/>
    <n v="40"/>
    <x v="1363"/>
    <x v="1363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n v="1.1864285714285714"/>
    <n v="346.04166666666669"/>
    <x v="1364"/>
    <x v="136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n v="1.0026666666666666"/>
    <n v="81.739130434782609"/>
    <x v="1365"/>
    <x v="1365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n v="1.2648920000000001"/>
    <n v="64.535306122448986"/>
    <x v="1366"/>
    <x v="136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n v="1.1426000000000001"/>
    <n v="63.477777777777774"/>
    <x v="1367"/>
    <x v="1367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n v="1.107"/>
    <n v="63.620689655172413"/>
    <x v="1368"/>
    <x v="1368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n v="1.0534805315203954"/>
    <n v="83.967068965517228"/>
    <x v="1369"/>
    <x v="1369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n v="1.0366666666666666"/>
    <n v="77.75"/>
    <x v="1370"/>
    <x v="137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n v="1.0708672667523933"/>
    <n v="107.07142857142857"/>
    <x v="1371"/>
    <x v="137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n v="1.24"/>
    <n v="38.75"/>
    <x v="1372"/>
    <x v="137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n v="1.0501"/>
    <n v="201.94230769230768"/>
    <x v="1373"/>
    <x v="137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n v="1.8946666666666667"/>
    <n v="43.060606060606062"/>
    <x v="1374"/>
    <x v="1374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n v="1.7132499999999999"/>
    <n v="62.871559633027523"/>
    <x v="1375"/>
    <x v="1375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n v="2.5248648648648651"/>
    <n v="55.607142857142854"/>
    <x v="1376"/>
    <x v="137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n v="1.1615384615384616"/>
    <n v="48.70967741935484"/>
    <x v="1377"/>
    <x v="1377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n v="2.0335000000000001"/>
    <n v="30.578947368421051"/>
    <x v="1378"/>
    <x v="1378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n v="1.1160000000000001"/>
    <n v="73.907284768211923"/>
    <x v="1379"/>
    <x v="1379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n v="4.24"/>
    <n v="21.2"/>
    <x v="1380"/>
    <x v="138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n v="1.071"/>
    <n v="73.356164383561648"/>
    <x v="1381"/>
    <x v="138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n v="1.043625"/>
    <n v="56.412162162162161"/>
    <x v="1382"/>
    <x v="1382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n v="2.124090909090909"/>
    <n v="50.247311827956992"/>
    <x v="1383"/>
    <x v="1383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n v="1.2408571428571429"/>
    <n v="68.936507936507937"/>
    <x v="1384"/>
    <x v="1384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n v="1.10406125"/>
    <n v="65.914104477611943"/>
    <x v="1385"/>
    <x v="1385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n v="2.1875"/>
    <n v="62.5"/>
    <x v="1386"/>
    <x v="1386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n v="1.36625"/>
    <n v="70.064102564102569"/>
    <x v="1387"/>
    <x v="1387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n v="1.348074"/>
    <n v="60.181874999999998"/>
    <x v="1388"/>
    <x v="138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n v="1.454"/>
    <n v="21.382352941176471"/>
    <x v="1389"/>
    <x v="1389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n v="1.0910714285714285"/>
    <n v="160.78947368421052"/>
    <x v="1390"/>
    <x v="139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n v="1.1020000000000001"/>
    <n v="42.384615384615387"/>
    <x v="1391"/>
    <x v="139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n v="1.1364000000000001"/>
    <n v="27.317307692307693"/>
    <x v="1392"/>
    <x v="1392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n v="1.0235000000000001"/>
    <n v="196.82692307692307"/>
    <x v="1393"/>
    <x v="139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n v="1.2213333333333334"/>
    <n v="53.882352941176471"/>
    <x v="1394"/>
    <x v="1394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n v="1.1188571428571428"/>
    <n v="47.756097560975611"/>
    <x v="1395"/>
    <x v="1395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n v="1.073"/>
    <n v="88.191780821917803"/>
    <x v="1396"/>
    <x v="1396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n v="1.1385000000000001"/>
    <n v="72.056962025316452"/>
    <x v="1397"/>
    <x v="1397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n v="1.0968181818181819"/>
    <n v="74.246153846153845"/>
    <x v="1398"/>
    <x v="1398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n v="1.2614444444444444"/>
    <n v="61.701086956521742"/>
    <x v="1399"/>
    <x v="1399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n v="1.6742857142857144"/>
    <n v="17.235294117647058"/>
    <x v="1400"/>
    <x v="14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n v="4.9652000000000003"/>
    <n v="51.720833333333331"/>
    <x v="1401"/>
    <x v="140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n v="1.0915999999999999"/>
    <n v="24.150442477876105"/>
    <x v="1402"/>
    <x v="1402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n v="1.0257499999999999"/>
    <n v="62.166666666666664"/>
    <x v="1403"/>
    <x v="1403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n v="1.6620689655172414E-2"/>
    <n v="48.2"/>
    <x v="1404"/>
    <x v="1404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n v="4.1999999999999997E-3"/>
    <n v="6.1764705882352944"/>
    <x v="1405"/>
    <x v="1405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n v="1.25E-3"/>
    <n v="5"/>
    <x v="1406"/>
    <x v="1406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n v="5.0000000000000001E-3"/>
    <n v="7.5"/>
    <x v="1407"/>
    <x v="1407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n v="7.1999999999999995E-2"/>
    <n v="12"/>
    <x v="1408"/>
    <x v="1408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n v="0"/>
    <n v="0"/>
    <x v="1409"/>
    <x v="1409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n v="1.6666666666666666E-4"/>
    <n v="1"/>
    <x v="1410"/>
    <x v="141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n v="2.3333333333333335E-3"/>
    <n v="2.3333333333333335"/>
    <x v="1411"/>
    <x v="1411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n v="4.5714285714285714E-2"/>
    <n v="24.615384615384617"/>
    <x v="1412"/>
    <x v="141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n v="0.05"/>
    <n v="100"/>
    <x v="1413"/>
    <x v="1413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n v="2E-3"/>
    <n v="1"/>
    <x v="1414"/>
    <x v="1414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n v="0.18181818181818182"/>
    <n v="88.888888888888886"/>
    <x v="1415"/>
    <x v="1415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n v="0"/>
    <n v="0"/>
    <x v="1416"/>
    <x v="1416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n v="1.2222222222222223E-2"/>
    <n v="27.5"/>
    <x v="1417"/>
    <x v="1417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n v="2E-3"/>
    <n v="6"/>
    <x v="1418"/>
    <x v="1418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n v="7.0634920634920634E-2"/>
    <n v="44.5"/>
    <x v="1419"/>
    <x v="1419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n v="2.7272727272727271E-2"/>
    <n v="1"/>
    <x v="1420"/>
    <x v="142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n v="1E-3"/>
    <n v="100"/>
    <x v="1421"/>
    <x v="1421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n v="1.0399999999999999E-3"/>
    <n v="13"/>
    <x v="1422"/>
    <x v="1422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n v="3.3333333333333335E-3"/>
    <n v="100"/>
    <x v="1423"/>
    <x v="1423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n v="0.2036"/>
    <n v="109.07142857142857"/>
    <x v="1424"/>
    <x v="1424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n v="0"/>
    <n v="0"/>
    <x v="1425"/>
    <x v="1425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n v="0"/>
    <n v="0"/>
    <x v="1426"/>
    <x v="1426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n v="8.3799999999999999E-2"/>
    <n v="104.75"/>
    <x v="1427"/>
    <x v="1427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n v="4.4999999999999998E-2"/>
    <n v="15"/>
    <x v="1428"/>
    <x v="1428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n v="0"/>
    <n v="0"/>
    <x v="1429"/>
    <x v="1429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n v="8.0600000000000005E-2"/>
    <n v="80.599999999999994"/>
    <x v="1430"/>
    <x v="143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n v="0.31947058823529412"/>
    <n v="115.55319148936171"/>
    <x v="1431"/>
    <x v="143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n v="0"/>
    <n v="0"/>
    <x v="1432"/>
    <x v="1432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n v="6.7083333333333328E-2"/>
    <n v="80.5"/>
    <x v="1433"/>
    <x v="1433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n v="9.987804878048781E-2"/>
    <n v="744.5454545454545"/>
    <x v="1434"/>
    <x v="1434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n v="1E-3"/>
    <n v="7.5"/>
    <x v="1435"/>
    <x v="143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n v="7.7000000000000002E-3"/>
    <n v="38.5"/>
    <x v="1436"/>
    <x v="1436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n v="0.26900000000000002"/>
    <n v="36.68181818181818"/>
    <x v="1437"/>
    <x v="1437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n v="0.03"/>
    <n v="75"/>
    <x v="1438"/>
    <x v="1438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n v="6.6055045871559637E-2"/>
    <n v="30"/>
    <x v="1439"/>
    <x v="1439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n v="7.6923076923076926E-5"/>
    <n v="1"/>
    <x v="1440"/>
    <x v="144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n v="1.1222222222222222E-2"/>
    <n v="673.33333333333337"/>
    <x v="1441"/>
    <x v="1441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n v="0"/>
    <n v="0"/>
    <x v="1442"/>
    <x v="1442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n v="0"/>
    <n v="0"/>
    <x v="1443"/>
    <x v="1443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n v="0"/>
    <n v="0"/>
    <x v="1444"/>
    <x v="1444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n v="0"/>
    <n v="0"/>
    <x v="1445"/>
    <x v="144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n v="0"/>
    <n v="0"/>
    <x v="1446"/>
    <x v="1446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n v="1.4999999999999999E-4"/>
    <n v="25"/>
    <x v="1447"/>
    <x v="1447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n v="0"/>
    <n v="0"/>
    <x v="1448"/>
    <x v="1448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n v="0"/>
    <n v="0"/>
    <x v="1449"/>
    <x v="1449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n v="1.0000000000000001E-5"/>
    <n v="1"/>
    <x v="1450"/>
    <x v="145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n v="1.0554089709762533E-4"/>
    <n v="1"/>
    <x v="1451"/>
    <x v="145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n v="0"/>
    <n v="0"/>
    <x v="1452"/>
    <x v="1452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n v="0"/>
    <n v="0"/>
    <x v="1453"/>
    <x v="1453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n v="8.5714285714285719E-3"/>
    <n v="15"/>
    <x v="1454"/>
    <x v="1454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n v="0.105"/>
    <n v="225"/>
    <x v="1455"/>
    <x v="145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n v="2.9000000000000001E-2"/>
    <n v="48.333333333333336"/>
    <x v="1456"/>
    <x v="145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n v="0"/>
    <n v="0"/>
    <x v="1457"/>
    <x v="1457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n v="0"/>
    <n v="0"/>
    <x v="1458"/>
    <x v="1458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n v="0"/>
    <n v="0"/>
    <x v="1459"/>
    <x v="1459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n v="0"/>
    <n v="0"/>
    <x v="1460"/>
    <x v="146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n v="1.012446"/>
    <n v="44.66673529411765"/>
    <x v="1461"/>
    <x v="146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n v="1.085175"/>
    <n v="28.937999999999999"/>
    <x v="1462"/>
    <x v="1462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n v="1.4766666666666666"/>
    <n v="35.44"/>
    <x v="1463"/>
    <x v="1463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n v="1.6319999999999999"/>
    <n v="34.871794871794869"/>
    <x v="1464"/>
    <x v="1464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n v="4.5641449999999999"/>
    <n v="52.622732513451197"/>
    <x v="1465"/>
    <x v="1465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n v="1.0787731249999999"/>
    <n v="69.598266129032254"/>
    <x v="1466"/>
    <x v="1466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n v="1.1508"/>
    <n v="76.72"/>
    <x v="1467"/>
    <x v="1467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n v="1.0236842105263158"/>
    <n v="33.191126279863482"/>
    <x v="1468"/>
    <x v="1468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n v="1.0842485875706214"/>
    <n v="149.46417445482865"/>
    <x v="1469"/>
    <x v="146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n v="1.2513333333333334"/>
    <n v="23.172839506172838"/>
    <x v="1470"/>
    <x v="1470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n v="1.03840625"/>
    <n v="96.877551020408163"/>
    <x v="1471"/>
    <x v="147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n v="1.3870400000000001"/>
    <n v="103.20238095238095"/>
    <x v="1472"/>
    <x v="1472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n v="1.20516"/>
    <n v="38.462553191489363"/>
    <x v="1473"/>
    <x v="147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n v="1.1226666666666667"/>
    <n v="44.315789473684212"/>
    <x v="1474"/>
    <x v="1474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n v="1.8866966666666667"/>
    <n v="64.173356009070289"/>
    <x v="1475"/>
    <x v="1475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n v="6.6155466666666669"/>
    <n v="43.333275109170302"/>
    <x v="1476"/>
    <x v="147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n v="1.1131"/>
    <n v="90.495934959349597"/>
    <x v="1477"/>
    <x v="147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n v="11.8161422"/>
    <n v="29.187190495010373"/>
    <x v="1478"/>
    <x v="1478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n v="1.37375"/>
    <n v="30.95774647887324"/>
    <x v="1479"/>
    <x v="1479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n v="1.170404"/>
    <n v="92.157795275590544"/>
    <x v="1480"/>
    <x v="148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n v="2.1000000000000001E-2"/>
    <n v="17.5"/>
    <x v="1481"/>
    <x v="1481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n v="1E-3"/>
    <n v="5"/>
    <x v="1482"/>
    <x v="1482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n v="7.1428571428571426E-3"/>
    <n v="25"/>
    <x v="1483"/>
    <x v="1483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n v="0"/>
    <n v="0"/>
    <x v="1484"/>
    <x v="1484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n v="2.2388059701492536E-2"/>
    <n v="50"/>
    <x v="1485"/>
    <x v="1485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n v="2.3999999999999998E-3"/>
    <n v="16"/>
    <x v="1486"/>
    <x v="148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n v="0"/>
    <n v="0"/>
    <x v="1487"/>
    <x v="1487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n v="2.4E-2"/>
    <n v="60"/>
    <x v="1488"/>
    <x v="1488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n v="0"/>
    <n v="0"/>
    <x v="1489"/>
    <x v="1489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n v="0.30862068965517242"/>
    <n v="47.10526315789474"/>
    <x v="1490"/>
    <x v="149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n v="8.3333333333333329E-2"/>
    <n v="100"/>
    <x v="1491"/>
    <x v="1491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n v="7.4999999999999997E-3"/>
    <n v="15"/>
    <x v="1492"/>
    <x v="1492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n v="0"/>
    <n v="0"/>
    <x v="1493"/>
    <x v="1493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n v="8.8999999999999996E-2"/>
    <n v="40.454545454545453"/>
    <x v="1494"/>
    <x v="1494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n v="0"/>
    <n v="0"/>
    <x v="1495"/>
    <x v="1495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n v="0"/>
    <n v="0"/>
    <x v="1496"/>
    <x v="1496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n v="6.666666666666667E-5"/>
    <n v="1"/>
    <x v="1497"/>
    <x v="1497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n v="1.9E-2"/>
    <n v="19"/>
    <x v="1498"/>
    <x v="149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n v="2.5000000000000001E-3"/>
    <n v="5"/>
    <x v="1499"/>
    <x v="1499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n v="0.25035714285714283"/>
    <n v="46.733333333333334"/>
    <x v="1500"/>
    <x v="150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n v="1.6633076923076924"/>
    <n v="97.731073446327684"/>
    <x v="1501"/>
    <x v="150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n v="1.0144545454545455"/>
    <n v="67.835866261398181"/>
    <x v="1502"/>
    <x v="1502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n v="1.0789146666666667"/>
    <n v="56.98492957746479"/>
    <x v="1503"/>
    <x v="1503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n v="2.7793846153846156"/>
    <n v="67.159851301115239"/>
    <x v="1504"/>
    <x v="1504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n v="1.0358125"/>
    <n v="48.037681159420288"/>
    <x v="1505"/>
    <x v="1505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n v="1.1140000000000001"/>
    <n v="38.860465116279073"/>
    <x v="1506"/>
    <x v="1506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n v="2.15"/>
    <n v="78.181818181818187"/>
    <x v="1507"/>
    <x v="150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n v="1.1076216216216217"/>
    <n v="97.113744075829388"/>
    <x v="1508"/>
    <x v="150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n v="1.2364125714285714"/>
    <n v="110.39397959183674"/>
    <x v="1509"/>
    <x v="1509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n v="1.0103500000000001"/>
    <n v="39.91506172839506"/>
    <x v="1510"/>
    <x v="1510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n v="1.1179285714285714"/>
    <n v="75.975728155339809"/>
    <x v="1511"/>
    <x v="151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n v="5.5877142857142861"/>
    <n v="58.379104477611939"/>
    <x v="1512"/>
    <x v="1512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n v="1.5001875"/>
    <n v="55.82093023255814"/>
    <x v="1513"/>
    <x v="1513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n v="1.0647599999999999"/>
    <n v="151.24431818181819"/>
    <x v="1514"/>
    <x v="1514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n v="1.57189"/>
    <n v="849.67027027027029"/>
    <x v="1515"/>
    <x v="1515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n v="1.0865882352941176"/>
    <n v="159.24137931034483"/>
    <x v="1516"/>
    <x v="1516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n v="1.6197999999999999"/>
    <n v="39.507317073170732"/>
    <x v="1517"/>
    <x v="1517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n v="2.0536666666666665"/>
    <n v="130.52966101694915"/>
    <x v="1518"/>
    <x v="1518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n v="1.033638888888889"/>
    <n v="64.156896551724131"/>
    <x v="1519"/>
    <x v="1519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n v="1.0347222222222223"/>
    <n v="111.52694610778443"/>
    <x v="1520"/>
    <x v="152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n v="1.0681333333333334"/>
    <n v="170.44680851063831"/>
    <x v="1521"/>
    <x v="152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n v="1.3896574712643677"/>
    <n v="133.7391592920354"/>
    <x v="1522"/>
    <x v="1522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n v="1.2484324324324325"/>
    <n v="95.834024896265561"/>
    <x v="1523"/>
    <x v="1523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n v="2.0699999999999998"/>
    <n v="221.78571428571428"/>
    <x v="1524"/>
    <x v="1524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n v="1.7400576923076922"/>
    <n v="32.315357142857138"/>
    <x v="1525"/>
    <x v="1525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n v="1.2032608695652174"/>
    <n v="98.839285714285708"/>
    <x v="1526"/>
    <x v="1526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n v="1.1044428571428573"/>
    <n v="55.222142857142863"/>
    <x v="1527"/>
    <x v="1527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n v="2.8156666666666665"/>
    <n v="52.793750000000003"/>
    <x v="1528"/>
    <x v="1528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n v="1.0067894736842105"/>
    <n v="135.66666666666666"/>
    <x v="1529"/>
    <x v="1529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n v="1.3482571428571428"/>
    <n v="53.991990846681922"/>
    <x v="1530"/>
    <x v="1530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n v="1.7595744680851064"/>
    <n v="56.643835616438359"/>
    <x v="1531"/>
    <x v="153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n v="4.8402000000000003"/>
    <n v="82.316326530612244"/>
    <x v="1532"/>
    <x v="1532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n v="1.4514"/>
    <n v="88.26081081081081"/>
    <x v="1533"/>
    <x v="1533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n v="4.1773333333333333"/>
    <n v="84.905149051490511"/>
    <x v="1534"/>
    <x v="1534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n v="1.3242499999999999"/>
    <n v="48.154545454545456"/>
    <x v="1535"/>
    <x v="1535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n v="2.5030841666666666"/>
    <n v="66.015406593406595"/>
    <x v="1536"/>
    <x v="153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n v="1.7989999999999999"/>
    <n v="96.375"/>
    <x v="1537"/>
    <x v="1537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n v="1.0262857142857142"/>
    <n v="156.17391304347825"/>
    <x v="1538"/>
    <x v="1538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n v="1.359861"/>
    <n v="95.764859154929582"/>
    <x v="1539"/>
    <x v="15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n v="1.1786666666666668"/>
    <n v="180.40816326530611"/>
    <x v="1540"/>
    <x v="154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n v="3.3333333333333332E-4"/>
    <n v="3"/>
    <x v="1541"/>
    <x v="1541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n v="0.04"/>
    <n v="20"/>
    <x v="1542"/>
    <x v="1542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n v="4.4444444444444444E-3"/>
    <n v="10"/>
    <x v="1543"/>
    <x v="1543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n v="0"/>
    <n v="0"/>
    <x v="1544"/>
    <x v="1544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n v="3.3333333333333332E-4"/>
    <n v="1"/>
    <x v="1545"/>
    <x v="1545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n v="0.28899999999999998"/>
    <n v="26.272727272727273"/>
    <x v="1546"/>
    <x v="1546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n v="0"/>
    <n v="0"/>
    <x v="1547"/>
    <x v="1547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n v="8.5714285714285715E-2"/>
    <n v="60"/>
    <x v="1548"/>
    <x v="1548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n v="0.34"/>
    <n v="28.333333333333332"/>
    <x v="1549"/>
    <x v="154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n v="0.13466666666666666"/>
    <n v="14.428571428571429"/>
    <x v="1550"/>
    <x v="155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n v="0"/>
    <n v="0"/>
    <x v="1551"/>
    <x v="1551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n v="0.49186046511627907"/>
    <n v="132.1875"/>
    <x v="341"/>
    <x v="1552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n v="0"/>
    <n v="0"/>
    <x v="1552"/>
    <x v="1553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n v="0"/>
    <n v="0"/>
    <x v="1553"/>
    <x v="1554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n v="0"/>
    <n v="0"/>
    <x v="1554"/>
    <x v="1555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n v="0.45133333333333331"/>
    <n v="56.416666666666664"/>
    <x v="1555"/>
    <x v="1556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n v="0.04"/>
    <n v="100"/>
    <x v="1556"/>
    <x v="1557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n v="4.6666666666666669E-2"/>
    <n v="11.666666666666666"/>
    <x v="1557"/>
    <x v="1558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n v="3.3333333333333335E-3"/>
    <n v="50"/>
    <x v="1558"/>
    <x v="155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n v="3.7600000000000001E-2"/>
    <n v="23.5"/>
    <x v="1559"/>
    <x v="156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n v="6.7000000000000002E-3"/>
    <n v="67"/>
    <x v="1560"/>
    <x v="1561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n v="0"/>
    <n v="0"/>
    <x v="1561"/>
    <x v="1562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n v="1.4166666666666666E-2"/>
    <n v="42.5"/>
    <x v="1562"/>
    <x v="1563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n v="1E-3"/>
    <n v="10"/>
    <x v="1563"/>
    <x v="1564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n v="2.5000000000000001E-2"/>
    <n v="100"/>
    <x v="1564"/>
    <x v="1565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n v="0.21249999999999999"/>
    <n v="108.05084745762711"/>
    <x v="1565"/>
    <x v="1566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n v="4.1176470588235294E-2"/>
    <n v="26.923076923076923"/>
    <x v="1566"/>
    <x v="1567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n v="0.13639999999999999"/>
    <n v="155"/>
    <x v="1567"/>
    <x v="1568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n v="0"/>
    <n v="0"/>
    <x v="1568"/>
    <x v="1569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n v="0.41399999999999998"/>
    <n v="47.769230769230766"/>
    <x v="1569"/>
    <x v="157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n v="6.6115702479338841E-3"/>
    <n v="20"/>
    <x v="1570"/>
    <x v="1571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n v="0.05"/>
    <n v="41.666666666666664"/>
    <x v="1571"/>
    <x v="1572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n v="2.4777777777777777E-2"/>
    <n v="74.333333333333329"/>
    <x v="1572"/>
    <x v="1573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n v="5.0599999999999999E-2"/>
    <n v="84.333333333333329"/>
    <x v="1573"/>
    <x v="1574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n v="0.2291"/>
    <n v="65.457142857142856"/>
    <x v="1574"/>
    <x v="1575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n v="0.13"/>
    <n v="65"/>
    <x v="1575"/>
    <x v="1576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n v="5.4999999999999997E-3"/>
    <n v="27.5"/>
    <x v="1576"/>
    <x v="1577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n v="0.10806536636794939"/>
    <n v="51.25"/>
    <x v="1577"/>
    <x v="1578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n v="8.4008400840084006E-3"/>
    <n v="14"/>
    <x v="1578"/>
    <x v="1579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n v="0"/>
    <n v="0"/>
    <x v="1579"/>
    <x v="158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n v="5.0000000000000001E-3"/>
    <n v="5"/>
    <x v="1580"/>
    <x v="1581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n v="9.2999999999999999E-2"/>
    <n v="31"/>
    <x v="1581"/>
    <x v="1582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n v="7.5000000000000002E-4"/>
    <n v="15"/>
    <x v="1582"/>
    <x v="1583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n v="0"/>
    <n v="0"/>
    <x v="1583"/>
    <x v="1584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n v="0.79"/>
    <n v="131.66666666666666"/>
    <x v="1584"/>
    <x v="1585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n v="0"/>
    <n v="0"/>
    <x v="1585"/>
    <x v="1586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n v="1.3333333333333334E-4"/>
    <n v="1"/>
    <x v="1586"/>
    <x v="1587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n v="0"/>
    <n v="0"/>
    <x v="1587"/>
    <x v="1588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n v="0"/>
    <n v="0"/>
    <x v="1588"/>
    <x v="1589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n v="1.7000000000000001E-2"/>
    <n v="510"/>
    <x v="1589"/>
    <x v="159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n v="0.29228571428571426"/>
    <n v="44.478260869565219"/>
    <x v="1590"/>
    <x v="159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n v="0"/>
    <n v="0"/>
    <x v="1591"/>
    <x v="1592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n v="1.3636363636363637E-4"/>
    <n v="1"/>
    <x v="1592"/>
    <x v="1593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n v="0.20499999999999999"/>
    <n v="20.5"/>
    <x v="1593"/>
    <x v="1594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n v="2.8E-3"/>
    <n v="40"/>
    <x v="1594"/>
    <x v="1595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n v="2.3076923076923078E-2"/>
    <n v="25"/>
    <x v="1595"/>
    <x v="1596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n v="0"/>
    <n v="0"/>
    <x v="1596"/>
    <x v="159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n v="1.25E-3"/>
    <n v="1"/>
    <x v="1597"/>
    <x v="159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n v="0"/>
    <n v="0"/>
    <x v="1598"/>
    <x v="1599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n v="7.3400000000000007E-2"/>
    <n v="40.777777777777779"/>
    <x v="1599"/>
    <x v="16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n v="1.082492"/>
    <n v="48.325535714285714"/>
    <x v="1600"/>
    <x v="160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n v="1.0016666666666667"/>
    <n v="46.953125"/>
    <x v="1601"/>
    <x v="1602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n v="1.0003299999999999"/>
    <n v="66.688666666666663"/>
    <x v="1602"/>
    <x v="160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n v="1.2210714285714286"/>
    <n v="48.842857142857142"/>
    <x v="1603"/>
    <x v="1604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n v="1.0069333333333335"/>
    <n v="137.30909090909091"/>
    <x v="1604"/>
    <x v="1605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n v="1.01004125"/>
    <n v="87.829673913043479"/>
    <x v="1605"/>
    <x v="1606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n v="1.4511000000000001"/>
    <n v="70.785365853658533"/>
    <x v="1606"/>
    <x v="1607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n v="1.0125"/>
    <n v="52.826086956521742"/>
    <x v="1607"/>
    <x v="1608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n v="1.1833333333333333"/>
    <n v="443.75"/>
    <x v="1608"/>
    <x v="1609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n v="2.7185000000000001"/>
    <n v="48.544642857142854"/>
    <x v="1609"/>
    <x v="1610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n v="1.25125"/>
    <n v="37.074074074074076"/>
    <x v="1610"/>
    <x v="161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n v="1.1000000000000001"/>
    <n v="50"/>
    <x v="1611"/>
    <x v="1612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n v="1.0149999999999999"/>
    <n v="39.03846153846154"/>
    <x v="1612"/>
    <x v="1613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n v="1.0269999999999999"/>
    <n v="66.688311688311686"/>
    <x v="1613"/>
    <x v="1614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n v="1.1412500000000001"/>
    <n v="67.132352941176464"/>
    <x v="1614"/>
    <x v="1615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n v="1.042"/>
    <n v="66.369426751592357"/>
    <x v="1615"/>
    <x v="1616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n v="1.4585714285714286"/>
    <n v="64.620253164556956"/>
    <x v="1616"/>
    <x v="1617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n v="1.0506666666666666"/>
    <n v="58.370370370370374"/>
    <x v="1617"/>
    <x v="1618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n v="1.3333333333333333"/>
    <n v="86.956521739130437"/>
    <x v="1618"/>
    <x v="1619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n v="1.1299999999999999"/>
    <n v="66.470588235294116"/>
    <x v="1619"/>
    <x v="162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n v="1.212"/>
    <n v="163.78378378378378"/>
    <x v="1620"/>
    <x v="162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n v="1.0172463768115942"/>
    <n v="107.98461538461538"/>
    <x v="1621"/>
    <x v="162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n v="1.0106666666666666"/>
    <n v="42.111111111111114"/>
    <x v="1622"/>
    <x v="1623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n v="1.18"/>
    <n v="47.2"/>
    <x v="1623"/>
    <x v="1624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n v="1.5533333333333332"/>
    <n v="112.01923076923077"/>
    <x v="1624"/>
    <x v="1625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n v="1.0118750000000001"/>
    <n v="74.953703703703709"/>
    <x v="1625"/>
    <x v="1626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n v="1.17"/>
    <n v="61.578947368421055"/>
    <x v="1626"/>
    <x v="162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n v="1.00925"/>
    <n v="45.875"/>
    <x v="1627"/>
    <x v="1628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n v="1.0366666666666666"/>
    <n v="75.853658536585371"/>
    <x v="1628"/>
    <x v="1629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n v="2.6524999999999999"/>
    <n v="84.206349206349202"/>
    <x v="1629"/>
    <x v="163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n v="1.5590999999999999"/>
    <n v="117.22556390977444"/>
    <x v="1630"/>
    <x v="163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n v="1.0162500000000001"/>
    <n v="86.489361702127653"/>
    <x v="1631"/>
    <x v="1632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n v="1"/>
    <n v="172.41379310344828"/>
    <x v="1632"/>
    <x v="1633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n v="1.0049999999999999"/>
    <n v="62.8125"/>
    <x v="1633"/>
    <x v="1634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n v="1.2529999999999999"/>
    <n v="67.729729729729726"/>
    <x v="1634"/>
    <x v="1635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n v="1.0355555555555556"/>
    <n v="53.5632183908046"/>
    <x v="1635"/>
    <x v="163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n v="1.038"/>
    <n v="34.6"/>
    <x v="1636"/>
    <x v="1637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n v="1.05"/>
    <n v="38.888888888888886"/>
    <x v="1637"/>
    <x v="1638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n v="1"/>
    <n v="94.736842105263165"/>
    <x v="1638"/>
    <x v="1639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n v="1.6986000000000001"/>
    <n v="39.967058823529413"/>
    <x v="1639"/>
    <x v="164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n v="1.014"/>
    <n v="97.5"/>
    <x v="1640"/>
    <x v="164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n v="1"/>
    <n v="42.857142857142854"/>
    <x v="1641"/>
    <x v="1642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n v="1.2470000000000001"/>
    <n v="168.51351351351352"/>
    <x v="1642"/>
    <x v="1643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n v="1.095"/>
    <n v="85.546875"/>
    <x v="1643"/>
    <x v="1644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n v="1.1080000000000001"/>
    <n v="554"/>
    <x v="1644"/>
    <x v="1645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n v="1.1020000000000001"/>
    <n v="26.554216867469879"/>
    <x v="1645"/>
    <x v="1646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n v="1.0471999999999999"/>
    <n v="113.82608695652173"/>
    <x v="1646"/>
    <x v="164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n v="1.2526086956521738"/>
    <n v="32.011111111111113"/>
    <x v="1647"/>
    <x v="1648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n v="1.0058763157894737"/>
    <n v="47.189259259259259"/>
    <x v="1648"/>
    <x v="164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n v="1.4155"/>
    <n v="88.46875"/>
    <x v="1649"/>
    <x v="1650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n v="1.0075000000000001"/>
    <n v="100.75"/>
    <x v="1650"/>
    <x v="165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n v="1.0066666666666666"/>
    <n v="64.714285714285708"/>
    <x v="1651"/>
    <x v="1652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n v="1.7423040000000001"/>
    <n v="51.854285714285716"/>
    <x v="1652"/>
    <x v="1653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n v="1.199090909090909"/>
    <n v="38.794117647058826"/>
    <x v="1653"/>
    <x v="1654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n v="1.4286666666666668"/>
    <n v="44.645833333333336"/>
    <x v="1654"/>
    <x v="1655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n v="1.0033493333333334"/>
    <n v="156.77333333333334"/>
    <x v="1655"/>
    <x v="1656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n v="1.0493380000000001"/>
    <n v="118.70339366515837"/>
    <x v="1656"/>
    <x v="165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n v="1.3223333333333334"/>
    <n v="74.149532710280369"/>
    <x v="1657"/>
    <x v="1658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n v="1.1279999999999999"/>
    <n v="12.533333333333333"/>
    <x v="1658"/>
    <x v="1659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n v="12.5375"/>
    <n v="27.861111111111111"/>
    <x v="1659"/>
    <x v="166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n v="1.0250632911392406"/>
    <n v="80.178217821782184"/>
    <x v="1660"/>
    <x v="166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n v="1.026375"/>
    <n v="132.43548387096774"/>
    <x v="1661"/>
    <x v="1662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n v="1.08"/>
    <n v="33.75"/>
    <x v="1662"/>
    <x v="1663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n v="1.2240879999999998"/>
    <n v="34.384494382022467"/>
    <x v="1663"/>
    <x v="1664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n v="1.1945714285714286"/>
    <n v="44.956989247311824"/>
    <x v="1664"/>
    <x v="1665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n v="1.6088"/>
    <n v="41.04081632653061"/>
    <x v="1665"/>
    <x v="1666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n v="1.2685294117647059"/>
    <n v="52.597560975609753"/>
    <x v="1666"/>
    <x v="1667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n v="1.026375"/>
    <n v="70.784482758620683"/>
    <x v="1667"/>
    <x v="1668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n v="1.3975"/>
    <n v="53.75"/>
    <x v="1668"/>
    <x v="1669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n v="1.026"/>
    <n v="44.608695652173914"/>
    <x v="1669"/>
    <x v="167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n v="1.0067349999999999"/>
    <n v="26.148961038961041"/>
    <x v="1670"/>
    <x v="167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n v="1.1294117647058823"/>
    <n v="39.183673469387756"/>
    <x v="1671"/>
    <x v="1672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n v="1.2809523809523808"/>
    <n v="45.593220338983052"/>
    <x v="1672"/>
    <x v="1673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n v="2.0169999999999999"/>
    <n v="89.247787610619469"/>
    <x v="1673"/>
    <x v="1674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n v="1.37416"/>
    <n v="40.416470588235299"/>
    <x v="1674"/>
    <x v="1675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n v="1.1533333333333333"/>
    <n v="82.38095238095238"/>
    <x v="1675"/>
    <x v="1676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n v="1.1166666666666667"/>
    <n v="159.52380952380952"/>
    <x v="1676"/>
    <x v="1677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n v="1.1839999999999999"/>
    <n v="36.244897959183675"/>
    <x v="1677"/>
    <x v="1678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n v="1.75"/>
    <n v="62.5"/>
    <x v="1678"/>
    <x v="1679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n v="1.175"/>
    <n v="47"/>
    <x v="1679"/>
    <x v="1680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n v="1.0142212307692309"/>
    <n v="74.575090497737563"/>
    <x v="1680"/>
    <x v="1681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n v="0"/>
    <n v="0"/>
    <x v="1681"/>
    <x v="1682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n v="0.21714285714285714"/>
    <n v="76"/>
    <x v="1682"/>
    <x v="1683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n v="1.0912500000000001"/>
    <n v="86.43564356435644"/>
    <x v="1683"/>
    <x v="168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n v="1.0285714285714285"/>
    <n v="24"/>
    <x v="1684"/>
    <x v="1685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n v="3.5999999999999999E-3"/>
    <n v="18"/>
    <x v="1685"/>
    <x v="1686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n v="0.3125"/>
    <n v="80.128205128205124"/>
    <x v="1686"/>
    <x v="1687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n v="0.443"/>
    <n v="253.14285714285714"/>
    <x v="1687"/>
    <x v="1688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n v="1"/>
    <n v="171.42857142857142"/>
    <x v="1688"/>
    <x v="1689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n v="0.254"/>
    <n v="57.727272727272727"/>
    <x v="1689"/>
    <x v="169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n v="0.33473333333333333"/>
    <n v="264.26315789473682"/>
    <x v="1690"/>
    <x v="1691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n v="0.47799999999999998"/>
    <n v="159.33333333333334"/>
    <x v="1691"/>
    <x v="1692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n v="9.3333333333333338E-2"/>
    <n v="35"/>
    <x v="1692"/>
    <x v="1693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n v="5.0000000000000001E-4"/>
    <n v="5"/>
    <x v="1693"/>
    <x v="1694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n v="0.11708333333333333"/>
    <n v="61.086956521739133"/>
    <x v="1694"/>
    <x v="1695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n v="0"/>
    <n v="0"/>
    <x v="1695"/>
    <x v="1696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n v="0.20208000000000001"/>
    <n v="114.81818181818181"/>
    <x v="1696"/>
    <x v="1697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n v="0"/>
    <n v="0"/>
    <x v="1697"/>
    <x v="1698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n v="4.2311459353574929E-2"/>
    <n v="54"/>
    <x v="1698"/>
    <x v="1699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n v="0.2606"/>
    <n v="65.974683544303801"/>
    <x v="1699"/>
    <x v="17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n v="1.9801980198019802E-3"/>
    <n v="5"/>
    <x v="1700"/>
    <x v="1701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n v="6.0606060606060605E-5"/>
    <n v="1"/>
    <x v="1701"/>
    <x v="1702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n v="1.0200000000000001E-2"/>
    <n v="25.5"/>
    <x v="1702"/>
    <x v="1703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n v="0.65100000000000002"/>
    <n v="118.36363636363636"/>
    <x v="1703"/>
    <x v="1704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n v="0"/>
    <n v="0"/>
    <x v="1704"/>
    <x v="1705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n v="0"/>
    <n v="0"/>
    <x v="1705"/>
    <x v="1706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n v="9.74E-2"/>
    <n v="54.111111111111114"/>
    <x v="1706"/>
    <x v="1707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n v="0"/>
    <n v="0"/>
    <x v="1707"/>
    <x v="1708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n v="4.8571428571428571E-2"/>
    <n v="21.25"/>
    <x v="1708"/>
    <x v="1709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n v="6.7999999999999996E-3"/>
    <n v="34"/>
    <x v="1709"/>
    <x v="171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n v="0.105"/>
    <n v="525"/>
    <x v="1710"/>
    <x v="1711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n v="0"/>
    <n v="0"/>
    <x v="1711"/>
    <x v="1712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n v="1.6666666666666666E-2"/>
    <n v="50"/>
    <x v="1712"/>
    <x v="1713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n v="7.868E-2"/>
    <n v="115.70588235294117"/>
    <x v="1713"/>
    <x v="1714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n v="2.2000000000000001E-3"/>
    <n v="5.5"/>
    <x v="1714"/>
    <x v="171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n v="7.4999999999999997E-2"/>
    <n v="50"/>
    <x v="1715"/>
    <x v="1716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n v="0.42725880551301687"/>
    <n v="34.024390243902438"/>
    <x v="1716"/>
    <x v="1717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n v="2.142857142857143E-3"/>
    <n v="37.5"/>
    <x v="1717"/>
    <x v="1718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n v="8.7500000000000008E-3"/>
    <n v="11.666666666666666"/>
    <x v="1718"/>
    <x v="1719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n v="5.6250000000000001E-2"/>
    <n v="28.125"/>
    <x v="1719"/>
    <x v="172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n v="0"/>
    <n v="0"/>
    <x v="1720"/>
    <x v="1721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n v="3.4722222222222224E-4"/>
    <n v="1"/>
    <x v="1721"/>
    <x v="1722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n v="6.5000000000000002E-2"/>
    <n v="216.66666666666666"/>
    <x v="1722"/>
    <x v="1723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n v="5.8333333333333336E-3"/>
    <n v="8.75"/>
    <x v="1723"/>
    <x v="1724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n v="0.10181818181818182"/>
    <n v="62.222222222222221"/>
    <x v="1724"/>
    <x v="1725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n v="0.33784615384615385"/>
    <n v="137.25"/>
    <x v="1725"/>
    <x v="1726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n v="3.3333333333333332E-4"/>
    <n v="1"/>
    <x v="1726"/>
    <x v="1727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n v="0.68400000000000005"/>
    <n v="122.14285714285714"/>
    <x v="1727"/>
    <x v="1728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n v="0"/>
    <n v="0"/>
    <x v="1728"/>
    <x v="1729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n v="0"/>
    <n v="0"/>
    <x v="1729"/>
    <x v="173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n v="0"/>
    <n v="0"/>
    <x v="1730"/>
    <x v="1731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n v="0"/>
    <n v="0"/>
    <x v="1731"/>
    <x v="1732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n v="0"/>
    <n v="0"/>
    <x v="1732"/>
    <x v="1733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n v="2.2222222222222223E-4"/>
    <n v="1"/>
    <x v="1733"/>
    <x v="1734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n v="0.11"/>
    <n v="55"/>
    <x v="1734"/>
    <x v="173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n v="7.3333333333333332E-3"/>
    <n v="22"/>
    <x v="1735"/>
    <x v="1736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n v="0.21249999999999999"/>
    <n v="56.666666666666664"/>
    <x v="1736"/>
    <x v="1737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n v="4.0000000000000001E-3"/>
    <n v="20"/>
    <x v="1737"/>
    <x v="1738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n v="1E-3"/>
    <n v="1"/>
    <x v="1738"/>
    <x v="1739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n v="0"/>
    <n v="0"/>
    <x v="1739"/>
    <x v="174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n v="1.1083333333333334"/>
    <n v="25.576923076923077"/>
    <x v="1740"/>
    <x v="174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n v="1.0874999999999999"/>
    <n v="63.970588235294116"/>
    <x v="1741"/>
    <x v="1742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n v="1.0041666666666667"/>
    <n v="89.925373134328353"/>
    <x v="1742"/>
    <x v="174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n v="1.1845454545454546"/>
    <n v="93.071428571428569"/>
    <x v="1743"/>
    <x v="1744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n v="1.1401428571428571"/>
    <n v="89.674157303370791"/>
    <x v="1744"/>
    <x v="1745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n v="1.4810000000000001"/>
    <n v="207.61682242990653"/>
    <x v="1745"/>
    <x v="1746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n v="1.0495555555555556"/>
    <n v="59.408805031446541"/>
    <x v="1746"/>
    <x v="1747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n v="1.29948"/>
    <n v="358.97237569060775"/>
    <x v="1747"/>
    <x v="1748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n v="1.2348756218905472"/>
    <n v="94.736641221374043"/>
    <x v="1748"/>
    <x v="1749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n v="2.0162"/>
    <n v="80.647999999999996"/>
    <x v="1749"/>
    <x v="1750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n v="1.0289999999999999"/>
    <n v="168.68852459016392"/>
    <x v="1750"/>
    <x v="175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n v="2.6016666666666666"/>
    <n v="34.68888888888889"/>
    <x v="1751"/>
    <x v="175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n v="1.08"/>
    <n v="462.85714285714283"/>
    <x v="1752"/>
    <x v="175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n v="1.1052941176470588"/>
    <n v="104.38888888888889"/>
    <x v="1753"/>
    <x v="1754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n v="1.2"/>
    <n v="7.5"/>
    <x v="1754"/>
    <x v="175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n v="1.0282909090909091"/>
    <n v="47.13"/>
    <x v="1755"/>
    <x v="1756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n v="1.1599999999999999"/>
    <n v="414.28571428571428"/>
    <x v="1756"/>
    <x v="1757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n v="1.147"/>
    <n v="42.481481481481481"/>
    <x v="1757"/>
    <x v="1758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n v="1.0660000000000001"/>
    <n v="108.77551020408163"/>
    <x v="1758"/>
    <x v="175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n v="1.6544000000000001"/>
    <n v="81.098039215686271"/>
    <x v="1759"/>
    <x v="1760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n v="1.55"/>
    <n v="51.666666666666664"/>
    <x v="1760"/>
    <x v="176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n v="8.85"/>
    <n v="35.4"/>
    <x v="1761"/>
    <x v="1762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n v="1.0190833333333333"/>
    <n v="103.63559322033899"/>
    <x v="1762"/>
    <x v="1763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n v="0.19600000000000001"/>
    <n v="55.282051282051285"/>
    <x v="1763"/>
    <x v="1764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n v="0.59467839999999994"/>
    <n v="72.16970873786407"/>
    <x v="1764"/>
    <x v="1765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n v="0"/>
    <n v="0"/>
    <x v="1765"/>
    <x v="1766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n v="0.4572"/>
    <n v="58.615384615384613"/>
    <x v="1766"/>
    <x v="1767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n v="3.7400000000000003E-2"/>
    <n v="12.466666666666667"/>
    <x v="1767"/>
    <x v="1768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n v="2.7025E-2"/>
    <n v="49.136363636363633"/>
    <x v="1768"/>
    <x v="176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n v="0.56514285714285717"/>
    <n v="150.5"/>
    <x v="1769"/>
    <x v="177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n v="0.21309523809523809"/>
    <n v="35.799999999999997"/>
    <x v="1770"/>
    <x v="1771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n v="0.156"/>
    <n v="45.157894736842103"/>
    <x v="1771"/>
    <x v="1772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n v="6.2566666666666673E-2"/>
    <n v="98.78947368421052"/>
    <x v="1772"/>
    <x v="1773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n v="0.4592"/>
    <n v="88.307692307692307"/>
    <x v="1773"/>
    <x v="1774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n v="0.65101538461538466"/>
    <n v="170.62903225806451"/>
    <x v="1774"/>
    <x v="1775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n v="6.7000000000000004E-2"/>
    <n v="83.75"/>
    <x v="1775"/>
    <x v="1776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n v="0.135625"/>
    <n v="65.099999999999994"/>
    <x v="1776"/>
    <x v="1777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n v="1.9900000000000001E-2"/>
    <n v="66.333333333333329"/>
    <x v="1777"/>
    <x v="1778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n v="0.36236363636363639"/>
    <n v="104.89473684210526"/>
    <x v="1778"/>
    <x v="1779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n v="0.39743333333333336"/>
    <n v="78.440789473684205"/>
    <x v="1779"/>
    <x v="178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n v="0.25763636363636366"/>
    <n v="59.041666666666664"/>
    <x v="1780"/>
    <x v="1781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n v="0.15491428571428573"/>
    <n v="71.34210526315789"/>
    <x v="1781"/>
    <x v="1782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n v="0.236925"/>
    <n v="51.227027027027027"/>
    <x v="1782"/>
    <x v="1783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n v="0.39760000000000001"/>
    <n v="60.242424242424242"/>
    <x v="1783"/>
    <x v="1784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n v="0.20220833333333332"/>
    <n v="44.935185185185183"/>
    <x v="1784"/>
    <x v="1785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n v="0.47631578947368419"/>
    <n v="31.206896551724139"/>
    <x v="1785"/>
    <x v="1786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n v="0.15329999999999999"/>
    <n v="63.875"/>
    <x v="1786"/>
    <x v="178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n v="1.3818181818181818E-2"/>
    <n v="19"/>
    <x v="1787"/>
    <x v="1788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n v="5.0000000000000001E-3"/>
    <n v="10"/>
    <x v="1788"/>
    <x v="1789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n v="4.9575757575757579E-2"/>
    <n v="109.06666666666666"/>
    <x v="1789"/>
    <x v="179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n v="3.5666666666666666E-2"/>
    <n v="26.75"/>
    <x v="1790"/>
    <x v="1791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n v="0.61124000000000001"/>
    <n v="109.93525179856115"/>
    <x v="1791"/>
    <x v="1792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n v="1.3333333333333334E-2"/>
    <n v="20"/>
    <x v="1792"/>
    <x v="1793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n v="0.11077777777777778"/>
    <n v="55.388888888888886"/>
    <x v="1793"/>
    <x v="1794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n v="0.38735714285714284"/>
    <n v="133.90123456790124"/>
    <x v="1794"/>
    <x v="1795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n v="0.22052631578947368"/>
    <n v="48.720930232558139"/>
    <x v="1795"/>
    <x v="179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n v="0.67549999999999999"/>
    <n v="48.25"/>
    <x v="1796"/>
    <x v="1797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n v="0.136375"/>
    <n v="58.972972972972975"/>
    <x v="1797"/>
    <x v="1798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n v="1.7457500000000001E-2"/>
    <n v="11.638333333333334"/>
    <x v="1798"/>
    <x v="1799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n v="0.20449632511889321"/>
    <n v="83.716814159292042"/>
    <x v="1799"/>
    <x v="180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n v="0.13852941176470587"/>
    <n v="63.648648648648646"/>
    <x v="1800"/>
    <x v="1801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n v="0.48485714285714288"/>
    <n v="94.277777777777771"/>
    <x v="1801"/>
    <x v="1802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n v="0.308"/>
    <n v="71.86666666666666"/>
    <x v="1802"/>
    <x v="1803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n v="0.35174193548387095"/>
    <n v="104.84615384615384"/>
    <x v="1803"/>
    <x v="180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n v="0.36404444444444445"/>
    <n v="67.139344262295083"/>
    <x v="1804"/>
    <x v="1805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n v="2.955E-2"/>
    <n v="73.875"/>
    <x v="1805"/>
    <x v="1806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n v="0.1106"/>
    <n v="69.125"/>
    <x v="1806"/>
    <x v="1807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n v="0.41407142857142859"/>
    <n v="120.77083333333333"/>
    <x v="1807"/>
    <x v="1808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n v="0.10857142857142857"/>
    <n v="42.222222222222221"/>
    <x v="1808"/>
    <x v="180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n v="3.3333333333333333E-2"/>
    <n v="7.5"/>
    <x v="1809"/>
    <x v="181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n v="7.407407407407407E-4"/>
    <n v="1.5384615384615385"/>
    <x v="1810"/>
    <x v="1811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n v="0.13307692307692306"/>
    <n v="37.608695652173914"/>
    <x v="1811"/>
    <x v="1812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n v="0"/>
    <n v="0"/>
    <x v="1812"/>
    <x v="1813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n v="0.49183333333333334"/>
    <n v="42.157142857142858"/>
    <x v="1813"/>
    <x v="1814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n v="0"/>
    <n v="0"/>
    <x v="1814"/>
    <x v="1815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n v="2.036E-2"/>
    <n v="84.833333333333329"/>
    <x v="1815"/>
    <x v="1816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n v="0.52327777777777773"/>
    <n v="94.19"/>
    <x v="1816"/>
    <x v="1817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n v="0"/>
    <n v="0"/>
    <x v="1817"/>
    <x v="1818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n v="2.0833333333333332E-2"/>
    <n v="6.25"/>
    <x v="1818"/>
    <x v="1819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n v="6.565384615384616E-2"/>
    <n v="213.375"/>
    <x v="1819"/>
    <x v="182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n v="1.3489"/>
    <n v="59.162280701754383"/>
    <x v="1820"/>
    <x v="182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n v="1"/>
    <n v="27.272727272727273"/>
    <x v="1821"/>
    <x v="1822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n v="1.1585714285714286"/>
    <n v="24.575757575757574"/>
    <x v="1822"/>
    <x v="1823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n v="1.0006666666666666"/>
    <n v="75.05"/>
    <x v="1823"/>
    <x v="1824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n v="1.0505"/>
    <n v="42.02"/>
    <x v="1824"/>
    <x v="1825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n v="1.01"/>
    <n v="53.157894736842103"/>
    <x v="1825"/>
    <x v="1826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n v="1.0066250000000001"/>
    <n v="83.885416666666671"/>
    <x v="1826"/>
    <x v="1827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n v="1.0016"/>
    <n v="417.33333333333331"/>
    <x v="1827"/>
    <x v="1828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n v="1.6668333333333334"/>
    <n v="75.765151515151516"/>
    <x v="1828"/>
    <x v="1829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n v="1.0153333333333334"/>
    <n v="67.389380530973455"/>
    <x v="1829"/>
    <x v="1830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n v="1.03"/>
    <n v="73.571428571428569"/>
    <x v="1830"/>
    <x v="183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n v="1.4285714285714286"/>
    <n v="25"/>
    <x v="1831"/>
    <x v="1832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n v="2.625"/>
    <n v="42"/>
    <x v="1832"/>
    <x v="1833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n v="1.1805000000000001"/>
    <n v="131.16666666666666"/>
    <x v="1833"/>
    <x v="1834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n v="1.04"/>
    <n v="47.272727272727273"/>
    <x v="1834"/>
    <x v="1835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n v="2.0034000000000001"/>
    <n v="182.12727272727273"/>
    <x v="1835"/>
    <x v="1836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n v="3.0683333333333334"/>
    <n v="61.366666666666667"/>
    <x v="1836"/>
    <x v="183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n v="1.00149"/>
    <n v="35.767499999999998"/>
    <x v="1837"/>
    <x v="183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n v="2.0529999999999999"/>
    <n v="45.62222222222222"/>
    <x v="1838"/>
    <x v="1839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n v="1.0888888888888888"/>
    <n v="75.384615384615387"/>
    <x v="1839"/>
    <x v="1840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n v="1.0175000000000001"/>
    <n v="50.875"/>
    <x v="1840"/>
    <x v="184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n v="1.2524999999999999"/>
    <n v="119.28571428571429"/>
    <x v="1841"/>
    <x v="1842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n v="1.2400610000000001"/>
    <n v="92.541865671641801"/>
    <x v="1842"/>
    <x v="1843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n v="1.014"/>
    <n v="76.05"/>
    <x v="1843"/>
    <x v="1844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n v="1"/>
    <n v="52.631578947368418"/>
    <x v="1844"/>
    <x v="1845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n v="1.3792666666666666"/>
    <n v="98.990430622009569"/>
    <x v="1845"/>
    <x v="1846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n v="1.2088000000000001"/>
    <n v="79.526315789473685"/>
    <x v="1846"/>
    <x v="1847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n v="1.0736666666666668"/>
    <n v="134.20833333333334"/>
    <x v="1847"/>
    <x v="1848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n v="1.0033333333333334"/>
    <n v="37.625"/>
    <x v="1848"/>
    <x v="184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n v="1.0152222222222222"/>
    <n v="51.044692737430168"/>
    <x v="1849"/>
    <x v="185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n v="1.0007692307692309"/>
    <n v="50.03846153846154"/>
    <x v="1850"/>
    <x v="185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n v="1.1696666666666666"/>
    <n v="133.93129770992365"/>
    <x v="1851"/>
    <x v="1852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n v="1.01875"/>
    <n v="58.214285714285715"/>
    <x v="1852"/>
    <x v="1853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n v="1.0212366666666666"/>
    <n v="88.037643678160919"/>
    <x v="1853"/>
    <x v="1854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n v="1.5405897142857143"/>
    <n v="70.576753926701571"/>
    <x v="1854"/>
    <x v="1855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n v="1.0125"/>
    <n v="53.289473684210527"/>
    <x v="1855"/>
    <x v="1856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n v="1"/>
    <n v="136.36363636363637"/>
    <x v="1856"/>
    <x v="185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n v="1.0874800874800874"/>
    <n v="40.547315436241611"/>
    <x v="1857"/>
    <x v="1858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n v="1.3183333333333334"/>
    <n v="70.625"/>
    <x v="1858"/>
    <x v="185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n v="1.3346666666666667"/>
    <n v="52.684210526315788"/>
    <x v="1859"/>
    <x v="1860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n v="0"/>
    <n v="0"/>
    <x v="1860"/>
    <x v="186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n v="8.0833333333333326E-2"/>
    <n v="90.9375"/>
    <x v="1861"/>
    <x v="1862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n v="4.0000000000000001E-3"/>
    <n v="5"/>
    <x v="1862"/>
    <x v="1863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n v="0.42892307692307691"/>
    <n v="58.083333333333336"/>
    <x v="1863"/>
    <x v="1864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n v="3.6363636363636364E-5"/>
    <n v="2"/>
    <x v="1864"/>
    <x v="1865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n v="5.0000000000000001E-3"/>
    <n v="62.5"/>
    <x v="1865"/>
    <x v="1866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n v="5.0000000000000001E-4"/>
    <n v="10"/>
    <x v="1866"/>
    <x v="1867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n v="4.8680000000000001E-2"/>
    <n v="71.588235294117652"/>
    <x v="1867"/>
    <x v="1868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n v="0"/>
    <n v="0"/>
    <x v="1868"/>
    <x v="186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n v="0.10314285714285715"/>
    <n v="32.81818181818182"/>
    <x v="1869"/>
    <x v="187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n v="0.7178461538461538"/>
    <n v="49.11578947368421"/>
    <x v="1870"/>
    <x v="187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n v="1.06E-2"/>
    <n v="16.307692307692307"/>
    <x v="1871"/>
    <x v="187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n v="4.4999999999999997E-3"/>
    <n v="18"/>
    <x v="1872"/>
    <x v="1873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n v="1.6249999999999999E-4"/>
    <n v="13"/>
    <x v="1873"/>
    <x v="1874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n v="5.1000000000000004E-3"/>
    <n v="17"/>
    <x v="1874"/>
    <x v="1875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n v="0"/>
    <n v="0"/>
    <x v="1875"/>
    <x v="1876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n v="0"/>
    <n v="0"/>
    <x v="1876"/>
    <x v="1877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n v="0"/>
    <n v="0"/>
    <x v="1877"/>
    <x v="1878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n v="1.1999999999999999E-3"/>
    <n v="3"/>
    <x v="1878"/>
    <x v="1879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n v="0.20080000000000001"/>
    <n v="41.833333333333336"/>
    <x v="1879"/>
    <x v="188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n v="1.726845"/>
    <n v="49.338428571428572"/>
    <x v="1880"/>
    <x v="188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n v="1.008955223880597"/>
    <n v="41.728395061728392"/>
    <x v="1881"/>
    <x v="188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n v="1.0480480480480481"/>
    <n v="32.71875"/>
    <x v="1882"/>
    <x v="1883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n v="1.351"/>
    <n v="51.96153846153846"/>
    <x v="1883"/>
    <x v="1884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n v="1.1632786885245903"/>
    <n v="50.685714285714283"/>
    <x v="1884"/>
    <x v="1885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n v="1.0208333333333333"/>
    <n v="42.241379310344826"/>
    <x v="1885"/>
    <x v="188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n v="1.1116666666666666"/>
    <n v="416.875"/>
    <x v="1886"/>
    <x v="1887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n v="1.6608000000000001"/>
    <n v="46.651685393258425"/>
    <x v="1887"/>
    <x v="1888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n v="1.0660000000000001"/>
    <n v="48.454545454545453"/>
    <x v="1888"/>
    <x v="1889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n v="1.4458441666666668"/>
    <n v="70.5289837398374"/>
    <x v="1889"/>
    <x v="1890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n v="1.0555000000000001"/>
    <n v="87.958333333333329"/>
    <x v="1890"/>
    <x v="189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n v="1.3660000000000001"/>
    <n v="26.26923076923077"/>
    <x v="1891"/>
    <x v="1892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n v="1.04"/>
    <n v="57.777777777777779"/>
    <x v="1892"/>
    <x v="1893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n v="1.145"/>
    <n v="57.25"/>
    <x v="1893"/>
    <x v="1894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n v="1.0171957671957672"/>
    <n v="196.34042553191489"/>
    <x v="1894"/>
    <x v="1895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n v="1.2394678492239468"/>
    <n v="43"/>
    <x v="1895"/>
    <x v="1896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n v="1.0245669291338582"/>
    <n v="35.551912568306008"/>
    <x v="1896"/>
    <x v="1897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n v="1.4450000000000001"/>
    <n v="68.80952380952381"/>
    <x v="1897"/>
    <x v="1898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n v="1.3333333333333333"/>
    <n v="28.571428571428573"/>
    <x v="1898"/>
    <x v="1899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n v="1.0936440000000001"/>
    <n v="50.631666666666668"/>
    <x v="1899"/>
    <x v="19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n v="2.696969696969697E-2"/>
    <n v="106.8"/>
    <x v="1900"/>
    <x v="1901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n v="1.2E-2"/>
    <n v="4"/>
    <x v="1901"/>
    <x v="1902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n v="0.46600000000000003"/>
    <n v="34.097560975609753"/>
    <x v="1902"/>
    <x v="190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n v="1E-3"/>
    <n v="25"/>
    <x v="1903"/>
    <x v="1904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n v="1.6800000000000001E-3"/>
    <n v="10.5"/>
    <x v="1904"/>
    <x v="190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n v="0.42759999999999998"/>
    <n v="215.95959595959596"/>
    <x v="1905"/>
    <x v="190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n v="2.8333333333333335E-3"/>
    <n v="21.25"/>
    <x v="1906"/>
    <x v="1907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n v="1.7319999999999999E-2"/>
    <n v="108.25"/>
    <x v="1907"/>
    <x v="1908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n v="0.14111428571428572"/>
    <n v="129.97368421052633"/>
    <x v="1908"/>
    <x v="190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n v="0.39395294117647056"/>
    <n v="117.49473684210527"/>
    <x v="1909"/>
    <x v="191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n v="2.3529411764705883E-4"/>
    <n v="10"/>
    <x v="1910"/>
    <x v="1911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n v="0.59299999999999997"/>
    <n v="70.595238095238102"/>
    <x v="1911"/>
    <x v="191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n v="1.3270833333333334E-2"/>
    <n v="24.5"/>
    <x v="1912"/>
    <x v="1913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n v="9.0090090090090086E-2"/>
    <n v="30"/>
    <x v="1913"/>
    <x v="1914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n v="1.6E-2"/>
    <n v="2"/>
    <x v="1914"/>
    <x v="1915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n v="5.1000000000000004E-3"/>
    <n v="17"/>
    <x v="1915"/>
    <x v="1916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n v="0.52570512820512816"/>
    <n v="2928.9285714285716"/>
    <x v="1916"/>
    <x v="1917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n v="1.04E-2"/>
    <n v="28.888888888888889"/>
    <x v="1917"/>
    <x v="1918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n v="0.47399999999999998"/>
    <n v="29.625"/>
    <x v="1918"/>
    <x v="191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n v="0.43030000000000002"/>
    <n v="40.980952380952381"/>
    <x v="1919"/>
    <x v="192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n v="1.3680000000000001"/>
    <n v="54"/>
    <x v="1920"/>
    <x v="192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n v="1.1555"/>
    <n v="36.109375"/>
    <x v="1921"/>
    <x v="1922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n v="2.4079999999999999"/>
    <n v="23.153846153846153"/>
    <x v="1922"/>
    <x v="192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n v="1.1439999999999999"/>
    <n v="104"/>
    <x v="1923"/>
    <x v="192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n v="1.1033333333333333"/>
    <n v="31.826923076923077"/>
    <x v="1924"/>
    <x v="1925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n v="1.9537933333333333"/>
    <n v="27.3896261682243"/>
    <x v="1925"/>
    <x v="1926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n v="1.0333333333333334"/>
    <n v="56.363636363636367"/>
    <x v="1926"/>
    <x v="192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n v="1.031372549019608"/>
    <n v="77.352941176470594"/>
    <x v="1927"/>
    <x v="1928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n v="1.003125"/>
    <n v="42.8"/>
    <x v="1928"/>
    <x v="1929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n v="1.27"/>
    <n v="48.846153846153847"/>
    <x v="1929"/>
    <x v="1930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n v="1.20601"/>
    <n v="48.240400000000001"/>
    <x v="1930"/>
    <x v="193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n v="1.0699047619047619"/>
    <n v="70.212500000000006"/>
    <x v="1931"/>
    <x v="1932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n v="1.7243333333333333"/>
    <n v="94.054545454545448"/>
    <x v="1932"/>
    <x v="1933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n v="1.2362"/>
    <n v="80.272727272727266"/>
    <x v="1933"/>
    <x v="1934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n v="1.0840000000000001"/>
    <n v="54.2"/>
    <x v="1934"/>
    <x v="1935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n v="1.1652013333333333"/>
    <n v="60.26903448275862"/>
    <x v="1935"/>
    <x v="1936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n v="1.8724499999999999"/>
    <n v="38.740344827586206"/>
    <x v="1936"/>
    <x v="1937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n v="1.1593333333333333"/>
    <n v="152.54385964912279"/>
    <x v="1937"/>
    <x v="1938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n v="1.107"/>
    <n v="115.3125"/>
    <x v="1938"/>
    <x v="1939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n v="1.7092307692307693"/>
    <n v="35.838709677419352"/>
    <x v="1939"/>
    <x v="194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n v="1.2611835600000001"/>
    <n v="64.570118779438872"/>
    <x v="1940"/>
    <x v="194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n v="1.3844033333333334"/>
    <n v="87.436000000000007"/>
    <x v="1941"/>
    <x v="1942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n v="17.052499999999998"/>
    <n v="68.815577078288939"/>
    <x v="1942"/>
    <x v="1943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n v="7.8805550000000002"/>
    <n v="176.200223588597"/>
    <x v="1943"/>
    <x v="1944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n v="3.4801799999999998"/>
    <n v="511.79117647058825"/>
    <x v="1944"/>
    <x v="194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n v="1.4974666666666667"/>
    <n v="160.44285714285715"/>
    <x v="1945"/>
    <x v="1946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n v="1.0063375000000001"/>
    <n v="35.003043478260871"/>
    <x v="1946"/>
    <x v="1947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n v="8.0021100000000001"/>
    <n v="188.50671378091872"/>
    <x v="1947"/>
    <x v="1948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n v="1.0600260000000001"/>
    <n v="56.204984093319197"/>
    <x v="1948"/>
    <x v="1949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n v="2.0051866666666669"/>
    <n v="51.3054157782516"/>
    <x v="1949"/>
    <x v="1950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n v="2.1244399999999999"/>
    <n v="127.36450839328538"/>
    <x v="1950"/>
    <x v="195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n v="1.9847237142857144"/>
    <n v="101.85532258064516"/>
    <x v="1951"/>
    <x v="1952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n v="2.2594666666666665"/>
    <n v="230.55782312925169"/>
    <x v="1952"/>
    <x v="1953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n v="6.9894800000000004"/>
    <n v="842.10602409638557"/>
    <x v="1953"/>
    <x v="1954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n v="3.9859528571428569"/>
    <n v="577.27593103448271"/>
    <x v="1954"/>
    <x v="1955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n v="2.9403333333333332"/>
    <n v="483.34246575342468"/>
    <x v="1955"/>
    <x v="1956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n v="1.6750470000000002"/>
    <n v="76.138500000000008"/>
    <x v="1956"/>
    <x v="1957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n v="14.355717142857143"/>
    <n v="74.107684365781708"/>
    <x v="1957"/>
    <x v="195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n v="1.5673440000000001"/>
    <n v="36.965660377358489"/>
    <x v="1958"/>
    <x v="195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n v="1.1790285714285715"/>
    <n v="2500.969696969697"/>
    <x v="1959"/>
    <x v="1960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n v="11.053811999999999"/>
    <n v="67.690214329454989"/>
    <x v="1960"/>
    <x v="196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n v="1.9292499999999999"/>
    <n v="63.04738562091503"/>
    <x v="1961"/>
    <x v="1962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n v="1.268842105263158"/>
    <n v="117.6"/>
    <x v="1962"/>
    <x v="1963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n v="2.5957748878923765"/>
    <n v="180.75185011709601"/>
    <x v="1963"/>
    <x v="1964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n v="2.6227999999999998"/>
    <n v="127.32038834951456"/>
    <x v="1964"/>
    <x v="1965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n v="2.0674309000000002"/>
    <n v="136.6444745538665"/>
    <x v="1965"/>
    <x v="1966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n v="3.7012999999999998"/>
    <n v="182.78024691358024"/>
    <x v="1966"/>
    <x v="1967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n v="2.8496600000000001"/>
    <n v="279.37843137254902"/>
    <x v="1967"/>
    <x v="1968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n v="5.7907999999999999"/>
    <n v="61.375728669846318"/>
    <x v="1968"/>
    <x v="1969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n v="11.318"/>
    <n v="80.727532097004286"/>
    <x v="1969"/>
    <x v="1970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n v="2.6302771750000002"/>
    <n v="272.35590732591254"/>
    <x v="1970"/>
    <x v="197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n v="6.7447999999999997"/>
    <n v="70.848739495798313"/>
    <x v="1971"/>
    <x v="1972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n v="2.5683081313131315"/>
    <n v="247.94003412969283"/>
    <x v="1972"/>
    <x v="197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n v="3.7549600000000001"/>
    <n v="186.81393034825871"/>
    <x v="1973"/>
    <x v="1974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n v="2.0870837499999997"/>
    <n v="131.98948616600788"/>
    <x v="1974"/>
    <x v="1975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n v="3.4660000000000002"/>
    <n v="29.310782241014799"/>
    <x v="1975"/>
    <x v="1976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n v="4.0232999999999999"/>
    <n v="245.02436053593178"/>
    <x v="1976"/>
    <x v="1977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n v="10.2684514"/>
    <n v="1323.2540463917526"/>
    <x v="1977"/>
    <x v="1978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n v="1.14901155"/>
    <n v="282.65966789667897"/>
    <x v="1978"/>
    <x v="1979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n v="3.5482402000000004"/>
    <n v="91.214401028277635"/>
    <x v="1979"/>
    <x v="1980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n v="5.0799999999999998E-2"/>
    <n v="31.75"/>
    <x v="1980"/>
    <x v="1981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n v="0"/>
    <n v="0"/>
    <x v="1981"/>
    <x v="1982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n v="4.2999999999999997E-2"/>
    <n v="88.6875"/>
    <x v="1982"/>
    <x v="1983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n v="0.21146666666666666"/>
    <n v="453.14285714285717"/>
    <x v="1983"/>
    <x v="1984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n v="3.1875000000000001E-2"/>
    <n v="12.75"/>
    <x v="1984"/>
    <x v="198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n v="5.0000000000000001E-4"/>
    <n v="1"/>
    <x v="1985"/>
    <x v="1986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n v="0.42472727272727273"/>
    <n v="83.428571428571431"/>
    <x v="1986"/>
    <x v="1987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n v="4.1666666666666666E-3"/>
    <n v="25"/>
    <x v="1987"/>
    <x v="1988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n v="0.01"/>
    <n v="50"/>
    <x v="1988"/>
    <x v="1989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n v="0.16966666666666666"/>
    <n v="101.8"/>
    <x v="1989"/>
    <x v="199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n v="7.0000000000000007E-2"/>
    <n v="46.666666666666664"/>
    <x v="1990"/>
    <x v="1991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n v="1.3333333333333333E-3"/>
    <n v="1"/>
    <x v="1991"/>
    <x v="1992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n v="0"/>
    <n v="0"/>
    <x v="1992"/>
    <x v="1993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n v="0"/>
    <n v="0"/>
    <x v="1993"/>
    <x v="1994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n v="7.8E-2"/>
    <n v="26"/>
    <x v="1994"/>
    <x v="1995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n v="0"/>
    <n v="0"/>
    <x v="1995"/>
    <x v="1996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n v="0"/>
    <n v="0"/>
    <x v="1996"/>
    <x v="1997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n v="0.26200000000000001"/>
    <n v="218.33333333333334"/>
    <x v="1997"/>
    <x v="199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n v="7.6129032258064515E-3"/>
    <n v="33.714285714285715"/>
    <x v="1998"/>
    <x v="1999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n v="0.125"/>
    <n v="25"/>
    <x v="1999"/>
    <x v="200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n v="3.8212909090909091"/>
    <n v="128.38790470372632"/>
    <x v="2000"/>
    <x v="200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n v="2.1679422000000002"/>
    <n v="78.834261818181815"/>
    <x v="2001"/>
    <x v="2002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n v="3.12"/>
    <n v="91.764705882352942"/>
    <x v="2002"/>
    <x v="2003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n v="2.3442048"/>
    <n v="331.10237288135596"/>
    <x v="2003"/>
    <x v="2004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n v="1.236801"/>
    <n v="194.26193717277485"/>
    <x v="2004"/>
    <x v="200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n v="2.4784000000000002"/>
    <n v="408.97689768976898"/>
    <x v="2005"/>
    <x v="2006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n v="1.157092"/>
    <n v="84.459270072992695"/>
    <x v="2006"/>
    <x v="2007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n v="1.1707484768810599"/>
    <n v="44.853658536585364"/>
    <x v="2007"/>
    <x v="2008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n v="3.05158"/>
    <n v="383.3643216080402"/>
    <x v="2008"/>
    <x v="2009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n v="3.2005299999999997"/>
    <n v="55.276856649395505"/>
    <x v="2009"/>
    <x v="2010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n v="8.1956399999999991"/>
    <n v="422.02059732234807"/>
    <x v="2010"/>
    <x v="201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n v="2.3490000000000002"/>
    <n v="64.180327868852459"/>
    <x v="2011"/>
    <x v="2012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n v="4.9491375"/>
    <n v="173.57781674704077"/>
    <x v="2012"/>
    <x v="2013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n v="78.137822333333332"/>
    <n v="88.601680840609291"/>
    <x v="2013"/>
    <x v="2014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n v="1.1300013888888889"/>
    <n v="50.222283950617282"/>
    <x v="2014"/>
    <x v="2015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n v="9.2154220000000002"/>
    <n v="192.38876826722338"/>
    <x v="2015"/>
    <x v="2016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n v="1.2510239999999999"/>
    <n v="73.416901408450698"/>
    <x v="2016"/>
    <x v="2017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n v="1.0224343076923077"/>
    <n v="147.68495555555555"/>
    <x v="2017"/>
    <x v="2018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n v="4.8490975000000001"/>
    <n v="108.96848314606741"/>
    <x v="2018"/>
    <x v="2019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n v="1.9233333333333333"/>
    <n v="23.647540983606557"/>
    <x v="2019"/>
    <x v="202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n v="2.8109999999999999"/>
    <n v="147.94736842105263"/>
    <x v="2020"/>
    <x v="202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n v="1.2513700000000001"/>
    <n v="385.03692307692307"/>
    <x v="2021"/>
    <x v="202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n v="1.61459"/>
    <n v="457.39093484419266"/>
    <x v="2022"/>
    <x v="202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n v="5.8535000000000004"/>
    <n v="222.99047619047619"/>
    <x v="2023"/>
    <x v="2024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n v="2.0114999999999998"/>
    <n v="220.74074074074073"/>
    <x v="2024"/>
    <x v="2025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n v="1.3348307999999998"/>
    <n v="73.503898678414089"/>
    <x v="2025"/>
    <x v="2026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n v="1.2024900000000001"/>
    <n v="223.09647495361781"/>
    <x v="2026"/>
    <x v="2027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n v="1.2616666666666667"/>
    <n v="47.911392405063289"/>
    <x v="2027"/>
    <x v="2028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n v="3.6120000000000001"/>
    <n v="96.063829787234042"/>
    <x v="2028"/>
    <x v="2029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n v="2.26239013671875"/>
    <n v="118.6144"/>
    <x v="2029"/>
    <x v="2030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n v="1.2035"/>
    <n v="118.45472440944881"/>
    <x v="2030"/>
    <x v="203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n v="3.0418799999999999"/>
    <n v="143.21468926553672"/>
    <x v="2031"/>
    <x v="203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n v="1.7867599999999999"/>
    <n v="282.71518987341773"/>
    <x v="2032"/>
    <x v="203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n v="3.868199871794872"/>
    <n v="593.93620078740162"/>
    <x v="2033"/>
    <x v="2034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n v="2.1103642500000004"/>
    <n v="262.15704968944101"/>
    <x v="2034"/>
    <x v="2035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n v="1.3166833333333334"/>
    <n v="46.580778301886795"/>
    <x v="2035"/>
    <x v="2036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n v="3.0047639999999998"/>
    <n v="70.041118881118877"/>
    <x v="2036"/>
    <x v="203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n v="4.2051249999999998"/>
    <n v="164.90686274509804"/>
    <x v="2037"/>
    <x v="2038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n v="1.362168"/>
    <n v="449.26385224274406"/>
    <x v="2038"/>
    <x v="2039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n v="2.4817133333333334"/>
    <n v="27.472841328413285"/>
    <x v="2039"/>
    <x v="2040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n v="1.8186315789473684"/>
    <n v="143.97499999999999"/>
    <x v="2040"/>
    <x v="204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n v="1.2353000000000001"/>
    <n v="88.23571428571428"/>
    <x v="2041"/>
    <x v="2042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n v="5.0620938628158845"/>
    <n v="36.326424870466319"/>
    <x v="2042"/>
    <x v="2043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n v="1.0821333333333334"/>
    <n v="90.177777777777777"/>
    <x v="2043"/>
    <x v="204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n v="8.1918387755102042"/>
    <n v="152.62361216730039"/>
    <x v="2044"/>
    <x v="2045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n v="1.2110000000000001"/>
    <n v="55.806451612903224"/>
    <x v="2045"/>
    <x v="2046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n v="1.0299897959183673"/>
    <n v="227.85327313769753"/>
    <x v="2046"/>
    <x v="2047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n v="1.4833229411764706"/>
    <n v="91.82989803350327"/>
    <x v="2047"/>
    <x v="2048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n v="1.2019070000000001"/>
    <n v="80.991037735849048"/>
    <x v="2048"/>
    <x v="2049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n v="4.7327000000000004"/>
    <n v="278.39411764705881"/>
    <x v="2049"/>
    <x v="2050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n v="1.303625"/>
    <n v="43.095041322314053"/>
    <x v="2050"/>
    <x v="205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n v="3.5304799999999998"/>
    <n v="326.29205175600737"/>
    <x v="2051"/>
    <x v="2052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n v="1.0102"/>
    <n v="41.743801652892564"/>
    <x v="2052"/>
    <x v="2053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n v="1.1359142857142857"/>
    <n v="64.020933977455712"/>
    <x v="2053"/>
    <x v="2054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n v="1.6741666666666666"/>
    <n v="99.455445544554451"/>
    <x v="2054"/>
    <x v="2055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n v="1.5345200000000001"/>
    <n v="138.49458483754512"/>
    <x v="2055"/>
    <x v="2056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n v="2.022322"/>
    <n v="45.547792792792798"/>
    <x v="2056"/>
    <x v="2057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n v="1.6828125"/>
    <n v="10.507317073170732"/>
    <x v="2057"/>
    <x v="2058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n v="1.4345666666666668"/>
    <n v="114.76533333333333"/>
    <x v="2058"/>
    <x v="2059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n v="1.964"/>
    <n v="35.997067448680355"/>
    <x v="2059"/>
    <x v="206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n v="1.0791999999999999"/>
    <n v="154.17142857142858"/>
    <x v="2060"/>
    <x v="206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n v="1.14977"/>
    <n v="566.38916256157631"/>
    <x v="2061"/>
    <x v="2062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n v="1.4804999999999999"/>
    <n v="120.85714285714286"/>
    <x v="2062"/>
    <x v="2063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n v="1.9116676082790633"/>
    <n v="86.163845492085343"/>
    <x v="2063"/>
    <x v="2064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n v="1.99215125"/>
    <n v="51.212114395886893"/>
    <x v="2064"/>
    <x v="2065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n v="2.1859999999999999"/>
    <n v="67.261538461538464"/>
    <x v="2065"/>
    <x v="2066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n v="1.2686868686868686"/>
    <n v="62.8"/>
    <x v="2066"/>
    <x v="2067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n v="1.0522388"/>
    <n v="346.13118421052633"/>
    <x v="2067"/>
    <x v="2068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n v="1.2840666000000001"/>
    <n v="244.11912547528519"/>
    <x v="2068"/>
    <x v="206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n v="3.1732719999999999"/>
    <n v="259.25424836601309"/>
    <x v="2069"/>
    <x v="2070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n v="2.8073000000000001"/>
    <n v="201.96402877697841"/>
    <x v="2070"/>
    <x v="207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n v="1.1073146853146854"/>
    <n v="226.20857142857142"/>
    <x v="2071"/>
    <x v="207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n v="1.5260429999999998"/>
    <n v="324.69"/>
    <x v="2072"/>
    <x v="2073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n v="1.0249999999999999"/>
    <n v="205"/>
    <x v="2073"/>
    <x v="2074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n v="16.783738373837384"/>
    <n v="20.465926829268295"/>
    <x v="2074"/>
    <x v="207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n v="5.4334915642458101"/>
    <n v="116.35303146309367"/>
    <x v="2075"/>
    <x v="2076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n v="1.1550800000000001"/>
    <n v="307.20212765957444"/>
    <x v="2076"/>
    <x v="2077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n v="1.3120499999999999"/>
    <n v="546.6875"/>
    <x v="2077"/>
    <x v="2078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n v="2.8816999999999999"/>
    <n v="47.474464579901152"/>
    <x v="2078"/>
    <x v="2079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n v="5.0780000000000003"/>
    <n v="101.56"/>
    <x v="2079"/>
    <x v="208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n v="1.1457142857142857"/>
    <n v="72.909090909090907"/>
    <x v="2080"/>
    <x v="208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n v="1.1073333333333333"/>
    <n v="43.710526315789473"/>
    <x v="2081"/>
    <x v="2082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n v="1.1333333333333333"/>
    <n v="34"/>
    <x v="2082"/>
    <x v="2083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n v="1.0833333333333333"/>
    <n v="70.652173913043484"/>
    <x v="2083"/>
    <x v="20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n v="1.2353333333333334"/>
    <n v="89.301204819277103"/>
    <x v="2084"/>
    <x v="2085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n v="1.0069999999999999"/>
    <n v="115.08571428571429"/>
    <x v="2085"/>
    <x v="2086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n v="1.0353333333333334"/>
    <n v="62.12"/>
    <x v="2086"/>
    <x v="2087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n v="1.1551066666666667"/>
    <n v="46.204266666666669"/>
    <x v="2087"/>
    <x v="2088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n v="1.2040040000000001"/>
    <n v="48.54854838709678"/>
    <x v="2088"/>
    <x v="2089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n v="1.1504037499999999"/>
    <n v="57.520187499999999"/>
    <x v="2089"/>
    <x v="2090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n v="1.2046777777777777"/>
    <n v="88.147154471544724"/>
    <x v="2090"/>
    <x v="209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n v="1.0128333333333333"/>
    <n v="110.49090909090908"/>
    <x v="2091"/>
    <x v="209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n v="1.0246666666666666"/>
    <n v="66.826086956521735"/>
    <x v="2092"/>
    <x v="2093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n v="1.2054285714285715"/>
    <n v="58.597222222222221"/>
    <x v="2093"/>
    <x v="2094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n v="1"/>
    <n v="113.63636363636364"/>
    <x v="2094"/>
    <x v="2095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n v="1.0166666666666666"/>
    <n v="43.571428571428569"/>
    <x v="2095"/>
    <x v="2096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n v="1"/>
    <n v="78.94736842105263"/>
    <x v="2096"/>
    <x v="2097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n v="1.0033333333333334"/>
    <n v="188.125"/>
    <x v="2097"/>
    <x v="2098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n v="1.3236666666666668"/>
    <n v="63.031746031746032"/>
    <x v="2098"/>
    <x v="2099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n v="1.3666666666666667"/>
    <n v="30.37037037037037"/>
    <x v="2099"/>
    <x v="21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n v="1.1325000000000001"/>
    <n v="51.477272727272727"/>
    <x v="2100"/>
    <x v="210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n v="1.36"/>
    <n v="35.789473684210527"/>
    <x v="2101"/>
    <x v="2102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n v="1.4612318374694613"/>
    <n v="98.817391304347822"/>
    <x v="2102"/>
    <x v="2103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n v="1.2949999999999999"/>
    <n v="28"/>
    <x v="2103"/>
    <x v="2104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n v="2.54"/>
    <n v="51.313131313131315"/>
    <x v="2104"/>
    <x v="210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n v="1.0704545454545455"/>
    <n v="53.522727272727273"/>
    <x v="2105"/>
    <x v="2106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n v="1.0773299999999999"/>
    <n v="37.149310344827583"/>
    <x v="2106"/>
    <x v="2107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n v="1.0731250000000001"/>
    <n v="89.895287958115176"/>
    <x v="2107"/>
    <x v="2108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n v="1.06525"/>
    <n v="106.52500000000001"/>
    <x v="2108"/>
    <x v="2109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n v="1.0035000000000001"/>
    <n v="52.815789473684212"/>
    <x v="2109"/>
    <x v="211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n v="1.0649999999999999"/>
    <n v="54.615384615384613"/>
    <x v="2110"/>
    <x v="211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n v="1"/>
    <n v="27.272727272727273"/>
    <x v="2111"/>
    <x v="2112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n v="1.0485714285714285"/>
    <n v="68.598130841121488"/>
    <x v="2112"/>
    <x v="2113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n v="1.0469999999999999"/>
    <n v="35.612244897959187"/>
    <x v="2113"/>
    <x v="2114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n v="2.2566666666666668"/>
    <n v="94.027777777777771"/>
    <x v="2114"/>
    <x v="2115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n v="1.0090416666666666"/>
    <n v="526.45652173913038"/>
    <x v="2115"/>
    <x v="2116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n v="1.4775"/>
    <n v="50.657142857142858"/>
    <x v="2116"/>
    <x v="2117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n v="1.3461099999999999"/>
    <n v="79.182941176470578"/>
    <x v="2117"/>
    <x v="211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n v="1.0075000000000001"/>
    <n v="91.590909090909093"/>
    <x v="2118"/>
    <x v="2119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n v="1.00880375"/>
    <n v="116.96275362318841"/>
    <x v="2119"/>
    <x v="2120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n v="5.6800000000000002E-3"/>
    <n v="28.4"/>
    <x v="2120"/>
    <x v="2121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n v="3.875E-3"/>
    <n v="103.33333333333333"/>
    <x v="2121"/>
    <x v="2122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n v="0.1"/>
    <n v="10"/>
    <x v="2122"/>
    <x v="2123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n v="0.10454545454545454"/>
    <n v="23"/>
    <x v="2123"/>
    <x v="2124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n v="1.4200000000000001E-2"/>
    <n v="31.555555555555557"/>
    <x v="2124"/>
    <x v="2125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n v="5.0000000000000001E-4"/>
    <n v="5"/>
    <x v="2125"/>
    <x v="2126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n v="0.28842857142857142"/>
    <n v="34.220338983050844"/>
    <x v="2126"/>
    <x v="2127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n v="1.6666666666666668E-3"/>
    <n v="25"/>
    <x v="2127"/>
    <x v="2128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n v="0.11799999999999999"/>
    <n v="19.666666666666668"/>
    <x v="2128"/>
    <x v="2129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n v="2.0238095238095236E-3"/>
    <n v="21.25"/>
    <x v="2129"/>
    <x v="213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n v="0.05"/>
    <n v="8.3333333333333339"/>
    <x v="2130"/>
    <x v="213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n v="2.1129899999999997E-2"/>
    <n v="21.34333333333333"/>
    <x v="2131"/>
    <x v="21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n v="1.6E-2"/>
    <n v="5.333333333333333"/>
    <x v="2132"/>
    <x v="21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n v="1.7333333333333333E-2"/>
    <n v="34.666666666666664"/>
    <x v="2133"/>
    <x v="213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n v="9.5600000000000004E-2"/>
    <n v="21.727272727272727"/>
    <x v="2134"/>
    <x v="2135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n v="5.9612499999999998E-4"/>
    <n v="11.922499999999999"/>
    <x v="2135"/>
    <x v="213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n v="0.28405999999999998"/>
    <n v="26.59737827715356"/>
    <x v="2136"/>
    <x v="2137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n v="0.128"/>
    <n v="10.666666666666666"/>
    <x v="2137"/>
    <x v="2138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n v="5.4199999999999998E-2"/>
    <n v="29.035714285714285"/>
    <x v="2138"/>
    <x v="2139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n v="1.1199999999999999E-3"/>
    <n v="50.909090909090907"/>
    <x v="2139"/>
    <x v="214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n v="0"/>
    <n v="0"/>
    <x v="2140"/>
    <x v="2141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n v="5.7238095238095241E-2"/>
    <n v="50.083333333333336"/>
    <x v="2141"/>
    <x v="2142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n v="0.1125"/>
    <n v="45"/>
    <x v="2142"/>
    <x v="2143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n v="1.7098591549295775E-2"/>
    <n v="25.291666666666668"/>
    <x v="2143"/>
    <x v="2144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n v="0.30433333333333334"/>
    <n v="51.292134831460672"/>
    <x v="2144"/>
    <x v="2145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n v="2.0000000000000001E-4"/>
    <n v="1"/>
    <x v="2145"/>
    <x v="2146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n v="6.9641025641025639E-3"/>
    <n v="49.381818181818183"/>
    <x v="2146"/>
    <x v="2147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n v="0.02"/>
    <n v="1"/>
    <x v="2147"/>
    <x v="2148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n v="0"/>
    <n v="0"/>
    <x v="2148"/>
    <x v="2149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n v="8.0999999999999996E-3"/>
    <n v="101.25"/>
    <x v="2149"/>
    <x v="215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n v="2.6222222222222224E-3"/>
    <n v="19.666666666666668"/>
    <x v="2150"/>
    <x v="2151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n v="1.6666666666666668E-3"/>
    <n v="12.5"/>
    <x v="2151"/>
    <x v="2152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n v="9.1244548809124457E-5"/>
    <n v="8.5"/>
    <x v="2152"/>
    <x v="2153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n v="8.0000000000000002E-3"/>
    <n v="1"/>
    <x v="2153"/>
    <x v="2154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n v="2.3E-2"/>
    <n v="23"/>
    <x v="2154"/>
    <x v="215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n v="2.6660714285714284E-2"/>
    <n v="17.987951807228917"/>
    <x v="2155"/>
    <x v="215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n v="0.28192"/>
    <n v="370.94736842105266"/>
    <x v="2156"/>
    <x v="2157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n v="6.5900366666666668E-2"/>
    <n v="63.569485530546629"/>
    <x v="2157"/>
    <x v="2158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n v="7.2222222222222219E-3"/>
    <n v="13"/>
    <x v="2158"/>
    <x v="2159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n v="8.5000000000000006E-3"/>
    <n v="5.3125"/>
    <x v="2159"/>
    <x v="216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n v="1.1575"/>
    <n v="35.615384615384613"/>
    <x v="2160"/>
    <x v="216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n v="1.1226666666666667"/>
    <n v="87.103448275862064"/>
    <x v="2161"/>
    <x v="2162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n v="1.3220000000000001"/>
    <n v="75.11363636363636"/>
    <x v="2162"/>
    <x v="2163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n v="1.0263636363636364"/>
    <n v="68.01204819277109"/>
    <x v="2163"/>
    <x v="2164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n v="1.3864000000000001"/>
    <n v="29.623931623931625"/>
    <x v="2164"/>
    <x v="216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n v="1.466"/>
    <n v="91.625"/>
    <x v="2165"/>
    <x v="2166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n v="1.2"/>
    <n v="22.5"/>
    <x v="2166"/>
    <x v="216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n v="1.215816111111111"/>
    <n v="64.366735294117646"/>
    <x v="2167"/>
    <x v="2168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n v="1"/>
    <n v="21.857142857142858"/>
    <x v="2168"/>
    <x v="2169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n v="1.8085714285714285"/>
    <n v="33.315789473684212"/>
    <x v="2169"/>
    <x v="2170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n v="1.0607500000000001"/>
    <n v="90.276595744680847"/>
    <x v="2170"/>
    <x v="217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n v="1"/>
    <n v="76.92307692307692"/>
    <x v="2171"/>
    <x v="217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n v="1.2692857142857144"/>
    <n v="59.233333333333334"/>
    <x v="2172"/>
    <x v="2173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n v="1.0297499999999999"/>
    <n v="65.38095238095238"/>
    <x v="2173"/>
    <x v="2174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n v="2.5"/>
    <n v="67.307692307692307"/>
    <x v="2174"/>
    <x v="2175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n v="1.2602"/>
    <n v="88.74647887323944"/>
    <x v="2175"/>
    <x v="2176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n v="1.0012000000000001"/>
    <n v="65.868421052631575"/>
    <x v="2176"/>
    <x v="217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n v="1.3864000000000001"/>
    <n v="40.349243306169967"/>
    <x v="2177"/>
    <x v="2178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n v="1.6140000000000001"/>
    <n v="76.857142857142861"/>
    <x v="2178"/>
    <x v="2179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n v="1.071842"/>
    <n v="68.707820512820518"/>
    <x v="2179"/>
    <x v="2180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n v="1.5309999999999999"/>
    <n v="57.773584905660378"/>
    <x v="2180"/>
    <x v="218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n v="5.2416666666666663"/>
    <n v="44.171348314606739"/>
    <x v="2181"/>
    <x v="2182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n v="4.8927777777777779"/>
    <n v="31.566308243727597"/>
    <x v="2182"/>
    <x v="2183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n v="2.8473999999999999"/>
    <n v="107.04511278195488"/>
    <x v="2183"/>
    <x v="2184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n v="18.569700000000001"/>
    <n v="149.03451043338683"/>
    <x v="2184"/>
    <x v="2185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n v="1.0967499999999999"/>
    <n v="55.956632653061227"/>
    <x v="2185"/>
    <x v="2186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n v="10.146425000000001"/>
    <n v="56.970381807973048"/>
    <x v="2186"/>
    <x v="2187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n v="4.1217692027666546"/>
    <n v="44.056420233463037"/>
    <x v="2187"/>
    <x v="2188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n v="5.0324999999999998"/>
    <n v="68.625"/>
    <x v="2188"/>
    <x v="2189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n v="1.8461052631578947"/>
    <n v="65.318435754189949"/>
    <x v="2189"/>
    <x v="219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n v="1.1973333333333334"/>
    <n v="35.92"/>
    <x v="2190"/>
    <x v="219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n v="10.812401666666668"/>
    <n v="40.070667078443485"/>
    <x v="2191"/>
    <x v="2192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n v="4.5237333333333334"/>
    <n v="75.647714604236342"/>
    <x v="2192"/>
    <x v="2193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n v="5.3737000000000004"/>
    <n v="61.203872437357631"/>
    <x v="2193"/>
    <x v="2194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n v="1.2032608695652174"/>
    <n v="48.130434782608695"/>
    <x v="2194"/>
    <x v="21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n v="1.1383571428571428"/>
    <n v="68.106837606837601"/>
    <x v="2195"/>
    <x v="2196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n v="9.5103109999999997"/>
    <n v="65.891300230946882"/>
    <x v="2196"/>
    <x v="2197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n v="1.3289249999999999"/>
    <n v="81.654377880184327"/>
    <x v="2197"/>
    <x v="2198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n v="1.4697777777777778"/>
    <n v="52.701195219123505"/>
    <x v="2198"/>
    <x v="2199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n v="5.4215"/>
    <n v="41.228136882129277"/>
    <x v="2199"/>
    <x v="22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n v="3.8271818181818182"/>
    <n v="15.035357142857142"/>
    <x v="2200"/>
    <x v="220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n v="7.0418124999999998"/>
    <n v="39.066920943134534"/>
    <x v="2201"/>
    <x v="2202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n v="1.0954999999999999"/>
    <n v="43.82"/>
    <x v="2202"/>
    <x v="2203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n v="1.3286666666666667"/>
    <n v="27.301369863013697"/>
    <x v="2203"/>
    <x v="2204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n v="1.52"/>
    <n v="42.222222222222221"/>
    <x v="2204"/>
    <x v="2205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n v="1.0272727272727273"/>
    <n v="33.235294117647058"/>
    <x v="2205"/>
    <x v="2206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n v="1"/>
    <n v="285.71428571428572"/>
    <x v="2206"/>
    <x v="2207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n v="1.016"/>
    <n v="42.333333333333336"/>
    <x v="2207"/>
    <x v="2208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n v="1.508"/>
    <n v="50.266666666666666"/>
    <x v="2208"/>
    <x v="2209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n v="1.11425"/>
    <n v="61.902777777777779"/>
    <x v="2209"/>
    <x v="221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n v="1.956"/>
    <n v="40.75"/>
    <x v="2210"/>
    <x v="221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n v="1.1438333333333333"/>
    <n v="55.796747967479675"/>
    <x v="2211"/>
    <x v="2212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n v="2"/>
    <n v="10"/>
    <x v="2212"/>
    <x v="2213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n v="2.9250166666666666"/>
    <n v="73.125416666666666"/>
    <x v="2213"/>
    <x v="2214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n v="1.5636363636363637"/>
    <n v="26.060606060606062"/>
    <x v="2214"/>
    <x v="2215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n v="1.0566666666666666"/>
    <n v="22.642857142857142"/>
    <x v="2215"/>
    <x v="2216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n v="1.0119047619047619"/>
    <n v="47.222222222222221"/>
    <x v="2216"/>
    <x v="2217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n v="1.2283299999999999"/>
    <n v="32.324473684210524"/>
    <x v="2217"/>
    <x v="2218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n v="1.0149999999999999"/>
    <n v="53.421052631578945"/>
    <x v="2218"/>
    <x v="2219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n v="1.0114285714285713"/>
    <n v="51.304347826086953"/>
    <x v="2219"/>
    <x v="2220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n v="1.0811999999999999"/>
    <n v="37.197247706422019"/>
    <x v="2220"/>
    <x v="222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n v="1.6259999999999999"/>
    <n v="27.1"/>
    <x v="2221"/>
    <x v="2222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n v="1.0580000000000001"/>
    <n v="206.31"/>
    <x v="2222"/>
    <x v="2223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n v="2.4315000000000002"/>
    <n v="82.145270270270274"/>
    <x v="2223"/>
    <x v="222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n v="9.4483338095238096"/>
    <n v="164.79651993355483"/>
    <x v="2224"/>
    <x v="222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n v="1.0846283333333333"/>
    <n v="60.820280373831778"/>
    <x v="2225"/>
    <x v="2226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n v="1.5737692307692308"/>
    <n v="67.970099667774093"/>
    <x v="2226"/>
    <x v="2227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n v="11.744899999999999"/>
    <n v="81.561805555555551"/>
    <x v="2227"/>
    <x v="2228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n v="1.7104755366949576"/>
    <n v="25.42547309833024"/>
    <x v="2228"/>
    <x v="2229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n v="1.2595294117647058"/>
    <n v="21.497991967871485"/>
    <x v="2229"/>
    <x v="2230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n v="12.121296000000001"/>
    <n v="27.226630727762803"/>
    <x v="2230"/>
    <x v="223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n v="4.9580000000000002"/>
    <n v="25.091093117408906"/>
    <x v="2231"/>
    <x v="2232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n v="3.3203999999999998"/>
    <n v="21.230179028132991"/>
    <x v="2232"/>
    <x v="2233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n v="11.65"/>
    <n v="41.607142857142854"/>
    <x v="2233"/>
    <x v="223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n v="1.5331538461538461"/>
    <n v="135.58503401360545"/>
    <x v="2234"/>
    <x v="223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n v="5.3710714285714287"/>
    <n v="22.116176470588236"/>
    <x v="2235"/>
    <x v="2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n v="3.5292777777777777"/>
    <n v="64.625635808748726"/>
    <x v="2236"/>
    <x v="2237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n v="1.3740000000000001"/>
    <n v="69.569620253164558"/>
    <x v="2237"/>
    <x v="223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n v="1.2802667999999999"/>
    <n v="75.133028169014082"/>
    <x v="2238"/>
    <x v="2239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n v="2.7067999999999999"/>
    <n v="140.97916666666666"/>
    <x v="2239"/>
    <x v="2240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n v="8.0640000000000001"/>
    <n v="49.472392638036808"/>
    <x v="2240"/>
    <x v="224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n v="13.600976000000001"/>
    <n v="53.865251485148519"/>
    <x v="2241"/>
    <x v="2242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n v="9302.5"/>
    <n v="4.5712530712530715"/>
    <x v="2242"/>
    <x v="2243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n v="3.7702"/>
    <n v="65.00344827586207"/>
    <x v="2243"/>
    <x v="2244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n v="26.47025"/>
    <n v="53.475252525252522"/>
    <x v="2244"/>
    <x v="2245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n v="1.0012000000000001"/>
    <n v="43.912280701754383"/>
    <x v="2245"/>
    <x v="2246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n v="1.0445405405405406"/>
    <n v="50.852631578947367"/>
    <x v="2246"/>
    <x v="224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n v="1.0721428571428571"/>
    <n v="58.6328125"/>
    <x v="2247"/>
    <x v="224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n v="1.6877142857142857"/>
    <n v="32.81666666666667"/>
    <x v="2248"/>
    <x v="2249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n v="9.7511200000000002"/>
    <n v="426.93169877408059"/>
    <x v="2249"/>
    <x v="2250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n v="1.3444929411764706"/>
    <n v="23.808729166666669"/>
    <x v="2250"/>
    <x v="225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n v="2.722777777777778"/>
    <n v="98.413654618473899"/>
    <x v="2251"/>
    <x v="2252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n v="1.1268750000000001"/>
    <n v="107.32142857142857"/>
    <x v="2252"/>
    <x v="2253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n v="4.5979999999999999"/>
    <n v="11.67005076142132"/>
    <x v="2253"/>
    <x v="2254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n v="2.8665822784810127"/>
    <n v="41.782287822878232"/>
    <x v="2254"/>
    <x v="2255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n v="2.2270833333333333"/>
    <n v="21.38"/>
    <x v="2255"/>
    <x v="225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n v="6.3613999999999997"/>
    <n v="94.103550295857985"/>
    <x v="2256"/>
    <x v="2257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n v="1.4650000000000001"/>
    <n v="15.721951219512196"/>
    <x v="2257"/>
    <x v="2258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n v="18.670999999999999"/>
    <n v="90.635922330097088"/>
    <x v="2258"/>
    <x v="2259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n v="3.2692000000000001"/>
    <n v="97.297619047619051"/>
    <x v="2259"/>
    <x v="226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n v="7.7949999999999999"/>
    <n v="37.11904761904762"/>
    <x v="2260"/>
    <x v="226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n v="1.5415151515151515"/>
    <n v="28.104972375690608"/>
    <x v="2261"/>
    <x v="2262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n v="1.1554666666666666"/>
    <n v="144.43333333333334"/>
    <x v="2262"/>
    <x v="226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n v="1.8003333333333333"/>
    <n v="24.274157303370785"/>
    <x v="2263"/>
    <x v="2264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n v="2.9849999999999999"/>
    <n v="35.117647058823529"/>
    <x v="2264"/>
    <x v="2265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n v="3.2026666666666666"/>
    <n v="24.762886597938145"/>
    <x v="2265"/>
    <x v="2266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n v="3.80525"/>
    <n v="188.37871287128712"/>
    <x v="2266"/>
    <x v="2267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n v="1.026"/>
    <n v="148.08247422680412"/>
    <x v="2267"/>
    <x v="2268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n v="18.016400000000001"/>
    <n v="49.934589800443462"/>
    <x v="2268"/>
    <x v="2269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n v="7.2024800000000004"/>
    <n v="107.82155688622754"/>
    <x v="2269"/>
    <x v="227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n v="2.8309000000000002"/>
    <n v="42.63403614457831"/>
    <x v="2270"/>
    <x v="227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n v="13.566000000000001"/>
    <n v="14.370762711864407"/>
    <x v="2271"/>
    <x v="2272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n v="2.2035999999999998"/>
    <n v="37.476190476190474"/>
    <x v="2272"/>
    <x v="2273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n v="1.196"/>
    <n v="30.202020202020201"/>
    <x v="2273"/>
    <x v="2274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n v="4.0776923076923079"/>
    <n v="33.550632911392405"/>
    <x v="2274"/>
    <x v="227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n v="1.0581826105905425"/>
    <n v="64.74666666666667"/>
    <x v="2275"/>
    <x v="2276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n v="1.4108235294117648"/>
    <n v="57.932367149758456"/>
    <x v="2276"/>
    <x v="2277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n v="2.7069999999999999"/>
    <n v="53.078431372549019"/>
    <x v="2277"/>
    <x v="2278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n v="1.538"/>
    <n v="48.0625"/>
    <x v="2278"/>
    <x v="2279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n v="4.0357653061224488"/>
    <n v="82.396874999999994"/>
    <x v="2279"/>
    <x v="2280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n v="1.85"/>
    <n v="50.454545454545453"/>
    <x v="2280"/>
    <x v="228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n v="1.8533333333333333"/>
    <n v="115.83333333333333"/>
    <x v="2281"/>
    <x v="2282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n v="1.0085533333333332"/>
    <n v="63.03458333333333"/>
    <x v="2282"/>
    <x v="228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n v="1.0622116666666668"/>
    <n v="108.02152542372882"/>
    <x v="2283"/>
    <x v="2284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n v="1.2136666666666667"/>
    <n v="46.088607594936711"/>
    <x v="2284"/>
    <x v="2285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n v="1.0006666666666666"/>
    <n v="107.21428571428571"/>
    <x v="2285"/>
    <x v="2286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n v="1.1997755555555556"/>
    <n v="50.9338679245283"/>
    <x v="2286"/>
    <x v="2287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n v="1.0009999999999999"/>
    <n v="40.04"/>
    <x v="2287"/>
    <x v="2288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n v="1.0740000000000001"/>
    <n v="64.44"/>
    <x v="2288"/>
    <x v="2289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n v="1.0406666666666666"/>
    <n v="53.827586206896555"/>
    <x v="2289"/>
    <x v="229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n v="1.728"/>
    <n v="100.46511627906976"/>
    <x v="2290"/>
    <x v="229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n v="1.072505"/>
    <n v="46.630652173913049"/>
    <x v="2291"/>
    <x v="2292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n v="1.0823529411764705"/>
    <n v="34.074074074074076"/>
    <x v="2292"/>
    <x v="2293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n v="1.4608079999999999"/>
    <n v="65.214642857142863"/>
    <x v="2293"/>
    <x v="2294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n v="1.2524999999999999"/>
    <n v="44.205882352941174"/>
    <x v="2294"/>
    <x v="2295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n v="1.4907142857142857"/>
    <n v="71.965517241379317"/>
    <x v="2295"/>
    <x v="229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n v="1.006"/>
    <n v="52.94736842105263"/>
    <x v="2296"/>
    <x v="2297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n v="1.0507333333333333"/>
    <n v="109.45138888888889"/>
    <x v="2297"/>
    <x v="2298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n v="3.5016666666666665"/>
    <n v="75.035714285714292"/>
    <x v="2298"/>
    <x v="229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n v="1.0125"/>
    <n v="115.71428571428571"/>
    <x v="2299"/>
    <x v="2300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n v="1.336044"/>
    <n v="31.659810426540286"/>
    <x v="2300"/>
    <x v="230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n v="1.7065217391304348"/>
    <n v="46.176470588235297"/>
    <x v="2301"/>
    <x v="2302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n v="1.0935829457364341"/>
    <n v="68.481650485436887"/>
    <x v="2302"/>
    <x v="2303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n v="1.0070033333333335"/>
    <n v="53.469203539823013"/>
    <x v="1254"/>
    <x v="2304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n v="1.0122777777777778"/>
    <n v="109.10778443113773"/>
    <x v="2303"/>
    <x v="2305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n v="1.0675857142857144"/>
    <n v="51.185616438356163"/>
    <x v="2304"/>
    <x v="2306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n v="1.0665777537961894"/>
    <n v="27.936800000000002"/>
    <x v="2305"/>
    <x v="2307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n v="1.0130622"/>
    <n v="82.496921824104234"/>
    <x v="2306"/>
    <x v="2308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n v="1.0667450000000001"/>
    <n v="59.817476635514019"/>
    <x v="2307"/>
    <x v="230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n v="4.288397837837838"/>
    <n v="64.816470588235291"/>
    <x v="2308"/>
    <x v="2310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n v="1.0411111111111111"/>
    <n v="90.09615384615384"/>
    <x v="2309"/>
    <x v="231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n v="1.0786666666666667"/>
    <n v="40.962025316455694"/>
    <x v="2310"/>
    <x v="2312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n v="1.7584040000000001"/>
    <n v="56.000127388535034"/>
    <x v="2311"/>
    <x v="2313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n v="1.5697000000000001"/>
    <n v="37.672800000000002"/>
    <x v="2312"/>
    <x v="2314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n v="1.026"/>
    <n v="40.078125"/>
    <x v="2313"/>
    <x v="231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n v="1.0404266666666666"/>
    <n v="78.031999999999996"/>
    <x v="2314"/>
    <x v="231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n v="1.04"/>
    <n v="18.90909090909091"/>
    <x v="2315"/>
    <x v="2317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n v="1.2105999999999999"/>
    <n v="37.134969325153371"/>
    <x v="2316"/>
    <x v="2318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n v="1.077"/>
    <n v="41.961038961038959"/>
    <x v="2317"/>
    <x v="231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n v="1.0866"/>
    <n v="61.044943820224717"/>
    <x v="2318"/>
    <x v="232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n v="0.39120962394619685"/>
    <n v="64.53125"/>
    <x v="2319"/>
    <x v="232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n v="3.1481481481481478E-2"/>
    <n v="21.25"/>
    <x v="2320"/>
    <x v="2322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n v="0.48"/>
    <n v="30"/>
    <x v="2321"/>
    <x v="2323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n v="0.20733333333333334"/>
    <n v="25.491803278688526"/>
    <x v="2322"/>
    <x v="2324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n v="0.08"/>
    <n v="11.428571428571429"/>
    <x v="2323"/>
    <x v="2325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n v="7.1999999999999998E-3"/>
    <n v="108"/>
    <x v="2324"/>
    <x v="2326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n v="5.2609431428571432"/>
    <n v="54.883162444113267"/>
    <x v="2325"/>
    <x v="232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n v="2.5445000000000002"/>
    <n v="47.383612662942269"/>
    <x v="2326"/>
    <x v="2328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n v="1.0591999999999999"/>
    <n v="211.84"/>
    <x v="2327"/>
    <x v="2329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n v="1.0242285714285715"/>
    <n v="219.92638036809817"/>
    <x v="2328"/>
    <x v="233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n v="1.4431375"/>
    <n v="40.795406360424032"/>
    <x v="2329"/>
    <x v="233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n v="1.06308"/>
    <n v="75.502840909090907"/>
    <x v="2330"/>
    <x v="2332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n v="2.1216666666666666"/>
    <n v="13.542553191489361"/>
    <x v="2331"/>
    <x v="2333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n v="1.0195000000000001"/>
    <n v="60.865671641791046"/>
    <x v="2332"/>
    <x v="2334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n v="1.0227200000000001"/>
    <n v="115.69230769230769"/>
    <x v="2333"/>
    <x v="2335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n v="5.2073254999999996"/>
    <n v="48.104623556581984"/>
    <x v="2334"/>
    <x v="2336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n v="1.1065833333333333"/>
    <n v="74.184357541899445"/>
    <x v="2335"/>
    <x v="2337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n v="1.0114333333333334"/>
    <n v="123.34552845528455"/>
    <x v="2336"/>
    <x v="2338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n v="2.9420799999999998"/>
    <n v="66.623188405797094"/>
    <x v="2337"/>
    <x v="2339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n v="1.0577749999999999"/>
    <n v="104.99007444168734"/>
    <x v="2338"/>
    <x v="2340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n v="0"/>
    <n v="0"/>
    <x v="2339"/>
    <x v="2341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n v="0"/>
    <n v="0"/>
    <x v="2340"/>
    <x v="2342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n v="0.03"/>
    <n v="300"/>
    <x v="2341"/>
    <x v="2343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n v="1E-3"/>
    <n v="1"/>
    <x v="2342"/>
    <x v="2344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n v="0"/>
    <n v="0"/>
    <x v="2343"/>
    <x v="2345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n v="6.4999999999999997E-4"/>
    <n v="13"/>
    <x v="2344"/>
    <x v="2346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n v="1.4999999999999999E-2"/>
    <n v="15"/>
    <x v="2345"/>
    <x v="2347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n v="3.8571428571428572E-3"/>
    <n v="54"/>
    <x v="2346"/>
    <x v="234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n v="0"/>
    <n v="0"/>
    <x v="2347"/>
    <x v="2349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n v="0"/>
    <n v="0"/>
    <x v="2348"/>
    <x v="23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n v="5.7142857142857143E-3"/>
    <n v="15.428571428571429"/>
    <x v="2349"/>
    <x v="2351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n v="0"/>
    <n v="0"/>
    <x v="2350"/>
    <x v="235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n v="0"/>
    <n v="0"/>
    <x v="2351"/>
    <x v="2353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n v="7.1428571428571429E-4"/>
    <n v="25"/>
    <x v="2352"/>
    <x v="2354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n v="6.875E-3"/>
    <n v="27.5"/>
    <x v="2353"/>
    <x v="235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n v="0"/>
    <n v="0"/>
    <x v="2354"/>
    <x v="2356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n v="0"/>
    <n v="0"/>
    <x v="2355"/>
    <x v="2357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n v="0"/>
    <n v="0"/>
    <x v="2356"/>
    <x v="2358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n v="0.14680000000000001"/>
    <n v="367"/>
    <x v="2357"/>
    <x v="2359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n v="4.0000000000000002E-4"/>
    <n v="2"/>
    <x v="2358"/>
    <x v="236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n v="0"/>
    <n v="0"/>
    <x v="2359"/>
    <x v="2361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n v="0.2857142857142857"/>
    <n v="60"/>
    <x v="2360"/>
    <x v="2362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n v="0"/>
    <n v="0"/>
    <x v="2361"/>
    <x v="2363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n v="0"/>
    <n v="0"/>
    <x v="2362"/>
    <x v="2364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n v="0"/>
    <n v="0"/>
    <x v="2363"/>
    <x v="2365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n v="0.1052"/>
    <n v="97.407407407407405"/>
    <x v="2364"/>
    <x v="2366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n v="1.34E-2"/>
    <n v="47.857142857142854"/>
    <x v="2365"/>
    <x v="2367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n v="2.5000000000000001E-3"/>
    <n v="50"/>
    <x v="2366"/>
    <x v="2368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n v="0"/>
    <n v="0"/>
    <x v="2367"/>
    <x v="2369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n v="3.2799999999999999E-3"/>
    <n v="20.5"/>
    <x v="2368"/>
    <x v="237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n v="0"/>
    <n v="0"/>
    <x v="2369"/>
    <x v="2371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n v="3.272727272727273E-2"/>
    <n v="30"/>
    <x v="2370"/>
    <x v="2372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n v="5.8823529411764708E-5"/>
    <n v="50"/>
    <x v="2371"/>
    <x v="2373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n v="4.5454545454545455E-4"/>
    <n v="10"/>
    <x v="2372"/>
    <x v="2374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n v="0"/>
    <n v="0"/>
    <x v="2373"/>
    <x v="2375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n v="0.10877666666666666"/>
    <n v="81.582499999999996"/>
    <x v="2374"/>
    <x v="237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n v="0"/>
    <n v="0"/>
    <x v="2375"/>
    <x v="2377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n v="0"/>
    <n v="0"/>
    <x v="2376"/>
    <x v="2378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n v="0"/>
    <n v="0"/>
    <x v="2377"/>
    <x v="2379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n v="3.6666666666666666E-3"/>
    <n v="18.333333333333332"/>
    <x v="2378"/>
    <x v="238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n v="1.8193398957730169E-2"/>
    <n v="224.42857142857142"/>
    <x v="2379"/>
    <x v="2381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n v="2.5000000000000001E-2"/>
    <n v="37.5"/>
    <x v="2380"/>
    <x v="2382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n v="4.3499999999999997E-2"/>
    <n v="145"/>
    <x v="2381"/>
    <x v="2383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n v="8.0000000000000002E-3"/>
    <n v="1"/>
    <x v="2382"/>
    <x v="2384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n v="1.2123076923076924E-2"/>
    <n v="112.57142857142857"/>
    <x v="2383"/>
    <x v="2385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n v="0"/>
    <n v="0"/>
    <x v="2384"/>
    <x v="2386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n v="6.8399999999999997E-3"/>
    <n v="342"/>
    <x v="2385"/>
    <x v="2387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n v="1.2513513513513513E-2"/>
    <n v="57.875"/>
    <x v="2386"/>
    <x v="2388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n v="1.8749999999999999E-3"/>
    <n v="30"/>
    <x v="2387"/>
    <x v="2389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n v="0"/>
    <n v="0"/>
    <x v="2388"/>
    <x v="239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n v="1.25E-3"/>
    <n v="25"/>
    <x v="2389"/>
    <x v="2391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n v="0"/>
    <n v="0"/>
    <x v="2390"/>
    <x v="2392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n v="5.0000000000000001E-4"/>
    <n v="50"/>
    <x v="2391"/>
    <x v="2393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n v="5.9999999999999995E-4"/>
    <n v="1.5"/>
    <x v="2392"/>
    <x v="2394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n v="0"/>
    <n v="0"/>
    <x v="2393"/>
    <x v="2395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n v="2E-3"/>
    <n v="10"/>
    <x v="2394"/>
    <x v="2396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n v="0"/>
    <n v="0"/>
    <x v="2395"/>
    <x v="2397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n v="0"/>
    <n v="0"/>
    <x v="2396"/>
    <x v="2398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n v="0"/>
    <n v="0"/>
    <x v="2397"/>
    <x v="2399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n v="0"/>
    <n v="0"/>
    <x v="2398"/>
    <x v="240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n v="7.1785714285714283E-3"/>
    <n v="22.333333333333332"/>
    <x v="2399"/>
    <x v="2401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n v="4.3333333333333331E-3"/>
    <n v="52"/>
    <x v="2400"/>
    <x v="240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n v="0.16833333333333333"/>
    <n v="16.833333333333332"/>
    <x v="2401"/>
    <x v="2403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n v="0"/>
    <n v="0"/>
    <x v="2402"/>
    <x v="2404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n v="0.22520000000000001"/>
    <n v="56.3"/>
    <x v="2403"/>
    <x v="240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n v="0.41384615384615386"/>
    <n v="84.0625"/>
    <x v="2404"/>
    <x v="2406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n v="0.25259090909090909"/>
    <n v="168.39393939393941"/>
    <x v="2405"/>
    <x v="2407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n v="2E-3"/>
    <n v="15"/>
    <x v="2406"/>
    <x v="2408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n v="1.84E-2"/>
    <n v="76.666666666666671"/>
    <x v="2407"/>
    <x v="2409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n v="0"/>
    <n v="0"/>
    <x v="2408"/>
    <x v="241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n v="6.0400000000000002E-3"/>
    <n v="50.333333333333336"/>
    <x v="2409"/>
    <x v="2411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n v="0"/>
    <n v="0"/>
    <x v="2410"/>
    <x v="2412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n v="8.3333333333333332E-3"/>
    <n v="8.3333333333333339"/>
    <x v="2411"/>
    <x v="2413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n v="3.0666666666666665E-2"/>
    <n v="35.384615384615387"/>
    <x v="2412"/>
    <x v="2414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n v="5.5833333333333334E-3"/>
    <n v="55.833333333333336"/>
    <x v="2413"/>
    <x v="2415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n v="2.5000000000000001E-4"/>
    <n v="5"/>
    <x v="2414"/>
    <x v="2416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n v="0"/>
    <n v="0"/>
    <x v="2415"/>
    <x v="2417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n v="2.0000000000000001E-4"/>
    <n v="1"/>
    <x v="2416"/>
    <x v="2418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n v="0"/>
    <n v="0"/>
    <x v="2417"/>
    <x v="241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n v="0.14825133372851215"/>
    <n v="69.472222222222229"/>
    <x v="2418"/>
    <x v="242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n v="1.6666666666666666E-4"/>
    <n v="1"/>
    <x v="2419"/>
    <x v="242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n v="2E-3"/>
    <n v="1"/>
    <x v="2420"/>
    <x v="2422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n v="1.3333333333333334E-4"/>
    <n v="8"/>
    <x v="2421"/>
    <x v="2423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n v="1.24E-2"/>
    <n v="34.444444444444443"/>
    <x v="2422"/>
    <x v="2424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n v="2.8571428571428574E-4"/>
    <n v="1"/>
    <x v="2423"/>
    <x v="2425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n v="0"/>
    <n v="0"/>
    <x v="2424"/>
    <x v="2426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n v="2.0000000000000002E-5"/>
    <n v="1"/>
    <x v="2425"/>
    <x v="2427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n v="2.8571428571428571E-5"/>
    <n v="1"/>
    <x v="2426"/>
    <x v="2428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n v="1.4321428571428572E-2"/>
    <n v="501.25"/>
    <x v="2427"/>
    <x v="2429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n v="7.0000000000000001E-3"/>
    <n v="10.5"/>
    <x v="2428"/>
    <x v="243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n v="2.0000000000000002E-5"/>
    <n v="1"/>
    <x v="2429"/>
    <x v="243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n v="1.4285714285714287E-4"/>
    <n v="1"/>
    <x v="2430"/>
    <x v="2432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n v="0"/>
    <n v="0"/>
    <x v="2431"/>
    <x v="243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n v="1.2999999999999999E-3"/>
    <n v="13"/>
    <x v="2432"/>
    <x v="243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n v="4.8960000000000002E-3"/>
    <n v="306"/>
    <x v="2433"/>
    <x v="2435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n v="3.8461538461538462E-4"/>
    <n v="22.5"/>
    <x v="2434"/>
    <x v="2436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n v="0"/>
    <n v="0"/>
    <x v="2435"/>
    <x v="2437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n v="3.3333333333333335E-3"/>
    <n v="50"/>
    <x v="2436"/>
    <x v="2438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n v="0"/>
    <n v="0"/>
    <x v="2437"/>
    <x v="243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n v="2E-3"/>
    <n v="5"/>
    <x v="2438"/>
    <x v="244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n v="1.0788"/>
    <n v="74.22935779816514"/>
    <x v="2439"/>
    <x v="244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n v="1.2594166666666666"/>
    <n v="81.252688172043008"/>
    <x v="2440"/>
    <x v="2442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n v="2.0251494999999999"/>
    <n v="130.23469453376205"/>
    <x v="2441"/>
    <x v="2443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n v="1.0860000000000001"/>
    <n v="53.409836065573771"/>
    <x v="2442"/>
    <x v="2444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n v="1.728"/>
    <n v="75.130434782608702"/>
    <x v="2443"/>
    <x v="2445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n v="1.6798"/>
    <n v="75.666666666666671"/>
    <x v="2444"/>
    <x v="2446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n v="4.2720000000000002"/>
    <n v="31.691394658753708"/>
    <x v="2445"/>
    <x v="2447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n v="1.075"/>
    <n v="47.777777777777779"/>
    <x v="2446"/>
    <x v="2448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n v="1.08"/>
    <n v="90"/>
    <x v="2447"/>
    <x v="2449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n v="1.0153353333333335"/>
    <n v="149.31401960784314"/>
    <x v="2448"/>
    <x v="245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n v="1.1545000000000001"/>
    <n v="62.06989247311828"/>
    <x v="2449"/>
    <x v="245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n v="1.335"/>
    <n v="53.4"/>
    <x v="2450"/>
    <x v="2452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n v="1.5469999999999999"/>
    <n v="69.268656716417908"/>
    <x v="2451"/>
    <x v="2453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n v="1.0084571428571429"/>
    <n v="271.50769230769231"/>
    <x v="2452"/>
    <x v="2454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n v="1.82"/>
    <n v="34.125"/>
    <x v="2453"/>
    <x v="245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n v="1.8086666666666666"/>
    <n v="40.492537313432834"/>
    <x v="2454"/>
    <x v="2456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n v="1.0230434782608695"/>
    <n v="189.75806451612902"/>
    <x v="2455"/>
    <x v="2457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n v="1.1017999999999999"/>
    <n v="68.862499999999997"/>
    <x v="2456"/>
    <x v="2458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n v="1.0225"/>
    <n v="108.77659574468085"/>
    <x v="2457"/>
    <x v="2459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n v="1.0078823529411765"/>
    <n v="125.98529411764706"/>
    <x v="2458"/>
    <x v="246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n v="1.038"/>
    <n v="90.523255813953483"/>
    <x v="1837"/>
    <x v="246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n v="1.1070833333333334"/>
    <n v="28.880434782608695"/>
    <x v="2459"/>
    <x v="2462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n v="1.1625000000000001"/>
    <n v="31"/>
    <x v="2460"/>
    <x v="2463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n v="1.111"/>
    <n v="51.674418604651166"/>
    <x v="2461"/>
    <x v="2464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n v="1.8014285714285714"/>
    <n v="26.270833333333332"/>
    <x v="2462"/>
    <x v="2465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n v="1"/>
    <n v="48.07692307692308"/>
    <x v="2463"/>
    <x v="2466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n v="1.1850000000000001"/>
    <n v="27.558139534883722"/>
    <x v="2464"/>
    <x v="2467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n v="1.0721700000000001"/>
    <n v="36.97137931034483"/>
    <x v="2465"/>
    <x v="2468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n v="1.1366666666666667"/>
    <n v="29.021276595744681"/>
    <x v="2466"/>
    <x v="246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n v="1.0316400000000001"/>
    <n v="28.65666666666667"/>
    <x v="2467"/>
    <x v="2470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n v="1.28"/>
    <n v="37.647058823529413"/>
    <x v="2468"/>
    <x v="247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n v="1.3576026666666667"/>
    <n v="97.904038461538462"/>
    <x v="2469"/>
    <x v="247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n v="1"/>
    <n v="42.553191489361701"/>
    <x v="2470"/>
    <x v="2473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n v="1.0000360000000001"/>
    <n v="131.58368421052631"/>
    <x v="2471"/>
    <x v="2474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n v="1.0471999999999999"/>
    <n v="32.320987654320987"/>
    <x v="2472"/>
    <x v="2475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n v="1.050225"/>
    <n v="61.103999999999999"/>
    <x v="2473"/>
    <x v="2476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n v="1.7133333333333334"/>
    <n v="31.341463414634145"/>
    <x v="2474"/>
    <x v="2477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n v="1.2749999999999999"/>
    <n v="129.1139240506329"/>
    <x v="2475"/>
    <x v="2478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n v="1.3344333333333334"/>
    <n v="25.020624999999999"/>
    <x v="2476"/>
    <x v="247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n v="1"/>
    <n v="250"/>
    <x v="2477"/>
    <x v="248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n v="1.1291099999999998"/>
    <n v="47.541473684210523"/>
    <x v="2478"/>
    <x v="248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n v="1.0009999999999999"/>
    <n v="40.04"/>
    <x v="2479"/>
    <x v="2482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n v="1.1372727272727272"/>
    <n v="65.84210526315789"/>
    <x v="2480"/>
    <x v="248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n v="1.1931742857142855"/>
    <n v="46.401222222222216"/>
    <x v="2481"/>
    <x v="2484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n v="1.0325"/>
    <n v="50.365853658536587"/>
    <x v="2482"/>
    <x v="2485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n v="2.6566666666666667"/>
    <n v="26.566666666666666"/>
    <x v="2483"/>
    <x v="248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n v="1.0005066666666667"/>
    <n v="39.493684210526318"/>
    <x v="2484"/>
    <x v="248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n v="1.0669999999999999"/>
    <n v="49.246153846153845"/>
    <x v="2485"/>
    <x v="248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n v="1.3367142857142857"/>
    <n v="62.38"/>
    <x v="2486"/>
    <x v="248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n v="1.214"/>
    <n v="37.9375"/>
    <x v="2487"/>
    <x v="2490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n v="1.032"/>
    <n v="51.6"/>
    <x v="2488"/>
    <x v="249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n v="1.25"/>
    <n v="27.777777777777779"/>
    <x v="2489"/>
    <x v="2492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n v="1.2869999999999999"/>
    <n v="99.382239382239376"/>
    <x v="2490"/>
    <x v="2493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n v="1.0100533333333332"/>
    <n v="38.848205128205123"/>
    <x v="2491"/>
    <x v="249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n v="1.2753666666666665"/>
    <n v="45.548809523809524"/>
    <x v="2492"/>
    <x v="249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n v="1"/>
    <n v="600"/>
    <x v="2493"/>
    <x v="2496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n v="1.127715"/>
    <n v="80.551071428571419"/>
    <x v="2494"/>
    <x v="2497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n v="1.056"/>
    <n v="52.8"/>
    <x v="2495"/>
    <x v="249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n v="2.0262500000000001"/>
    <n v="47.676470588235297"/>
    <x v="2496"/>
    <x v="2499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n v="1.1333333333333333"/>
    <n v="23.448275862068964"/>
    <x v="2497"/>
    <x v="2500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n v="2.5545454545454545E-2"/>
    <n v="40.142857142857146"/>
    <x v="2498"/>
    <x v="2501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n v="7.8181818181818181E-4"/>
    <n v="17.2"/>
    <x v="2499"/>
    <x v="250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n v="0"/>
    <n v="0"/>
    <x v="2500"/>
    <x v="2503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n v="0"/>
    <n v="0"/>
    <x v="2501"/>
    <x v="250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n v="0"/>
    <n v="0"/>
    <x v="2502"/>
    <x v="2505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n v="6.0000000000000001E-3"/>
    <n v="15"/>
    <x v="2503"/>
    <x v="2506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n v="0"/>
    <n v="0"/>
    <x v="2504"/>
    <x v="2507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n v="0"/>
    <n v="0"/>
    <x v="2505"/>
    <x v="2508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n v="1.0526315789473684E-2"/>
    <n v="35.714285714285715"/>
    <x v="2506"/>
    <x v="250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n v="1.5E-3"/>
    <n v="37.5"/>
    <x v="2507"/>
    <x v="251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n v="0"/>
    <n v="0"/>
    <x v="2508"/>
    <x v="2511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n v="0"/>
    <n v="0"/>
    <x v="2509"/>
    <x v="2512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n v="0"/>
    <n v="0"/>
    <x v="2510"/>
    <x v="2513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n v="1.7500000000000002E-2"/>
    <n v="52.5"/>
    <x v="2511"/>
    <x v="2514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n v="0.186"/>
    <n v="77.5"/>
    <x v="2512"/>
    <x v="251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n v="0"/>
    <n v="0"/>
    <x v="2513"/>
    <x v="2516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n v="9.8166666666666666E-2"/>
    <n v="53.545454545454547"/>
    <x v="2514"/>
    <x v="251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n v="0"/>
    <n v="0"/>
    <x v="2515"/>
    <x v="251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n v="4.3333333333333331E-4"/>
    <n v="16.25"/>
    <x v="2516"/>
    <x v="2519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n v="0"/>
    <n v="0"/>
    <x v="2517"/>
    <x v="252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n v="1.0948792000000001"/>
    <n v="103.68174242424243"/>
    <x v="2518"/>
    <x v="252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n v="1"/>
    <n v="185.18518518518519"/>
    <x v="2519"/>
    <x v="2522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n v="1.5644444444444445"/>
    <n v="54.153846153846153"/>
    <x v="2520"/>
    <x v="252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n v="1.016"/>
    <n v="177.2093023255814"/>
    <x v="2521"/>
    <x v="252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n v="1.00325"/>
    <n v="100.325"/>
    <x v="2522"/>
    <x v="25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n v="1.1294999999999999"/>
    <n v="136.90909090909091"/>
    <x v="2523"/>
    <x v="2526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n v="1.02125"/>
    <n v="57.535211267605632"/>
    <x v="2524"/>
    <x v="2527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n v="1.0724974999999999"/>
    <n v="52.962839506172834"/>
    <x v="2525"/>
    <x v="2528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n v="1.0428333333333333"/>
    <n v="82.328947368421055"/>
    <x v="2526"/>
    <x v="2529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n v="1"/>
    <n v="135.41666666666666"/>
    <x v="2527"/>
    <x v="253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n v="1.004"/>
    <n v="74.06557377049181"/>
    <x v="2528"/>
    <x v="253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n v="1.26125"/>
    <n v="84.083333333333329"/>
    <x v="2529"/>
    <x v="2532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n v="1.1066666666666667"/>
    <n v="61.029411764705884"/>
    <x v="2530"/>
    <x v="2533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n v="1.05"/>
    <n v="150"/>
    <x v="2531"/>
    <x v="2534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n v="1.03775"/>
    <n v="266.08974358974359"/>
    <x v="2532"/>
    <x v="253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n v="1.1599999999999999"/>
    <n v="7.25"/>
    <x v="2533"/>
    <x v="253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n v="1.1000000000000001"/>
    <n v="100"/>
    <x v="2534"/>
    <x v="2537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n v="1.130176111111111"/>
    <n v="109.96308108108107"/>
    <x v="2535"/>
    <x v="2538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n v="1.0024999999999999"/>
    <n v="169.91525423728814"/>
    <x v="2536"/>
    <x v="2539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n v="1.034"/>
    <n v="95.740740740740748"/>
    <x v="2537"/>
    <x v="2540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n v="1.0702857142857143"/>
    <n v="59.460317460317462"/>
    <x v="2538"/>
    <x v="254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n v="1.0357142857142858"/>
    <n v="55.769230769230766"/>
    <x v="2539"/>
    <x v="2542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n v="1.5640000000000001"/>
    <n v="30.076923076923077"/>
    <x v="2540"/>
    <x v="2543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n v="1.0082"/>
    <n v="88.438596491228068"/>
    <x v="2541"/>
    <x v="2544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n v="1.9530000000000001"/>
    <n v="64.032786885245898"/>
    <x v="2542"/>
    <x v="2545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n v="1.1171428571428572"/>
    <n v="60.153846153846153"/>
    <x v="2543"/>
    <x v="2546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n v="1.1985454545454546"/>
    <n v="49.194029850746269"/>
    <x v="2544"/>
    <x v="2547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n v="1.0185"/>
    <n v="165.16216216216216"/>
    <x v="2545"/>
    <x v="2548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n v="1.0280254777070064"/>
    <n v="43.621621621621621"/>
    <x v="2546"/>
    <x v="2549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n v="1.0084615384615385"/>
    <n v="43.7"/>
    <x v="2547"/>
    <x v="255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n v="1.0273469387755103"/>
    <n v="67.419642857142861"/>
    <x v="2548"/>
    <x v="255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n v="1.0649999999999999"/>
    <n v="177.5"/>
    <x v="2549"/>
    <x v="2552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n v="1.5553333333333332"/>
    <n v="38.883333333333333"/>
    <x v="2550"/>
    <x v="255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n v="1.228"/>
    <n v="54.985074626865675"/>
    <x v="2551"/>
    <x v="2554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n v="1.0734999999999999"/>
    <n v="61.342857142857142"/>
    <x v="2552"/>
    <x v="2555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n v="1.0550335570469798"/>
    <n v="23.117647058823529"/>
    <x v="2553"/>
    <x v="2556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n v="1.1844444444444444"/>
    <n v="29.611111111111111"/>
    <x v="2554"/>
    <x v="2557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n v="1.0888"/>
    <n v="75.611111111111114"/>
    <x v="2555"/>
    <x v="2558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n v="1.1125"/>
    <n v="35.6"/>
    <x v="2556"/>
    <x v="2559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n v="1.0009999999999999"/>
    <n v="143"/>
    <x v="2557"/>
    <x v="2560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n v="0"/>
    <n v="0"/>
    <x v="2558"/>
    <x v="2561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n v="7.4999999999999997E-3"/>
    <n v="25"/>
    <x v="2559"/>
    <x v="2562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n v="0"/>
    <n v="0"/>
    <x v="2560"/>
    <x v="2563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n v="0"/>
    <n v="0"/>
    <x v="2561"/>
    <x v="2564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n v="0.01"/>
    <n v="100"/>
    <x v="2562"/>
    <x v="2565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n v="0"/>
    <n v="0"/>
    <x v="2563"/>
    <x v="2566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n v="2.6666666666666666E-3"/>
    <n v="60"/>
    <x v="2564"/>
    <x v="2567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n v="5.0000000000000001E-3"/>
    <n v="50"/>
    <x v="2565"/>
    <x v="2568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n v="2.2307692307692306E-2"/>
    <n v="72.5"/>
    <x v="2566"/>
    <x v="2569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n v="8.4285714285714294E-3"/>
    <n v="29.5"/>
    <x v="2567"/>
    <x v="257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n v="2.5000000000000001E-3"/>
    <n v="62.5"/>
    <x v="2568"/>
    <x v="257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n v="0"/>
    <n v="0"/>
    <x v="2569"/>
    <x v="2572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n v="0"/>
    <n v="0"/>
    <x v="2570"/>
    <x v="2573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n v="0"/>
    <n v="0"/>
    <x v="2571"/>
    <x v="2574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n v="0"/>
    <n v="0"/>
    <x v="2572"/>
    <x v="2575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n v="0"/>
    <n v="0"/>
    <x v="2573"/>
    <x v="2576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n v="0"/>
    <n v="0"/>
    <x v="2574"/>
    <x v="257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n v="0"/>
    <n v="0"/>
    <x v="2575"/>
    <x v="2578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n v="1.3849999999999999E-3"/>
    <n v="23.083333333333332"/>
    <x v="2576"/>
    <x v="2579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n v="6.0000000000000001E-3"/>
    <n v="25.5"/>
    <x v="2577"/>
    <x v="258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n v="0.106"/>
    <n v="48.18181818181818"/>
    <x v="2578"/>
    <x v="2581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n v="1.1111111111111112E-5"/>
    <n v="1"/>
    <x v="2579"/>
    <x v="2582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n v="5.0000000000000001E-3"/>
    <n v="1"/>
    <x v="2580"/>
    <x v="2583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n v="0"/>
    <n v="0"/>
    <x v="2581"/>
    <x v="2584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n v="1.6666666666666668E-3"/>
    <n v="50"/>
    <x v="2582"/>
    <x v="2585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n v="1.6666666666666668E-3"/>
    <n v="5"/>
    <x v="2583"/>
    <x v="258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n v="2.4340000000000001E-2"/>
    <n v="202.83333333333334"/>
    <x v="2584"/>
    <x v="2587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n v="3.8833333333333331E-2"/>
    <n v="29.125"/>
    <x v="2585"/>
    <x v="2588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n v="1E-4"/>
    <n v="5"/>
    <x v="2586"/>
    <x v="2589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n v="0"/>
    <n v="0"/>
    <x v="2587"/>
    <x v="259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n v="1.7333333333333333E-2"/>
    <n v="13"/>
    <x v="2588"/>
    <x v="2591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n v="1.6666666666666668E-3"/>
    <n v="50"/>
    <x v="2589"/>
    <x v="2592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n v="0"/>
    <n v="0"/>
    <x v="2590"/>
    <x v="2593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n v="1.2500000000000001E-5"/>
    <n v="1"/>
    <x v="2591"/>
    <x v="2594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n v="0.12166666666666667"/>
    <n v="96.05263157894737"/>
    <x v="2592"/>
    <x v="2595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n v="0.23588571428571428"/>
    <n v="305.77777777777777"/>
    <x v="2593"/>
    <x v="2596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n v="5.6666666666666664E-2"/>
    <n v="12.142857142857142"/>
    <x v="2594"/>
    <x v="259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n v="0.39"/>
    <n v="83.571428571428569"/>
    <x v="2595"/>
    <x v="2598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n v="9.9546510341776348E-3"/>
    <n v="18"/>
    <x v="2596"/>
    <x v="2599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n v="6.9320000000000007E-2"/>
    <n v="115.53333333333333"/>
    <x v="2597"/>
    <x v="260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n v="6.6139999999999999"/>
    <n v="21.900662251655628"/>
    <x v="2598"/>
    <x v="260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n v="3.2609166666666667"/>
    <n v="80.022494887525568"/>
    <x v="2599"/>
    <x v="2602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n v="1.0148571428571429"/>
    <n v="35.520000000000003"/>
    <x v="2600"/>
    <x v="26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n v="1.0421799999999999"/>
    <n v="64.933333333333323"/>
    <x v="2601"/>
    <x v="2604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n v="1.0742157000000001"/>
    <n v="60.965703745743475"/>
    <x v="2602"/>
    <x v="260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n v="1.1005454545454545"/>
    <n v="31.444155844155844"/>
    <x v="2603"/>
    <x v="2606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n v="4.077"/>
    <n v="81.949748743718587"/>
    <x v="2604"/>
    <x v="260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n v="2.2392500000000002"/>
    <n v="58.92763157894737"/>
    <x v="2605"/>
    <x v="2608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n v="3.038011142857143"/>
    <n v="157.29347633136095"/>
    <x v="2606"/>
    <x v="2609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n v="1.4132510432681749"/>
    <n v="55.758509532062391"/>
    <x v="2607"/>
    <x v="261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n v="27.906363636363636"/>
    <n v="83.802893802893806"/>
    <x v="2608"/>
    <x v="261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n v="1.7176130000000001"/>
    <n v="58.422210884353746"/>
    <x v="2609"/>
    <x v="2612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n v="1.0101333333333333"/>
    <n v="270.57142857142856"/>
    <x v="2610"/>
    <x v="2613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n v="1.02"/>
    <n v="107.1"/>
    <x v="2611"/>
    <x v="2614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n v="1.6976511744127936"/>
    <n v="47.180555555555557"/>
    <x v="2612"/>
    <x v="2615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n v="1.14534"/>
    <n v="120.30882352941177"/>
    <x v="2613"/>
    <x v="2616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n v="8.7759999999999998"/>
    <n v="27.59748427672956"/>
    <x v="2614"/>
    <x v="2617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n v="1.0538666666666667"/>
    <n v="205.2987012987013"/>
    <x v="2615"/>
    <x v="2618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n v="1.8839999999999999"/>
    <n v="35.547169811320757"/>
    <x v="2616"/>
    <x v="2619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n v="1.436523076923077"/>
    <n v="74.639488409272587"/>
    <x v="2617"/>
    <x v="262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n v="1.4588000000000001"/>
    <n v="47.058064516129029"/>
    <x v="2618"/>
    <x v="262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n v="1.3118399999999999"/>
    <n v="26.591351351351353"/>
    <x v="2619"/>
    <x v="2622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n v="1.1399999999999999"/>
    <n v="36.774193548387096"/>
    <x v="2620"/>
    <x v="2623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n v="13.794206249999998"/>
    <n v="31.820544982698959"/>
    <x v="2621"/>
    <x v="2624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n v="9.56"/>
    <n v="27.576923076923077"/>
    <x v="2622"/>
    <x v="2625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n v="1.1200000000000001"/>
    <n v="56"/>
    <x v="2623"/>
    <x v="262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n v="6.4666666666666668"/>
    <n v="21.555555555555557"/>
    <x v="2624"/>
    <x v="262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n v="1.1036948748510131"/>
    <n v="44.095238095238095"/>
    <x v="2625"/>
    <x v="2628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n v="1.2774000000000001"/>
    <n v="63.87"/>
    <x v="2626"/>
    <x v="2629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n v="1.579"/>
    <n v="38.987654320987652"/>
    <x v="2627"/>
    <x v="263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n v="1.1466525000000001"/>
    <n v="80.185489510489504"/>
    <x v="2628"/>
    <x v="263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n v="1.3700934579439252"/>
    <n v="34.904761904761905"/>
    <x v="2629"/>
    <x v="2632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n v="3.5461999999999998"/>
    <n v="89.100502512562812"/>
    <x v="2630"/>
    <x v="2633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n v="1.0602150537634409"/>
    <n v="39.44"/>
    <x v="2631"/>
    <x v="263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n v="1"/>
    <n v="136.9047619047619"/>
    <x v="2632"/>
    <x v="2635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n v="1.873"/>
    <n v="37.46"/>
    <x v="2633"/>
    <x v="263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n v="1.6619999999999999"/>
    <n v="31.96153846153846"/>
    <x v="2634"/>
    <x v="2637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n v="1.0172910662824208"/>
    <n v="25.214285714285715"/>
    <x v="2635"/>
    <x v="2638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n v="1.64"/>
    <n v="10.040816326530612"/>
    <x v="2636"/>
    <x v="2639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n v="1.0566666666666666"/>
    <n v="45.94202898550725"/>
    <x v="2637"/>
    <x v="2640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n v="0.01"/>
    <n v="15"/>
    <x v="2638"/>
    <x v="2641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n v="0"/>
    <n v="0"/>
    <x v="2639"/>
    <x v="2642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n v="0.33559730999999998"/>
    <n v="223.58248500999335"/>
    <x v="323"/>
    <x v="2643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n v="2.053E-2"/>
    <n v="39.480769230769234"/>
    <x v="2640"/>
    <x v="264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n v="0.105"/>
    <n v="91.304347826086953"/>
    <x v="2641"/>
    <x v="2645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n v="8.4172839999999999E-2"/>
    <n v="78.666205607476627"/>
    <x v="2642"/>
    <x v="2646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n v="1.44E-2"/>
    <n v="12"/>
    <x v="2643"/>
    <x v="2647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n v="8.8333333333333337E-3"/>
    <n v="17.666666666666668"/>
    <x v="2644"/>
    <x v="264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n v="9.9200000000000004E-4"/>
    <n v="41.333333333333336"/>
    <x v="2645"/>
    <x v="2649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n v="5.966666666666667E-3"/>
    <n v="71.599999999999994"/>
    <x v="2646"/>
    <x v="265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n v="1.8689285714285714E-2"/>
    <n v="307.8235294117647"/>
    <x v="2647"/>
    <x v="2651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n v="8.8500000000000002E-3"/>
    <n v="80.454545454545453"/>
    <x v="2648"/>
    <x v="2652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n v="0.1152156862745098"/>
    <n v="83.942857142857136"/>
    <x v="2649"/>
    <x v="2653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n v="5.1000000000000004E-4"/>
    <n v="8.5"/>
    <x v="2650"/>
    <x v="2654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n v="0.21033333333333334"/>
    <n v="73.372093023255815"/>
    <x v="2651"/>
    <x v="265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n v="0.11436666666666667"/>
    <n v="112.86184210526316"/>
    <x v="2652"/>
    <x v="265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n v="0.18737933333333334"/>
    <n v="95.277627118644077"/>
    <x v="2653"/>
    <x v="265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n v="9.2857142857142856E-4"/>
    <n v="22.75"/>
    <x v="2654"/>
    <x v="2658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n v="2.720408163265306E-2"/>
    <n v="133.30000000000001"/>
    <x v="2655"/>
    <x v="2659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n v="9.5E-4"/>
    <n v="3.8"/>
    <x v="2656"/>
    <x v="266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n v="1.0289999999999999"/>
    <n v="85.75"/>
    <x v="2657"/>
    <x v="266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n v="1.0680000000000001"/>
    <n v="267"/>
    <x v="2658"/>
    <x v="2662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n v="1.0459624999999999"/>
    <n v="373.55803571428572"/>
    <x v="2659"/>
    <x v="2663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n v="1.0342857142857143"/>
    <n v="174.03846153846155"/>
    <x v="2660"/>
    <x v="2664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n v="1.2314285714285715"/>
    <n v="93.695652173913047"/>
    <x v="2661"/>
    <x v="2665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n v="1.592951"/>
    <n v="77.327718446601949"/>
    <x v="2662"/>
    <x v="2666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n v="1.1066666666666667"/>
    <n v="92.222222222222229"/>
    <x v="2663"/>
    <x v="2667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n v="1.7070000000000001"/>
    <n v="60.964285714285715"/>
    <x v="2664"/>
    <x v="2668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n v="1.25125"/>
    <n v="91"/>
    <x v="2665"/>
    <x v="2669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n v="6.4158609339642042E-2"/>
    <n v="41.583333333333336"/>
    <x v="2666"/>
    <x v="267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n v="0.11344"/>
    <n v="33.761904761904759"/>
    <x v="2667"/>
    <x v="2671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n v="0.33189999999999997"/>
    <n v="70.61702127659575"/>
    <x v="2668"/>
    <x v="2672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n v="0.27579999999999999"/>
    <n v="167.15151515151516"/>
    <x v="2669"/>
    <x v="2673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n v="0.62839999999999996"/>
    <n v="128.61988304093566"/>
    <x v="2670"/>
    <x v="2674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n v="7.5880000000000003E-2"/>
    <n v="65.41379310344827"/>
    <x v="2671"/>
    <x v="2675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n v="0.50380952380952382"/>
    <n v="117.55555555555556"/>
    <x v="2672"/>
    <x v="267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n v="0.17512820512820512"/>
    <n v="126.48148148148148"/>
    <x v="2673"/>
    <x v="2677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n v="1.3750000000000001E-4"/>
    <n v="550"/>
    <x v="2674"/>
    <x v="2678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n v="3.3E-3"/>
    <n v="44"/>
    <x v="2675"/>
    <x v="2679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n v="8.6250000000000007E-3"/>
    <n v="69"/>
    <x v="2676"/>
    <x v="268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n v="6.875E-3"/>
    <n v="27.5"/>
    <x v="2677"/>
    <x v="2681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n v="0.28299999999999997"/>
    <n v="84.9"/>
    <x v="2678"/>
    <x v="2682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n v="2.3999999999999998E-3"/>
    <n v="12"/>
    <x v="2679"/>
    <x v="2683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n v="1.1428571428571429E-2"/>
    <n v="200"/>
    <x v="2680"/>
    <x v="2684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n v="2.0000000000000001E-4"/>
    <n v="10"/>
    <x v="2681"/>
    <x v="2685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n v="0"/>
    <n v="0"/>
    <x v="2682"/>
    <x v="2686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n v="0"/>
    <n v="0"/>
    <x v="2683"/>
    <x v="2687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n v="1.48E-3"/>
    <n v="5.2857142857142856"/>
    <x v="2684"/>
    <x v="2688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n v="2.8571428571428571E-5"/>
    <n v="1"/>
    <x v="2685"/>
    <x v="2689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n v="0.107325"/>
    <n v="72.762711864406782"/>
    <x v="2686"/>
    <x v="269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n v="5.3846153846153844E-4"/>
    <n v="17.5"/>
    <x v="2687"/>
    <x v="2691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n v="7.1428571428571426E-3"/>
    <n v="25"/>
    <x v="2688"/>
    <x v="2692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n v="8.0000000000000002E-3"/>
    <n v="13.333333333333334"/>
    <x v="2689"/>
    <x v="2693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n v="3.3333333333333335E-5"/>
    <n v="1"/>
    <x v="2690"/>
    <x v="2694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n v="4.7333333333333333E-3"/>
    <n v="23.666666666666668"/>
    <x v="2691"/>
    <x v="2695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n v="5.6500000000000002E-2"/>
    <n v="89.21052631578948"/>
    <x v="2692"/>
    <x v="2696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n v="0.26352173913043481"/>
    <n v="116.55769230769231"/>
    <x v="2693"/>
    <x v="2697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n v="3.2512500000000002E-3"/>
    <n v="13.005000000000001"/>
    <x v="2694"/>
    <x v="269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n v="0"/>
    <n v="0"/>
    <x v="2695"/>
    <x v="2699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n v="7.0007000700070005E-3"/>
    <n v="17.5"/>
    <x v="2696"/>
    <x v="270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n v="0.46176470588235297"/>
    <n v="34.130434782608695"/>
    <x v="2697"/>
    <x v="2701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n v="0.34410000000000002"/>
    <n v="132.34615384615384"/>
    <x v="2698"/>
    <x v="2702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n v="1.0375000000000001"/>
    <n v="922.22222222222217"/>
    <x v="2699"/>
    <x v="2703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n v="6.0263157894736845E-2"/>
    <n v="163.57142857142858"/>
    <x v="2700"/>
    <x v="2704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n v="0.10539393939393939"/>
    <n v="217.375"/>
    <x v="2701"/>
    <x v="270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n v="1.1229714285714285"/>
    <n v="149.44486692015209"/>
    <x v="2702"/>
    <x v="2706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n v="3.50844625"/>
    <n v="71.237487309644663"/>
    <x v="2703"/>
    <x v="2707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n v="2.3321535"/>
    <n v="44.464318398474738"/>
    <x v="2704"/>
    <x v="270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n v="1.01606"/>
    <n v="164.94480519480518"/>
    <x v="2705"/>
    <x v="2709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n v="1.5390035000000002"/>
    <n v="84.871516544117654"/>
    <x v="2706"/>
    <x v="271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n v="1.007161125319693"/>
    <n v="53.945205479452056"/>
    <x v="2707"/>
    <x v="271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n v="1.3138181818181818"/>
    <n v="50.531468531468533"/>
    <x v="2708"/>
    <x v="2712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n v="1.0224133333333334"/>
    <n v="108.00140845070422"/>
    <x v="2709"/>
    <x v="2713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n v="1.1635599999999999"/>
    <n v="95.373770491803285"/>
    <x v="2710"/>
    <x v="2714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n v="2.6462241666666664"/>
    <n v="57.631016333938291"/>
    <x v="2711"/>
    <x v="2715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n v="1.1998010000000001"/>
    <n v="64.160481283422456"/>
    <x v="2712"/>
    <x v="271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n v="1.2010400000000001"/>
    <n v="92.387692307692305"/>
    <x v="2713"/>
    <x v="2717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n v="1.0358333333333334"/>
    <n v="125.97972972972973"/>
    <x v="2714"/>
    <x v="2718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n v="1.0883333333333334"/>
    <n v="94.637681159420296"/>
    <x v="2715"/>
    <x v="2719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n v="1.1812400000000001"/>
    <n v="170.69942196531792"/>
    <x v="2716"/>
    <x v="2720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n v="14.62"/>
    <n v="40.762081784386616"/>
    <x v="2717"/>
    <x v="272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n v="2.5253999999999999"/>
    <n v="68.254054054054052"/>
    <x v="2718"/>
    <x v="272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n v="1.4005000000000001"/>
    <n v="95.48863636363636"/>
    <x v="2719"/>
    <x v="2723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n v="2.9687520259319289"/>
    <n v="7.1902649656526005"/>
    <x v="2720"/>
    <x v="2724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n v="1.445425"/>
    <n v="511.65486725663715"/>
    <x v="2721"/>
    <x v="272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n v="1.05745"/>
    <n v="261.74504950495049"/>
    <x v="2722"/>
    <x v="2726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n v="4.9321000000000002"/>
    <n v="69.760961810466767"/>
    <x v="2723"/>
    <x v="272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n v="2.0182666666666669"/>
    <n v="77.229591836734699"/>
    <x v="2724"/>
    <x v="2728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n v="1.0444"/>
    <n v="340.56521739130437"/>
    <x v="2725"/>
    <x v="2729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n v="1.7029262962962963"/>
    <n v="67.417903225806455"/>
    <x v="2726"/>
    <x v="2730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n v="1.0430333333333333"/>
    <n v="845.70270270270271"/>
    <x v="2727"/>
    <x v="273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n v="1.1825000000000001"/>
    <n v="97.191780821917803"/>
    <x v="2728"/>
    <x v="2732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n v="1.07538"/>
    <n v="451.84033613445376"/>
    <x v="2729"/>
    <x v="2733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n v="22603"/>
    <n v="138.66871165644173"/>
    <x v="2730"/>
    <x v="2734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n v="9.7813466666666677"/>
    <n v="21.640147492625371"/>
    <x v="2731"/>
    <x v="2735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n v="1.2290000000000001"/>
    <n v="169.51724137931035"/>
    <x v="2732"/>
    <x v="2736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n v="2.4606080000000001"/>
    <n v="161.88210526315791"/>
    <x v="2733"/>
    <x v="2737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n v="1.4794"/>
    <n v="493.13333333333333"/>
    <x v="2734"/>
    <x v="2738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n v="3.8409090909090908"/>
    <n v="22.120418848167539"/>
    <x v="2735"/>
    <x v="27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n v="1.0333333333333334"/>
    <n v="18.235294117647058"/>
    <x v="2736"/>
    <x v="2740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n v="4.3750000000000004E-3"/>
    <n v="8.75"/>
    <x v="2737"/>
    <x v="2741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n v="0.29239999999999999"/>
    <n v="40.611111111111114"/>
    <x v="2738"/>
    <x v="2742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n v="0"/>
    <n v="0"/>
    <x v="2739"/>
    <x v="2743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n v="5.2187499999999998E-2"/>
    <n v="37.954545454545453"/>
    <x v="2740"/>
    <x v="2744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n v="0.21887499999999999"/>
    <n v="35.734693877551024"/>
    <x v="2741"/>
    <x v="2745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n v="0.26700000000000002"/>
    <n v="42.157894736842103"/>
    <x v="2742"/>
    <x v="2746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n v="0.28000000000000003"/>
    <n v="35"/>
    <x v="2743"/>
    <x v="2747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n v="1.06E-2"/>
    <n v="13.25"/>
    <x v="2744"/>
    <x v="2748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n v="1.0999999999999999E-2"/>
    <n v="55"/>
    <x v="2745"/>
    <x v="2749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n v="0"/>
    <n v="0"/>
    <x v="2746"/>
    <x v="275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n v="0"/>
    <n v="0"/>
    <x v="2747"/>
    <x v="2751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n v="0.11458333333333333"/>
    <n v="39.285714285714285"/>
    <x v="2748"/>
    <x v="2752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n v="0.19"/>
    <n v="47.5"/>
    <x v="2749"/>
    <x v="275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n v="0"/>
    <n v="0"/>
    <x v="2750"/>
    <x v="2754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n v="0.52"/>
    <n v="17.333333333333332"/>
    <x v="2751"/>
    <x v="2755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n v="0.1048"/>
    <n v="31.757575757575758"/>
    <x v="2752"/>
    <x v="2756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n v="6.6666666666666671E-3"/>
    <n v="5"/>
    <x v="2753"/>
    <x v="2757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n v="0.11700000000000001"/>
    <n v="39"/>
    <x v="2754"/>
    <x v="2758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n v="0.105"/>
    <n v="52.5"/>
    <x v="2755"/>
    <x v="2759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n v="0"/>
    <n v="0"/>
    <x v="2756"/>
    <x v="276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n v="7.1999999999999998E-3"/>
    <n v="9"/>
    <x v="2757"/>
    <x v="2761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n v="7.6923076923076927E-3"/>
    <n v="25"/>
    <x v="2758"/>
    <x v="2762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n v="2.2842639593908631E-3"/>
    <n v="30"/>
    <x v="2759"/>
    <x v="2763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n v="1.125E-2"/>
    <n v="11.25"/>
    <x v="2760"/>
    <x v="2764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n v="0"/>
    <n v="0"/>
    <x v="2761"/>
    <x v="2765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n v="0.02"/>
    <n v="25"/>
    <x v="2762"/>
    <x v="2766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n v="8.5000000000000006E-3"/>
    <n v="11.333333333333334"/>
    <x v="2763"/>
    <x v="2767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n v="0.14314285714285716"/>
    <n v="29.470588235294116"/>
    <x v="2764"/>
    <x v="2768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n v="2.5000000000000001E-3"/>
    <n v="1"/>
    <x v="2765"/>
    <x v="2769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n v="0.1041125"/>
    <n v="63.098484848484851"/>
    <x v="2766"/>
    <x v="277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n v="0"/>
    <n v="0"/>
    <x v="2767"/>
    <x v="2771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n v="0"/>
    <n v="0"/>
    <x v="2768"/>
    <x v="2772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n v="1.8867924528301887E-3"/>
    <n v="1"/>
    <x v="2769"/>
    <x v="2773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n v="0.14249999999999999"/>
    <n v="43.846153846153847"/>
    <x v="2770"/>
    <x v="2774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n v="0.03"/>
    <n v="75"/>
    <x v="2771"/>
    <x v="27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n v="7.8809523809523815E-2"/>
    <n v="45.972222222222221"/>
    <x v="2772"/>
    <x v="277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n v="3.3333333333333335E-3"/>
    <n v="10"/>
    <x v="2773"/>
    <x v="2777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n v="0.25545454545454543"/>
    <n v="93.666666666666671"/>
    <x v="2774"/>
    <x v="2778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n v="2.12E-2"/>
    <n v="53"/>
    <x v="2775"/>
    <x v="2779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n v="0"/>
    <n v="0"/>
    <x v="2776"/>
    <x v="278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n v="1.0528"/>
    <n v="47"/>
    <x v="2777"/>
    <x v="278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n v="1.2"/>
    <n v="66.666666666666671"/>
    <x v="2778"/>
    <x v="2782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n v="1.145"/>
    <n v="18.770491803278688"/>
    <x v="2779"/>
    <x v="2783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n v="1.19"/>
    <n v="66.111111111111114"/>
    <x v="2780"/>
    <x v="278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n v="1.0468"/>
    <n v="36.859154929577464"/>
    <x v="2781"/>
    <x v="2785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n v="1.1783999999999999"/>
    <n v="39.810810810810814"/>
    <x v="2782"/>
    <x v="2786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n v="1.1970000000000001"/>
    <n v="31.5"/>
    <x v="2783"/>
    <x v="2787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n v="1.0249999999999999"/>
    <n v="102.5"/>
    <x v="2784"/>
    <x v="2788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n v="1.0116666666666667"/>
    <n v="126.45833333333333"/>
    <x v="2785"/>
    <x v="2789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n v="1.0533333333333332"/>
    <n v="47.878787878787875"/>
    <x v="2786"/>
    <x v="2790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n v="1.0249999999999999"/>
    <n v="73.214285714285708"/>
    <x v="2787"/>
    <x v="279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n v="1.0760000000000001"/>
    <n v="89.666666666666671"/>
    <x v="2788"/>
    <x v="2792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n v="1.105675"/>
    <n v="151.4623287671233"/>
    <x v="2789"/>
    <x v="279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n v="1.5"/>
    <n v="25"/>
    <x v="2790"/>
    <x v="2794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n v="1.0428571428571429"/>
    <n v="36.5"/>
    <x v="2791"/>
    <x v="279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n v="1.155"/>
    <n v="44"/>
    <x v="2792"/>
    <x v="2796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n v="1.02645125"/>
    <n v="87.357553191489373"/>
    <x v="2793"/>
    <x v="2797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n v="1.014"/>
    <n v="36.474820143884891"/>
    <x v="2794"/>
    <x v="2798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n v="1.1663479999999999"/>
    <n v="44.859538461538463"/>
    <x v="2795"/>
    <x v="2799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n v="1.33"/>
    <n v="42.903225806451616"/>
    <x v="2796"/>
    <x v="2800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n v="1.3320000000000001"/>
    <n v="51.230769230769234"/>
    <x v="2797"/>
    <x v="280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n v="1.0183333333333333"/>
    <n v="33.944444444444443"/>
    <x v="2798"/>
    <x v="2802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n v="1.2795000000000001"/>
    <n v="90.744680851063833"/>
    <x v="2799"/>
    <x v="280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n v="1.1499999999999999"/>
    <n v="50"/>
    <x v="2800"/>
    <x v="2804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n v="1.1000000000000001"/>
    <n v="24.444444444444443"/>
    <x v="2801"/>
    <x v="2805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n v="1.121"/>
    <n v="44.25"/>
    <x v="2802"/>
    <x v="2806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n v="1.26"/>
    <n v="67.741935483870961"/>
    <x v="2803"/>
    <x v="2807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n v="1.0024444444444445"/>
    <n v="65.376811594202906"/>
    <x v="2804"/>
    <x v="2808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n v="1.024"/>
    <n v="121.9047619047619"/>
    <x v="2805"/>
    <x v="280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n v="1.0820000000000001"/>
    <n v="47.456140350877192"/>
    <x v="2806"/>
    <x v="281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n v="1.0026999999999999"/>
    <n v="92.842592592592595"/>
    <x v="2807"/>
    <x v="281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n v="1.133"/>
    <n v="68.253012048192772"/>
    <x v="2808"/>
    <x v="281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n v="1.2757571428571428"/>
    <n v="37.209583333333335"/>
    <x v="2809"/>
    <x v="2813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n v="1.0773333333333333"/>
    <n v="25.25"/>
    <x v="2810"/>
    <x v="2814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n v="2.42"/>
    <n v="43.214285714285715"/>
    <x v="2811"/>
    <x v="28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n v="1.4156666666666666"/>
    <n v="25.130177514792898"/>
    <x v="2812"/>
    <x v="2816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n v="1.3"/>
    <n v="23.636363636363637"/>
    <x v="2813"/>
    <x v="281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n v="1.0603"/>
    <n v="103.95098039215686"/>
    <x v="2814"/>
    <x v="2818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n v="1.048"/>
    <n v="50.384615384615387"/>
    <x v="2815"/>
    <x v="281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n v="1.36"/>
    <n v="13.6"/>
    <x v="2816"/>
    <x v="282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n v="1"/>
    <n v="28.571428571428573"/>
    <x v="2817"/>
    <x v="282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n v="1"/>
    <n v="63.829787234042556"/>
    <x v="2818"/>
    <x v="282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n v="1.24"/>
    <n v="8.8571428571428577"/>
    <x v="2819"/>
    <x v="2823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n v="1.1692307692307693"/>
    <n v="50.666666666666664"/>
    <x v="2820"/>
    <x v="282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n v="1.0333333333333334"/>
    <n v="60.784313725490193"/>
    <x v="2821"/>
    <x v="2825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n v="1.0774999999999999"/>
    <n v="113.42105263157895"/>
    <x v="2822"/>
    <x v="2826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n v="1.2024999999999999"/>
    <n v="104.56521739130434"/>
    <x v="2823"/>
    <x v="2827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n v="1.0037894736842106"/>
    <n v="98.30927835051547"/>
    <x v="2824"/>
    <x v="2828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n v="1.0651999999999999"/>
    <n v="35.039473684210527"/>
    <x v="2825"/>
    <x v="2829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n v="1"/>
    <n v="272.72727272727275"/>
    <x v="2826"/>
    <x v="283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n v="1.1066666666666667"/>
    <n v="63.846153846153847"/>
    <x v="2827"/>
    <x v="283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n v="1.1471959999999999"/>
    <n v="30.189368421052631"/>
    <x v="2828"/>
    <x v="2832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n v="1.0825925925925926"/>
    <n v="83.51428571428572"/>
    <x v="2829"/>
    <x v="2833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n v="1.7"/>
    <n v="64.761904761904759"/>
    <x v="2830"/>
    <x v="2834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n v="1.8709899999999999"/>
    <n v="20.118172043010752"/>
    <x v="2831"/>
    <x v="2835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n v="1.0777777777777777"/>
    <n v="44.090909090909093"/>
    <x v="2832"/>
    <x v="2836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n v="1"/>
    <n v="40.476190476190474"/>
    <x v="2833"/>
    <x v="2837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n v="1.2024999999999999"/>
    <n v="44.537037037037038"/>
    <x v="2834"/>
    <x v="28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n v="1.1142857142857143"/>
    <n v="125.80645161290323"/>
    <x v="2835"/>
    <x v="2839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n v="1.04"/>
    <n v="19.696969696969695"/>
    <x v="2836"/>
    <x v="284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n v="0.01"/>
    <n v="10"/>
    <x v="2837"/>
    <x v="2841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n v="0"/>
    <n v="0"/>
    <x v="2838"/>
    <x v="2842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n v="0"/>
    <n v="0"/>
    <x v="2839"/>
    <x v="2843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n v="5.4545454545454543E-2"/>
    <n v="30"/>
    <x v="2840"/>
    <x v="2844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n v="0.31546666666666667"/>
    <n v="60.666666666666664"/>
    <x v="2841"/>
    <x v="2845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n v="0"/>
    <n v="0"/>
    <x v="2842"/>
    <x v="2846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n v="0"/>
    <n v="0"/>
    <x v="2843"/>
    <x v="2847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n v="2E-3"/>
    <n v="23.333333333333332"/>
    <x v="2844"/>
    <x v="2848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n v="0.01"/>
    <n v="5"/>
    <x v="2845"/>
    <x v="2849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n v="3.8875E-2"/>
    <n v="23.923076923076923"/>
    <x v="2846"/>
    <x v="285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n v="0"/>
    <n v="0"/>
    <x v="2847"/>
    <x v="2851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n v="1.9E-2"/>
    <n v="15.833333333333334"/>
    <x v="2848"/>
    <x v="2852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n v="0"/>
    <n v="0"/>
    <x v="2849"/>
    <x v="2853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n v="0.41699999999999998"/>
    <n v="29.785714285714285"/>
    <x v="2850"/>
    <x v="2854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n v="0.5"/>
    <n v="60"/>
    <x v="2851"/>
    <x v="2855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n v="4.8666666666666664E-2"/>
    <n v="24.333333333333332"/>
    <x v="2852"/>
    <x v="2856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n v="0.19736842105263158"/>
    <n v="500"/>
    <x v="2853"/>
    <x v="2857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n v="0"/>
    <n v="0"/>
    <x v="2854"/>
    <x v="2858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n v="1.7500000000000002E-2"/>
    <n v="35"/>
    <x v="2855"/>
    <x v="2859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n v="6.6500000000000004E-2"/>
    <n v="29.555555555555557"/>
    <x v="2856"/>
    <x v="286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n v="0.32"/>
    <n v="26.666666666666668"/>
    <x v="2857"/>
    <x v="2861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n v="4.3307086614173228E-3"/>
    <n v="18.333333333333332"/>
    <x v="2858"/>
    <x v="286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n v="4.0000000000000002E-4"/>
    <n v="20"/>
    <x v="2859"/>
    <x v="2863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n v="1.6E-2"/>
    <n v="13.333333333333334"/>
    <x v="2860"/>
    <x v="286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n v="0"/>
    <n v="0"/>
    <x v="2861"/>
    <x v="2865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n v="8.9999999999999993E-3"/>
    <n v="22.5"/>
    <x v="2862"/>
    <x v="2866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n v="0.2016"/>
    <n v="50.4"/>
    <x v="2863"/>
    <x v="2867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n v="0.42011733333333334"/>
    <n v="105.02933333333334"/>
    <x v="2864"/>
    <x v="2868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n v="8.8500000000000002E-3"/>
    <n v="35.4"/>
    <x v="2865"/>
    <x v="2869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n v="0.15"/>
    <n v="83.333333333333329"/>
    <x v="2866"/>
    <x v="287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n v="4.6699999999999998E-2"/>
    <n v="35.92307692307692"/>
    <x v="2867"/>
    <x v="2871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n v="0"/>
    <n v="0"/>
    <x v="2868"/>
    <x v="2872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n v="0.38119999999999998"/>
    <n v="119.125"/>
    <x v="2869"/>
    <x v="2873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n v="5.4199999999999998E-2"/>
    <n v="90.333333333333329"/>
    <x v="2870"/>
    <x v="2874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n v="3.5E-4"/>
    <n v="2.3333333333333335"/>
    <x v="2871"/>
    <x v="287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n v="0"/>
    <n v="0"/>
    <x v="2872"/>
    <x v="2876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n v="0.10833333333333334"/>
    <n v="108.33333333333333"/>
    <x v="2873"/>
    <x v="2877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n v="2.1000000000000001E-2"/>
    <n v="15.75"/>
    <x v="2874"/>
    <x v="2878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n v="2.5892857142857141E-3"/>
    <n v="29"/>
    <x v="2875"/>
    <x v="287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n v="0.23333333333333334"/>
    <n v="96.551724137931032"/>
    <x v="2876"/>
    <x v="288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n v="0"/>
    <n v="0"/>
    <x v="2877"/>
    <x v="2881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n v="0.33600000000000002"/>
    <n v="63"/>
    <x v="2878"/>
    <x v="2882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n v="0.1908"/>
    <n v="381.6"/>
    <x v="2879"/>
    <x v="2883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n v="4.1111111111111114E-3"/>
    <n v="46.25"/>
    <x v="2880"/>
    <x v="2884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n v="0.32500000000000001"/>
    <n v="26"/>
    <x v="2881"/>
    <x v="2885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n v="0.05"/>
    <n v="10"/>
    <x v="2882"/>
    <x v="2886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n v="1.6666666666666668E-3"/>
    <n v="5"/>
    <x v="2883"/>
    <x v="2887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n v="0"/>
    <n v="0"/>
    <x v="2884"/>
    <x v="2888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n v="0.38066666666666665"/>
    <n v="81.571428571428569"/>
    <x v="2885"/>
    <x v="288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n v="1.0500000000000001E-2"/>
    <n v="7"/>
    <x v="2886"/>
    <x v="289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n v="2.7300000000000001E-2"/>
    <n v="27.3"/>
    <x v="2887"/>
    <x v="2891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n v="9.0909090909090912E-2"/>
    <n v="29.411764705882351"/>
    <x v="2888"/>
    <x v="2892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n v="5.0000000000000001E-3"/>
    <n v="12.5"/>
    <x v="2889"/>
    <x v="2893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n v="0"/>
    <n v="0"/>
    <x v="2890"/>
    <x v="2894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n v="4.5999999999999999E-2"/>
    <n v="5.75"/>
    <x v="2891"/>
    <x v="289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n v="0.20833333333333334"/>
    <n v="52.083333333333336"/>
    <x v="2892"/>
    <x v="289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n v="4.583333333333333E-2"/>
    <n v="183.33333333333334"/>
    <x v="2893"/>
    <x v="2897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n v="4.2133333333333335E-2"/>
    <n v="26.333333333333332"/>
    <x v="2894"/>
    <x v="2898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n v="0"/>
    <n v="0"/>
    <x v="2895"/>
    <x v="2899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n v="0.61909090909090914"/>
    <n v="486.42857142857144"/>
    <x v="2896"/>
    <x v="290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n v="8.0000000000000002E-3"/>
    <n v="3"/>
    <x v="2897"/>
    <x v="2901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n v="1.6666666666666666E-4"/>
    <n v="25"/>
    <x v="2898"/>
    <x v="2902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n v="7.7999999999999996E-3"/>
    <n v="9.75"/>
    <x v="2899"/>
    <x v="2903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n v="0.05"/>
    <n v="18.75"/>
    <x v="2900"/>
    <x v="2904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n v="0.17771428571428571"/>
    <n v="36.588235294117645"/>
    <x v="2901"/>
    <x v="290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n v="9.4166666666666662E-2"/>
    <n v="80.714285714285708"/>
    <x v="2902"/>
    <x v="2906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n v="8.0000000000000004E-4"/>
    <n v="1"/>
    <x v="2903"/>
    <x v="290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n v="2.75E-2"/>
    <n v="52.8"/>
    <x v="2904"/>
    <x v="290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n v="1.1111111111111112E-4"/>
    <n v="20"/>
    <x v="2905"/>
    <x v="2909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n v="3.3333333333333335E-5"/>
    <n v="1"/>
    <x v="2906"/>
    <x v="291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n v="0.36499999999999999"/>
    <n v="46.928571428571431"/>
    <x v="2907"/>
    <x v="291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n v="0.14058171745152354"/>
    <n v="78.07692307692308"/>
    <x v="2908"/>
    <x v="2912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n v="2.0000000000000001E-4"/>
    <n v="1"/>
    <x v="2909"/>
    <x v="2913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n v="4.0000000000000003E-5"/>
    <n v="1"/>
    <x v="2910"/>
    <x v="291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n v="0.61099999999999999"/>
    <n v="203.66666666666666"/>
    <x v="2911"/>
    <x v="2915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n v="7.8378378378378383E-2"/>
    <n v="20.714285714285715"/>
    <x v="2912"/>
    <x v="2916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n v="0.2185"/>
    <n v="48.555555555555557"/>
    <x v="2913"/>
    <x v="291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n v="0.27239999999999998"/>
    <n v="68.099999999999994"/>
    <x v="2914"/>
    <x v="2918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n v="8.5000000000000006E-2"/>
    <n v="8.5"/>
    <x v="2915"/>
    <x v="291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n v="0.26840000000000003"/>
    <n v="51.615384615384613"/>
    <x v="2916"/>
    <x v="292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n v="1.29"/>
    <n v="43"/>
    <x v="2917"/>
    <x v="292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n v="1"/>
    <n v="83.333333333333329"/>
    <x v="2918"/>
    <x v="2922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n v="1"/>
    <n v="30"/>
    <x v="2919"/>
    <x v="2923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n v="1.032"/>
    <n v="175.51020408163265"/>
    <x v="2920"/>
    <x v="2924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n v="1.0244597777777777"/>
    <n v="231.66175879396985"/>
    <x v="2921"/>
    <x v="292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n v="1.25"/>
    <n v="75"/>
    <x v="2922"/>
    <x v="2926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n v="1.3083333333333333"/>
    <n v="112.14285714285714"/>
    <x v="2923"/>
    <x v="2927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n v="1"/>
    <n v="41.666666666666664"/>
    <x v="2924"/>
    <x v="2928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n v="1.02069375"/>
    <n v="255.17343750000001"/>
    <x v="2925"/>
    <x v="2929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n v="1.0092000000000001"/>
    <n v="162.7741935483871"/>
    <x v="2926"/>
    <x v="2930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n v="1.06"/>
    <n v="88.333333333333329"/>
    <x v="2927"/>
    <x v="293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n v="1.0509677419354839"/>
    <n v="85.736842105263165"/>
    <x v="2928"/>
    <x v="2932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n v="1.0276000000000001"/>
    <n v="47.574074074074076"/>
    <x v="2929"/>
    <x v="29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n v="1.08"/>
    <n v="72.972972972972968"/>
    <x v="2930"/>
    <x v="293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n v="1.0088571428571429"/>
    <n v="90.538461538461533"/>
    <x v="2931"/>
    <x v="2935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n v="1.28"/>
    <n v="37.647058823529413"/>
    <x v="2932"/>
    <x v="2936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n v="1.3333333333333333"/>
    <n v="36.363636363636367"/>
    <x v="2933"/>
    <x v="293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n v="1.0137499999999999"/>
    <n v="126.71875"/>
    <x v="2934"/>
    <x v="2938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n v="1.0287500000000001"/>
    <n v="329.2"/>
    <x v="2935"/>
    <x v="2939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n v="1.0724"/>
    <n v="81.242424242424249"/>
    <x v="2936"/>
    <x v="2940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n v="4.0000000000000003E-5"/>
    <n v="1"/>
    <x v="2937"/>
    <x v="294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n v="0.20424999999999999"/>
    <n v="202.22772277227722"/>
    <x v="2938"/>
    <x v="294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n v="0"/>
    <n v="0"/>
    <x v="2939"/>
    <x v="2943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n v="0.01"/>
    <n v="100"/>
    <x v="2940"/>
    <x v="2944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n v="0"/>
    <n v="0"/>
    <x v="2941"/>
    <x v="2945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n v="1E-3"/>
    <n v="1"/>
    <x v="2942"/>
    <x v="2946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n v="4.2880000000000001E-2"/>
    <n v="82.461538461538467"/>
    <x v="2943"/>
    <x v="294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n v="4.8000000000000001E-5"/>
    <n v="2.6666666666666665"/>
    <x v="2944"/>
    <x v="2948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n v="2.5000000000000001E-2"/>
    <n v="12.5"/>
    <x v="2945"/>
    <x v="2949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n v="0"/>
    <n v="0"/>
    <x v="2946"/>
    <x v="295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n v="2.1919999999999999E-2"/>
    <n v="18.896551724137932"/>
    <x v="2947"/>
    <x v="2951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n v="8.0250000000000002E-2"/>
    <n v="200.625"/>
    <x v="2948"/>
    <x v="2952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n v="1.5125E-3"/>
    <n v="201.66666666666666"/>
    <x v="2949"/>
    <x v="2953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n v="0"/>
    <n v="0"/>
    <x v="2950"/>
    <x v="2954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n v="0.59583333333333333"/>
    <n v="65"/>
    <x v="2951"/>
    <x v="295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n v="0.16734177215189874"/>
    <n v="66.099999999999994"/>
    <x v="2952"/>
    <x v="2956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n v="1.8666666666666668E-2"/>
    <n v="93.333333333333329"/>
    <x v="2953"/>
    <x v="2957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n v="0"/>
    <n v="0"/>
    <x v="2954"/>
    <x v="2958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n v="0"/>
    <n v="0"/>
    <x v="2955"/>
    <x v="2959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n v="0"/>
    <n v="0"/>
    <x v="2956"/>
    <x v="296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n v="1.0962000000000001"/>
    <n v="50.75"/>
    <x v="2957"/>
    <x v="296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n v="1.218"/>
    <n v="60.9"/>
    <x v="2958"/>
    <x v="2962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n v="1.0685"/>
    <n v="109.03061224489795"/>
    <x v="2959"/>
    <x v="2963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n v="1.0071379999999999"/>
    <n v="25.692295918367346"/>
    <x v="2960"/>
    <x v="2964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n v="1.0900000000000001"/>
    <n v="41.92307692307692"/>
    <x v="2961"/>
    <x v="2965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n v="1.1363000000000001"/>
    <n v="88.7734375"/>
    <x v="2962"/>
    <x v="2966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n v="1.1392"/>
    <n v="80.225352112676063"/>
    <x v="2963"/>
    <x v="2967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n v="1.06"/>
    <n v="78.936170212765958"/>
    <x v="2964"/>
    <x v="296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n v="1.625"/>
    <n v="95.588235294117652"/>
    <x v="2965"/>
    <x v="2969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n v="1.06"/>
    <n v="69.890109890109883"/>
    <x v="2966"/>
    <x v="2970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n v="1.0015624999999999"/>
    <n v="74.534883720930239"/>
    <x v="2967"/>
    <x v="297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n v="1.0535000000000001"/>
    <n v="123.94117647058823"/>
    <x v="2968"/>
    <x v="2972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n v="1.748"/>
    <n v="264.84848484848487"/>
    <x v="2969"/>
    <x v="2973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n v="1.02"/>
    <n v="58.620689655172413"/>
    <x v="2970"/>
    <x v="2974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n v="1.00125"/>
    <n v="70.884955752212392"/>
    <x v="2971"/>
    <x v="2975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n v="1.7142857142857142"/>
    <n v="8.5714285714285712"/>
    <x v="2972"/>
    <x v="2976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n v="1.1356666666666666"/>
    <n v="113.56666666666666"/>
    <x v="2973"/>
    <x v="2977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n v="1.2946666666666666"/>
    <n v="60.6875"/>
    <x v="2974"/>
    <x v="2978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n v="1.014"/>
    <n v="110.21739130434783"/>
    <x v="2975"/>
    <x v="2979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n v="1.0916666666666666"/>
    <n v="136.45833333333334"/>
    <x v="2976"/>
    <x v="298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n v="1.28925"/>
    <n v="53.164948453608247"/>
    <x v="2977"/>
    <x v="298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n v="1.0206"/>
    <n v="86.491525423728817"/>
    <x v="2978"/>
    <x v="2982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n v="1.465395775862069"/>
    <n v="155.23827397260274"/>
    <x v="2979"/>
    <x v="2983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n v="1.00352"/>
    <n v="115.08256880733946"/>
    <x v="2980"/>
    <x v="2984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n v="1.2164999999999999"/>
    <n v="109.5945945945946"/>
    <x v="2981"/>
    <x v="2985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n v="1.0549999999999999"/>
    <n v="45.214285714285715"/>
    <x v="2982"/>
    <x v="298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n v="1.1040080000000001"/>
    <n v="104.15169811320754"/>
    <x v="2983"/>
    <x v="2987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n v="1"/>
    <n v="35.714285714285715"/>
    <x v="2984"/>
    <x v="2988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n v="1.76535"/>
    <n v="96.997252747252745"/>
    <x v="2985"/>
    <x v="2989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n v="1"/>
    <n v="370.37037037037038"/>
    <x v="2986"/>
    <x v="299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n v="1.0329411764705883"/>
    <n v="94.408602150537632"/>
    <x v="2987"/>
    <x v="299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n v="1.0449999999999999"/>
    <n v="48.984375"/>
    <x v="2988"/>
    <x v="2992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n v="1.0029999999999999"/>
    <n v="45.590909090909093"/>
    <x v="2989"/>
    <x v="29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n v="4.577466666666667"/>
    <n v="23.275254237288134"/>
    <x v="2990"/>
    <x v="299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n v="1.0496000000000001"/>
    <n v="63.2289156626506"/>
    <x v="2991"/>
    <x v="2995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n v="1.7194285714285715"/>
    <n v="153.5204081632653"/>
    <x v="2992"/>
    <x v="2996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n v="1.0373000000000001"/>
    <n v="90.2"/>
    <x v="2993"/>
    <x v="2997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n v="1.0302899999999999"/>
    <n v="118.97113163972287"/>
    <x v="2994"/>
    <x v="2998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n v="1.1888888888888889"/>
    <n v="80.25"/>
    <x v="807"/>
    <x v="299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n v="1"/>
    <n v="62.5"/>
    <x v="2995"/>
    <x v="30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n v="3.1869988910451896"/>
    <n v="131.37719999999999"/>
    <x v="2996"/>
    <x v="300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n v="1.0850614285714286"/>
    <n v="73.032980769230775"/>
    <x v="2997"/>
    <x v="300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n v="1.0116666666666667"/>
    <n v="178.52941176470588"/>
    <x v="2998"/>
    <x v="3003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n v="1.12815"/>
    <n v="162.90974729241879"/>
    <x v="2999"/>
    <x v="300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n v="1.2049622641509434"/>
    <n v="108.24237288135593"/>
    <x v="3000"/>
    <x v="300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n v="1.0774999999999999"/>
    <n v="88.865979381443296"/>
    <x v="3001"/>
    <x v="300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n v="1.8"/>
    <n v="54"/>
    <x v="3002"/>
    <x v="3007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n v="1.0116666666666667"/>
    <n v="116.73076923076923"/>
    <x v="3003"/>
    <x v="3008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n v="1.19756"/>
    <n v="233.8984375"/>
    <x v="3004"/>
    <x v="3009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n v="1.58"/>
    <n v="158"/>
    <x v="3005"/>
    <x v="3010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n v="1.2366666666666666"/>
    <n v="14.84"/>
    <x v="3006"/>
    <x v="301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n v="1.1712499999999999"/>
    <n v="85.181818181818187"/>
    <x v="3007"/>
    <x v="3012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n v="1.5696000000000001"/>
    <n v="146.69158878504672"/>
    <x v="3008"/>
    <x v="3013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n v="1.13104"/>
    <n v="50.764811490125673"/>
    <x v="3009"/>
    <x v="3014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n v="1.0317647058823529"/>
    <n v="87.7"/>
    <x v="3010"/>
    <x v="3015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n v="1.0261176470588236"/>
    <n v="242.27777777777777"/>
    <x v="3011"/>
    <x v="3016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n v="1.0584090909090909"/>
    <n v="146.44654088050314"/>
    <x v="3012"/>
    <x v="3017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n v="1.0071428571428571"/>
    <n v="103.17073170731707"/>
    <x v="3013"/>
    <x v="3018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n v="1.2123333333333333"/>
    <n v="80.464601769911511"/>
    <x v="3014"/>
    <x v="3019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n v="1.0057142857142858"/>
    <n v="234.66666666666666"/>
    <x v="3015"/>
    <x v="3020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n v="1.1602222222222223"/>
    <n v="50.689320388349515"/>
    <x v="3016"/>
    <x v="302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n v="1.0087999999999999"/>
    <n v="162.70967741935485"/>
    <x v="3017"/>
    <x v="3022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n v="1.03"/>
    <n v="120.16666666666667"/>
    <x v="3018"/>
    <x v="302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n v="2.4641999999999999"/>
    <n v="67.697802197802204"/>
    <x v="3019"/>
    <x v="302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n v="3.0219999999999998"/>
    <n v="52.103448275862071"/>
    <x v="3020"/>
    <x v="3025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n v="1.4333333333333333"/>
    <n v="51.6"/>
    <x v="3021"/>
    <x v="302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n v="1.3144"/>
    <n v="164.3"/>
    <x v="3022"/>
    <x v="3027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n v="1.6801999999999999"/>
    <n v="84.858585858585855"/>
    <x v="3023"/>
    <x v="3028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n v="1.0967666666666667"/>
    <n v="94.548850574712645"/>
    <x v="3024"/>
    <x v="3029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n v="1.0668571428571429"/>
    <n v="45.536585365853661"/>
    <x v="3025"/>
    <x v="3030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n v="1"/>
    <n v="51.724137931034484"/>
    <x v="3026"/>
    <x v="303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n v="1.272"/>
    <n v="50.88"/>
    <x v="3027"/>
    <x v="3032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n v="1.4653333333333334"/>
    <n v="191.13043478260869"/>
    <x v="3028"/>
    <x v="3033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n v="1.1253599999999999"/>
    <n v="89.314285714285717"/>
    <x v="3029"/>
    <x v="3034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n v="1.0878684000000001"/>
    <n v="88.588631921824103"/>
    <x v="3030"/>
    <x v="3035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n v="1.26732"/>
    <n v="96.300911854103347"/>
    <x v="3031"/>
    <x v="3036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n v="2.1320000000000001"/>
    <n v="33.3125"/>
    <x v="3032"/>
    <x v="3037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n v="1.0049999999999999"/>
    <n v="37.222222222222221"/>
    <x v="3033"/>
    <x v="3038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n v="1.0871389999999999"/>
    <n v="92.130423728813554"/>
    <x v="3034"/>
    <x v="3039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n v="1.075"/>
    <n v="76.785714285714292"/>
    <x v="3035"/>
    <x v="304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n v="1.1048192771084338"/>
    <n v="96.526315789473685"/>
    <x v="3036"/>
    <x v="304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n v="1.28"/>
    <n v="51.891891891891895"/>
    <x v="3037"/>
    <x v="3042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n v="1.1000666666666667"/>
    <n v="128.9140625"/>
    <x v="3038"/>
    <x v="3043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n v="1.0934166666666667"/>
    <n v="84.108974358974365"/>
    <x v="3039"/>
    <x v="3044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n v="1.3270650000000002"/>
    <n v="82.941562500000003"/>
    <x v="3040"/>
    <x v="304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n v="1.9084810126582279"/>
    <n v="259.94827586206895"/>
    <x v="3041"/>
    <x v="3046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n v="1.49"/>
    <n v="37.25"/>
    <x v="3042"/>
    <x v="3047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n v="1.6639999999999999"/>
    <n v="177.02127659574469"/>
    <x v="3043"/>
    <x v="3048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n v="1.0666666666666667"/>
    <n v="74.074074074074076"/>
    <x v="3044"/>
    <x v="3049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n v="1.06"/>
    <n v="70.666666666666671"/>
    <x v="3045"/>
    <x v="305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n v="0.23628571428571429"/>
    <n v="23.62857142857143"/>
    <x v="3046"/>
    <x v="3051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n v="1.5E-3"/>
    <n v="37.5"/>
    <x v="3047"/>
    <x v="3052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n v="4.0000000000000001E-3"/>
    <n v="13.333333333333334"/>
    <x v="3048"/>
    <x v="3053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n v="0"/>
    <n v="0"/>
    <x v="3049"/>
    <x v="3054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n v="5.0000000000000002E-5"/>
    <n v="1"/>
    <x v="3050"/>
    <x v="3055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n v="0"/>
    <n v="0"/>
    <x v="3051"/>
    <x v="3056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n v="0"/>
    <n v="0"/>
    <x v="3052"/>
    <x v="3057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n v="1.6666666666666666E-4"/>
    <n v="1"/>
    <x v="3053"/>
    <x v="3058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n v="3.0066666666666665E-2"/>
    <n v="41"/>
    <x v="3054"/>
    <x v="3059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n v="1.5227272727272728E-3"/>
    <n v="55.833333333333336"/>
    <x v="3055"/>
    <x v="306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n v="0"/>
    <n v="0"/>
    <x v="3056"/>
    <x v="3061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n v="0.66839999999999999"/>
    <n v="99.761194029850742"/>
    <x v="3057"/>
    <x v="306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n v="0.19566666666666666"/>
    <n v="25.521739130434781"/>
    <x v="3058"/>
    <x v="3063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n v="0.11294666666666667"/>
    <n v="117.65277777777777"/>
    <x v="3059"/>
    <x v="3064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n v="4.0000000000000002E-4"/>
    <n v="5"/>
    <x v="3060"/>
    <x v="306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n v="0.11985714285714286"/>
    <n v="2796.6666666666665"/>
    <x v="3061"/>
    <x v="3066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n v="2.5000000000000001E-2"/>
    <n v="200"/>
    <x v="3062"/>
    <x v="3067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n v="6.9999999999999999E-4"/>
    <n v="87.5"/>
    <x v="3063"/>
    <x v="3068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n v="0.14099999999999999"/>
    <n v="20.142857142857142"/>
    <x v="3064"/>
    <x v="3069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n v="3.3399999999999999E-2"/>
    <n v="20.875"/>
    <x v="3065"/>
    <x v="307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n v="0.59775"/>
    <n v="61.307692307692307"/>
    <x v="3066"/>
    <x v="3071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n v="1.6666666666666666E-4"/>
    <n v="1"/>
    <x v="3067"/>
    <x v="3072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n v="2.3035714285714285E-4"/>
    <n v="92.142857142857139"/>
    <x v="3068"/>
    <x v="3073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n v="8.8000000000000003E-4"/>
    <n v="7.333333333333333"/>
    <x v="3069"/>
    <x v="3074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n v="8.6400000000000005E-2"/>
    <n v="64.8"/>
    <x v="3070"/>
    <x v="3075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n v="0.15060000000000001"/>
    <n v="30.12"/>
    <x v="3071"/>
    <x v="3076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n v="4.7727272727272731E-3"/>
    <n v="52.5"/>
    <x v="3072"/>
    <x v="3077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n v="1.1833333333333333E-3"/>
    <n v="23.666666666666668"/>
    <x v="3073"/>
    <x v="307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n v="8.4173998587352451E-3"/>
    <n v="415.77777777777777"/>
    <x v="3074"/>
    <x v="3079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n v="1.8799999999999999E-4"/>
    <n v="53.714285714285715"/>
    <x v="3075"/>
    <x v="308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n v="2.1029999999999998E-3"/>
    <n v="420.6"/>
    <x v="3076"/>
    <x v="308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n v="0"/>
    <n v="0"/>
    <x v="3077"/>
    <x v="3082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n v="2.8E-3"/>
    <n v="18.666666666666668"/>
    <x v="3078"/>
    <x v="3083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n v="0.11579206701157921"/>
    <n v="78.333333333333329"/>
    <x v="3079"/>
    <x v="3084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n v="2.4400000000000002E-2"/>
    <n v="67.777777777777771"/>
    <x v="3080"/>
    <x v="3085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n v="2.5000000000000001E-3"/>
    <n v="16.666666666666668"/>
    <x v="3081"/>
    <x v="3086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n v="6.2500000000000003E-3"/>
    <n v="62.5"/>
    <x v="3082"/>
    <x v="3087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n v="1.9384615384615384E-3"/>
    <n v="42"/>
    <x v="3083"/>
    <x v="3088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n v="0.23416000000000001"/>
    <n v="130.0888888888889"/>
    <x v="3084"/>
    <x v="30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n v="5.080888888888889E-2"/>
    <n v="1270.2222222222222"/>
    <x v="3085"/>
    <x v="309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n v="0.15920000000000001"/>
    <n v="88.444444444444443"/>
    <x v="3086"/>
    <x v="3091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n v="1.1831900000000001E-2"/>
    <n v="56.342380952380957"/>
    <x v="3087"/>
    <x v="3092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n v="0.22750000000000001"/>
    <n v="53.529411764705884"/>
    <x v="2806"/>
    <x v="3093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n v="2.5000000000000001E-4"/>
    <n v="25"/>
    <x v="3088"/>
    <x v="3094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n v="3.351206434316354E-3"/>
    <n v="50"/>
    <x v="3089"/>
    <x v="3095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n v="3.9750000000000001E-2"/>
    <n v="56.785714285714285"/>
    <x v="3090"/>
    <x v="309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n v="0.17150000000000001"/>
    <n v="40.833333333333336"/>
    <x v="3091"/>
    <x v="3097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n v="3.608004104669061E-2"/>
    <n v="65.111111111111114"/>
    <x v="3092"/>
    <x v="3098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n v="0.13900000000000001"/>
    <n v="55.6"/>
    <x v="3093"/>
    <x v="3099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n v="0.15225"/>
    <n v="140.53846153846155"/>
    <x v="3094"/>
    <x v="310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n v="0.12"/>
    <n v="25"/>
    <x v="3095"/>
    <x v="3101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n v="0.391125"/>
    <n v="69.533333333333331"/>
    <x v="3096"/>
    <x v="3102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n v="2.6829268292682929E-3"/>
    <n v="5.5"/>
    <x v="3097"/>
    <x v="3103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n v="0.29625000000000001"/>
    <n v="237"/>
    <x v="3098"/>
    <x v="3104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n v="0.4236099230111206"/>
    <n v="79.870967741935488"/>
    <x v="3099"/>
    <x v="3105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n v="4.1000000000000002E-2"/>
    <n v="10.25"/>
    <x v="3100"/>
    <x v="3106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n v="0.197625"/>
    <n v="272.58620689655174"/>
    <x v="3101"/>
    <x v="3107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n v="5.1999999999999995E-4"/>
    <n v="13"/>
    <x v="3102"/>
    <x v="3108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n v="0.25030188679245285"/>
    <n v="58.184210526315788"/>
    <x v="3103"/>
    <x v="3109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n v="4.0000000000000002E-4"/>
    <n v="10"/>
    <x v="3104"/>
    <x v="31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n v="0.26640000000000003"/>
    <n v="70.10526315789474"/>
    <x v="3105"/>
    <x v="3111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n v="4.7363636363636365E-2"/>
    <n v="57.888888888888886"/>
    <x v="3106"/>
    <x v="3112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n v="4.2435339894712751E-2"/>
    <n v="125.27027027027027"/>
    <x v="3107"/>
    <x v="3113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n v="0"/>
    <n v="0"/>
    <x v="3108"/>
    <x v="3114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n v="0.03"/>
    <n v="300"/>
    <x v="3109"/>
    <x v="3115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n v="0.57333333333333336"/>
    <n v="43"/>
    <x v="3110"/>
    <x v="3116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n v="1E-3"/>
    <n v="1"/>
    <x v="3111"/>
    <x v="3117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n v="3.0999999999999999E-3"/>
    <n v="775"/>
    <x v="3112"/>
    <x v="3118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n v="5.0000000000000001E-4"/>
    <n v="5"/>
    <x v="3113"/>
    <x v="3119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n v="9.8461538461538464E-5"/>
    <n v="12.8"/>
    <x v="3114"/>
    <x v="312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n v="6.6666666666666671E-3"/>
    <n v="10"/>
    <x v="3115"/>
    <x v="3121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n v="0.58291457286432158"/>
    <n v="58"/>
    <x v="3116"/>
    <x v="312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n v="0.68153600000000003"/>
    <n v="244.80459770114942"/>
    <x v="3117"/>
    <x v="3123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n v="3.2499999999999997E-5"/>
    <n v="6.5"/>
    <x v="3118"/>
    <x v="3124"/>
    <s v="theater/spaces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n v="0"/>
    <n v="0"/>
    <x v="3119"/>
    <x v="3125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n v="4.1599999999999998E-2"/>
    <n v="61.176470588235297"/>
    <x v="3120"/>
    <x v="3126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n v="0"/>
    <n v="0"/>
    <x v="3121"/>
    <x v="3127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n v="1.0860666666666667"/>
    <n v="139.23931623931625"/>
    <x v="3122"/>
    <x v="3128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n v="8.0000000000000002E-3"/>
    <n v="10"/>
    <x v="3123"/>
    <x v="312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n v="3.7499999999999999E-2"/>
    <n v="93.75"/>
    <x v="3124"/>
    <x v="313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n v="0.15731707317073171"/>
    <n v="53.75"/>
    <x v="3125"/>
    <x v="3131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n v="3.3333333333333332E-4"/>
    <n v="10"/>
    <x v="3126"/>
    <x v="3132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n v="1.08"/>
    <n v="33.75"/>
    <x v="3127"/>
    <x v="3133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n v="0.22500000000000001"/>
    <n v="18.75"/>
    <x v="3128"/>
    <x v="3134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n v="0.20849420849420849"/>
    <n v="23.142857142857142"/>
    <x v="3129"/>
    <x v="3135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n v="1.278"/>
    <n v="29.045454545454547"/>
    <x v="3130"/>
    <x v="3136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n v="3.3333333333333333E-2"/>
    <n v="50"/>
    <x v="3131"/>
    <x v="3137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n v="0"/>
    <n v="0"/>
    <x v="3132"/>
    <x v="3138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n v="5.3999999999999999E-2"/>
    <n v="450"/>
    <x v="3133"/>
    <x v="3139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n v="9.5999999999999992E-3"/>
    <n v="24"/>
    <x v="3134"/>
    <x v="314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n v="0.51600000000000001"/>
    <n v="32.25"/>
    <x v="3135"/>
    <x v="3141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n v="1.6363636363636365E-2"/>
    <n v="15"/>
    <x v="3136"/>
    <x v="3142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n v="0"/>
    <n v="0"/>
    <x v="3137"/>
    <x v="3143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n v="0.754"/>
    <n v="251.33333333333334"/>
    <x v="3138"/>
    <x v="314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n v="0"/>
    <n v="0"/>
    <x v="3139"/>
    <x v="3145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n v="0.105"/>
    <n v="437.5"/>
    <x v="3140"/>
    <x v="31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n v="1.1752499999999999"/>
    <n v="110.35211267605634"/>
    <x v="3141"/>
    <x v="3147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n v="1.3116666666666668"/>
    <n v="41.421052631578945"/>
    <x v="3142"/>
    <x v="3148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n v="1.04"/>
    <n v="52"/>
    <x v="3143"/>
    <x v="3149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n v="1.01"/>
    <n v="33.990384615384613"/>
    <x v="3144"/>
    <x v="315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n v="1.004"/>
    <n v="103.35294117647059"/>
    <x v="3145"/>
    <x v="315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n v="1.0595454545454546"/>
    <n v="34.791044776119406"/>
    <x v="3146"/>
    <x v="3152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n v="3.3558333333333334"/>
    <n v="41.773858921161825"/>
    <x v="3147"/>
    <x v="3153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n v="1.1292857142857142"/>
    <n v="64.268292682926827"/>
    <x v="3148"/>
    <x v="3154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n v="1.885046"/>
    <n v="31.209370860927152"/>
    <x v="3149"/>
    <x v="315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n v="1.0181818181818181"/>
    <n v="62.921348314606739"/>
    <x v="3150"/>
    <x v="3156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n v="1.01"/>
    <n v="98.536585365853654"/>
    <x v="3151"/>
    <x v="3157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n v="1.1399999999999999"/>
    <n v="82.608695652173907"/>
    <x v="3152"/>
    <x v="3158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n v="1.3348133333333334"/>
    <n v="38.504230769230773"/>
    <x v="3153"/>
    <x v="3159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n v="1.0153333333333334"/>
    <n v="80.15789473684211"/>
    <x v="3154"/>
    <x v="316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n v="1.0509999999999999"/>
    <n v="28.405405405405407"/>
    <x v="3155"/>
    <x v="316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n v="1.2715000000000001"/>
    <n v="80.730158730158735"/>
    <x v="3156"/>
    <x v="3162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n v="1.1115384615384616"/>
    <n v="200.69444444444446"/>
    <x v="3157"/>
    <x v="3163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n v="1.0676000000000001"/>
    <n v="37.591549295774648"/>
    <x v="3158"/>
    <x v="3164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n v="1.6266666666666667"/>
    <n v="58.095238095238095"/>
    <x v="73"/>
    <x v="316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n v="1.6022808571428573"/>
    <n v="60.300892473118282"/>
    <x v="3159"/>
    <x v="3166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n v="1.1616666666666666"/>
    <n v="63.363636363636367"/>
    <x v="3160"/>
    <x v="31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n v="1.242"/>
    <n v="50.901639344262293"/>
    <x v="3161"/>
    <x v="3168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n v="1.030125"/>
    <n v="100.5"/>
    <x v="3162"/>
    <x v="3169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n v="1.1225000000000001"/>
    <n v="31.619718309859156"/>
    <x v="3163"/>
    <x v="317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n v="1.0881428571428571"/>
    <n v="65.102564102564102"/>
    <x v="3164"/>
    <x v="317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n v="1.1499999999999999"/>
    <n v="79.310344827586206"/>
    <x v="3165"/>
    <x v="3172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n v="1.03"/>
    <n v="139.18918918918919"/>
    <x v="3166"/>
    <x v="317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n v="1.0113333333333334"/>
    <n v="131.91304347826087"/>
    <x v="3167"/>
    <x v="3174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n v="1.0955999999999999"/>
    <n v="91.3"/>
    <x v="3168"/>
    <x v="3175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n v="1.148421052631579"/>
    <n v="39.672727272727272"/>
    <x v="3169"/>
    <x v="3176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n v="1.1739999999999999"/>
    <n v="57.549019607843135"/>
    <x v="3170"/>
    <x v="3177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n v="1.7173333333333334"/>
    <n v="33.025641025641029"/>
    <x v="3171"/>
    <x v="3178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n v="1.1416238095238094"/>
    <n v="77.335806451612896"/>
    <x v="3172"/>
    <x v="3179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n v="1.1975"/>
    <n v="31.933333333333334"/>
    <x v="3173"/>
    <x v="3180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n v="1.0900000000000001"/>
    <n v="36.333333333333336"/>
    <x v="3174"/>
    <x v="318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n v="1.0088571428571429"/>
    <n v="46.768211920529801"/>
    <x v="3175"/>
    <x v="3182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n v="1.0900000000000001"/>
    <n v="40.073529411764703"/>
    <x v="3176"/>
    <x v="318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n v="1.0720930232558139"/>
    <n v="100.21739130434783"/>
    <x v="3177"/>
    <x v="3184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n v="1"/>
    <n v="41.666666666666664"/>
    <x v="3178"/>
    <x v="3185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n v="1.0218750000000001"/>
    <n v="46.714285714285715"/>
    <x v="3179"/>
    <x v="3186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n v="1.1629333333333334"/>
    <n v="71.491803278688522"/>
    <x v="3180"/>
    <x v="3187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n v="0.65"/>
    <n v="14.444444444444445"/>
    <x v="3181"/>
    <x v="3188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n v="0.12327272727272727"/>
    <n v="356.84210526315792"/>
    <x v="3182"/>
    <x v="3189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n v="0"/>
    <n v="0"/>
    <x v="3183"/>
    <x v="319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n v="4.0266666666666666E-2"/>
    <n v="37.75"/>
    <x v="3184"/>
    <x v="3191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n v="1.0200000000000001E-2"/>
    <n v="12.75"/>
    <x v="3185"/>
    <x v="3192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n v="0.1174"/>
    <n v="24.458333333333332"/>
    <x v="3186"/>
    <x v="3193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n v="0"/>
    <n v="0"/>
    <x v="3187"/>
    <x v="3194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n v="0.59142857142857141"/>
    <n v="53.07692307692308"/>
    <x v="3188"/>
    <x v="3195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n v="5.9999999999999995E-4"/>
    <n v="300"/>
    <x v="3189"/>
    <x v="3196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n v="0.1145"/>
    <n v="286.25"/>
    <x v="3190"/>
    <x v="3197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n v="3.6666666666666666E-3"/>
    <n v="36.666666666666664"/>
    <x v="3191"/>
    <x v="3198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n v="0.52159999999999995"/>
    <n v="49.20754716981132"/>
    <x v="3192"/>
    <x v="3199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n v="2.0000000000000002E-5"/>
    <n v="1"/>
    <x v="3193"/>
    <x v="32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n v="1.2500000000000001E-2"/>
    <n v="12.5"/>
    <x v="3194"/>
    <x v="3201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n v="0.54520000000000002"/>
    <n v="109.04"/>
    <x v="3195"/>
    <x v="3202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n v="0.25"/>
    <n v="41.666666666666664"/>
    <x v="3196"/>
    <x v="3203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n v="0"/>
    <n v="0"/>
    <x v="3197"/>
    <x v="3204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n v="3.4125000000000003E-2"/>
    <n v="22.75"/>
    <x v="3198"/>
    <x v="320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n v="0"/>
    <n v="0"/>
    <x v="3199"/>
    <x v="3206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n v="0.46363636363636362"/>
    <n v="70.833333333333329"/>
    <x v="3200"/>
    <x v="32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n v="1.0349999999999999"/>
    <n v="63.109756097560975"/>
    <x v="3201"/>
    <x v="3208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n v="1.1932315789473684"/>
    <n v="50.157964601769912"/>
    <x v="3202"/>
    <x v="3209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n v="1.2576666666666667"/>
    <n v="62.883333333333333"/>
    <x v="3203"/>
    <x v="321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n v="1.1974347826086957"/>
    <n v="85.531055900621112"/>
    <x v="3204"/>
    <x v="321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n v="1.2625"/>
    <n v="53.723404255319146"/>
    <x v="3205"/>
    <x v="3212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n v="1.0011666666666668"/>
    <n v="127.80851063829788"/>
    <x v="3206"/>
    <x v="3213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n v="1.0213333333333334"/>
    <n v="106.57391304347826"/>
    <x v="3207"/>
    <x v="3214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n v="1.0035142857142858"/>
    <n v="262.11194029850748"/>
    <x v="3208"/>
    <x v="3215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n v="1.0004999999999999"/>
    <n v="57.171428571428571"/>
    <x v="3209"/>
    <x v="3216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n v="1.1602222222222223"/>
    <n v="50.20192307692308"/>
    <x v="3210"/>
    <x v="3217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n v="1.0209999999999999"/>
    <n v="66.586956521739125"/>
    <x v="3211"/>
    <x v="3218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n v="1.0011000000000001"/>
    <n v="168.25210084033614"/>
    <x v="3212"/>
    <x v="3219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n v="1.0084"/>
    <n v="256.37288135593218"/>
    <x v="3213"/>
    <x v="322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n v="1.0342499999999999"/>
    <n v="36.610619469026545"/>
    <x v="3214"/>
    <x v="322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n v="1.248"/>
    <n v="37.142857142857146"/>
    <x v="3215"/>
    <x v="3222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n v="1.0951612903225807"/>
    <n v="45.878378378378379"/>
    <x v="3216"/>
    <x v="3223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n v="1.0203333333333333"/>
    <n v="141.71296296296296"/>
    <x v="3217"/>
    <x v="3224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n v="1.0235000000000001"/>
    <n v="52.487179487179489"/>
    <x v="3218"/>
    <x v="3225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n v="1.0416666666666667"/>
    <n v="59.523809523809526"/>
    <x v="3219"/>
    <x v="32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n v="1.25"/>
    <n v="50"/>
    <x v="3220"/>
    <x v="3227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n v="1.0234285714285714"/>
    <n v="193.62162162162161"/>
    <x v="3221"/>
    <x v="3228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n v="1.0786500000000001"/>
    <n v="106.79702970297029"/>
    <x v="3222"/>
    <x v="32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n v="1.0988461538461538"/>
    <n v="77.21621621621621"/>
    <x v="341"/>
    <x v="323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n v="1.61"/>
    <n v="57.5"/>
    <x v="3223"/>
    <x v="323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n v="1.3120000000000001"/>
    <n v="50.46153846153846"/>
    <x v="3224"/>
    <x v="3232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n v="1.1879999999999999"/>
    <n v="97.377049180327873"/>
    <x v="3225"/>
    <x v="323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n v="1.0039275000000001"/>
    <n v="34.91921739130435"/>
    <x v="3226"/>
    <x v="3234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n v="1.0320666666666667"/>
    <n v="85.530386740331494"/>
    <x v="3227"/>
    <x v="3235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n v="1.006"/>
    <n v="182.90909090909091"/>
    <x v="3228"/>
    <x v="3236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n v="1.0078754285714286"/>
    <n v="131.13620817843866"/>
    <x v="3229"/>
    <x v="3237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n v="1.1232142857142857"/>
    <n v="39.810126582278478"/>
    <x v="3230"/>
    <x v="323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n v="1.0591914022517912"/>
    <n v="59.701730769230764"/>
    <x v="3231"/>
    <x v="3239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n v="1.0056666666666667"/>
    <n v="88.735294117647058"/>
    <x v="3232"/>
    <x v="324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n v="1.1530588235294117"/>
    <n v="58.688622754491021"/>
    <x v="3233"/>
    <x v="324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n v="1.273042"/>
    <n v="69.56513661202186"/>
    <x v="3234"/>
    <x v="324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n v="1.028375"/>
    <n v="115.87323943661971"/>
    <x v="3235"/>
    <x v="3243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n v="1.0293749999999999"/>
    <n v="23.869565217391305"/>
    <x v="3236"/>
    <x v="3244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n v="1.043047619047619"/>
    <n v="81.125925925925927"/>
    <x v="3237"/>
    <x v="3245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n v="1.1122000000000001"/>
    <n v="57.626943005181346"/>
    <x v="3238"/>
    <x v="32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n v="1.0586"/>
    <n v="46.429824561403507"/>
    <x v="3239"/>
    <x v="324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n v="1.0079166666666666"/>
    <n v="60.475000000000001"/>
    <x v="3240"/>
    <x v="3248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n v="1.0492727272727274"/>
    <n v="65.579545454545453"/>
    <x v="3241"/>
    <x v="3249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n v="1.01552"/>
    <n v="119.1924882629108"/>
    <x v="3242"/>
    <x v="3250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n v="1.1073333333333333"/>
    <n v="83.05"/>
    <x v="3243"/>
    <x v="325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n v="1.2782222222222221"/>
    <n v="57.52"/>
    <x v="3244"/>
    <x v="32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n v="1.0182500000000001"/>
    <n v="177.08695652173913"/>
    <x v="3245"/>
    <x v="325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n v="1.012576923076923"/>
    <n v="70.771505376344081"/>
    <x v="3246"/>
    <x v="3254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n v="1.75"/>
    <n v="29.166666666666668"/>
    <x v="3247"/>
    <x v="325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n v="1.2806"/>
    <n v="72.76136363636364"/>
    <x v="3248"/>
    <x v="3256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n v="1.0629949999999999"/>
    <n v="51.853414634146333"/>
    <x v="3249"/>
    <x v="3257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n v="1.052142857142857"/>
    <n v="98.2"/>
    <x v="3250"/>
    <x v="3258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n v="1.0616782608695652"/>
    <n v="251.7381443298969"/>
    <x v="3251"/>
    <x v="325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n v="1.0924"/>
    <n v="74.821917808219183"/>
    <x v="3252"/>
    <x v="3260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n v="1.0045454545454546"/>
    <n v="67.65306122448979"/>
    <x v="3253"/>
    <x v="326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n v="1.0304098360655738"/>
    <n v="93.81343283582089"/>
    <x v="3254"/>
    <x v="3262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n v="1.121664"/>
    <n v="41.237647058823526"/>
    <x v="3255"/>
    <x v="3263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n v="1.03"/>
    <n v="52.551020408163268"/>
    <x v="3256"/>
    <x v="3264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n v="1.64"/>
    <n v="70.285714285714292"/>
    <x v="3257"/>
    <x v="3265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n v="1.3128333333333333"/>
    <n v="48.325153374233132"/>
    <x v="3258"/>
    <x v="3266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n v="1.0209999999999999"/>
    <n v="53.177083333333336"/>
    <x v="3259"/>
    <x v="3267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n v="1.28"/>
    <n v="60.952380952380949"/>
    <x v="3260"/>
    <x v="326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n v="1.0149999999999999"/>
    <n v="116"/>
    <x v="3261"/>
    <x v="3269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n v="1.0166666666666666"/>
    <n v="61"/>
    <x v="3262"/>
    <x v="3270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n v="1.3"/>
    <n v="38.235294117647058"/>
    <x v="3263"/>
    <x v="327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n v="1.5443"/>
    <n v="106.50344827586207"/>
    <x v="3264"/>
    <x v="3272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n v="1.0740000000000001"/>
    <n v="204.57142857142858"/>
    <x v="3265"/>
    <x v="3273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n v="1.0132258064516129"/>
    <n v="54.912587412587413"/>
    <x v="3266"/>
    <x v="3274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n v="1.0027777777777778"/>
    <n v="150.41666666666666"/>
    <x v="3267"/>
    <x v="3275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n v="1.1684444444444444"/>
    <n v="52.58"/>
    <x v="3268"/>
    <x v="3276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n v="1.0860000000000001"/>
    <n v="54.3"/>
    <x v="3269"/>
    <x v="3277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n v="1.034"/>
    <n v="76.029411764705884"/>
    <x v="3270"/>
    <x v="3278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n v="1.1427586206896552"/>
    <n v="105.2063492063492"/>
    <x v="3271"/>
    <x v="327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n v="1.03"/>
    <n v="68.666666666666671"/>
    <x v="3272"/>
    <x v="328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n v="1.216"/>
    <n v="129.36170212765958"/>
    <x v="3273"/>
    <x v="328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n v="1.026467741935484"/>
    <n v="134.26371308016877"/>
    <x v="3274"/>
    <x v="3282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n v="1.0475000000000001"/>
    <n v="17.829787234042552"/>
    <x v="3275"/>
    <x v="3283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n v="1.016"/>
    <n v="203.2"/>
    <x v="3276"/>
    <x v="3284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n v="1.1210242048409682"/>
    <n v="69.18518518518519"/>
    <x v="3277"/>
    <x v="3285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n v="1.0176666666666667"/>
    <n v="125.12295081967213"/>
    <x v="3278"/>
    <x v="3286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n v="1"/>
    <n v="73.529411764705884"/>
    <x v="3279"/>
    <x v="3287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n v="1.0026489999999999"/>
    <n v="48.437149758454105"/>
    <x v="3280"/>
    <x v="3288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n v="1.3304200000000002"/>
    <n v="26.608400000000003"/>
    <x v="3281"/>
    <x v="3289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n v="1.212"/>
    <n v="33.666666666666664"/>
    <x v="3282"/>
    <x v="3290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n v="1.1399999999999999"/>
    <n v="40.714285714285715"/>
    <x v="3283"/>
    <x v="329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n v="2.8613861386138613"/>
    <n v="19.266666666666666"/>
    <x v="3284"/>
    <x v="3292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n v="1.7044444444444444"/>
    <n v="84.285714285714292"/>
    <x v="3285"/>
    <x v="3293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n v="1.1833333333333333"/>
    <n v="29.583333333333332"/>
    <x v="3286"/>
    <x v="329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n v="1.0285857142857142"/>
    <n v="26.667037037037037"/>
    <x v="3287"/>
    <x v="3295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n v="1.4406666666666668"/>
    <n v="45.978723404255319"/>
    <x v="3288"/>
    <x v="3296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n v="1.0007272727272727"/>
    <n v="125.09090909090909"/>
    <x v="3289"/>
    <x v="3297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n v="1.0173000000000001"/>
    <n v="141.29166666666666"/>
    <x v="3290"/>
    <x v="3298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n v="1.1619999999999999"/>
    <n v="55.333333333333336"/>
    <x v="3291"/>
    <x v="3299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n v="1.3616666666666666"/>
    <n v="46.420454545454547"/>
    <x v="3292"/>
    <x v="3300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n v="1.3346666666666667"/>
    <n v="57.2"/>
    <x v="3293"/>
    <x v="330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n v="1.0339285714285715"/>
    <n v="173.7"/>
    <x v="3294"/>
    <x v="3302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n v="1.1588888888888889"/>
    <n v="59.6"/>
    <x v="3295"/>
    <x v="3303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n v="1.0451666666666666"/>
    <n v="89.585714285714289"/>
    <x v="3296"/>
    <x v="3304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n v="1.0202500000000001"/>
    <n v="204.05"/>
    <x v="3297"/>
    <x v="33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n v="1.7533333333333334"/>
    <n v="48.703703703703702"/>
    <x v="3298"/>
    <x v="3306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n v="1.0668"/>
    <n v="53.339999999999996"/>
    <x v="3299"/>
    <x v="3307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n v="1.2228571428571429"/>
    <n v="75.087719298245617"/>
    <x v="3300"/>
    <x v="3308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n v="1.5942857142857143"/>
    <n v="18"/>
    <x v="3301"/>
    <x v="3309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n v="1.0007692307692309"/>
    <n v="209.83870967741936"/>
    <x v="3302"/>
    <x v="3310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n v="1.0984"/>
    <n v="61.022222222222226"/>
    <x v="3303"/>
    <x v="331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n v="1.0004"/>
    <n v="61"/>
    <x v="3304"/>
    <x v="3312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n v="1.1605000000000001"/>
    <n v="80.034482758620683"/>
    <x v="3305"/>
    <x v="331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n v="2.1074999999999999"/>
    <n v="29.068965517241381"/>
    <x v="3306"/>
    <x v="3314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n v="1.1000000000000001"/>
    <n v="49.438202247191015"/>
    <x v="3307"/>
    <x v="33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n v="1.0008673425918038"/>
    <n v="93.977440000000001"/>
    <x v="3308"/>
    <x v="3316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n v="1.0619047619047619"/>
    <n v="61.944444444444443"/>
    <x v="3309"/>
    <x v="3317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n v="1.256"/>
    <n v="78.5"/>
    <x v="3310"/>
    <x v="3318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n v="1.08"/>
    <n v="33.75"/>
    <x v="3311"/>
    <x v="3319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n v="1.01"/>
    <n v="66.44736842105263"/>
    <x v="3312"/>
    <x v="3320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n v="1.0740000000000001"/>
    <n v="35.799999999999997"/>
    <x v="3313"/>
    <x v="332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n v="1.0151515151515151"/>
    <n v="145.65217391304347"/>
    <x v="3314"/>
    <x v="3322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n v="1.2589999999999999"/>
    <n v="25.693877551020407"/>
    <x v="3315"/>
    <x v="3323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n v="1.0166666666666666"/>
    <n v="152.5"/>
    <x v="3316"/>
    <x v="3324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n v="1.125"/>
    <n v="30"/>
    <x v="3317"/>
    <x v="3325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n v="1.0137499999999999"/>
    <n v="142.28070175438597"/>
    <x v="3318"/>
    <x v="3326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n v="1.0125"/>
    <n v="24.545454545454547"/>
    <x v="3319"/>
    <x v="332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n v="1.4638888888888888"/>
    <n v="292.77777777777777"/>
    <x v="3320"/>
    <x v="3328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n v="1.1679999999999999"/>
    <n v="44.92307692307692"/>
    <x v="3321"/>
    <x v="3329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n v="1.0626666666666666"/>
    <n v="23.10144927536232"/>
    <x v="3322"/>
    <x v="3330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n v="1.0451999999999999"/>
    <n v="80.400000000000006"/>
    <x v="3323"/>
    <x v="333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n v="1"/>
    <n v="72.289156626506028"/>
    <x v="3324"/>
    <x v="3332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n v="1.0457142857142858"/>
    <n v="32.972972972972975"/>
    <x v="3325"/>
    <x v="3333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n v="1.3862051149573753"/>
    <n v="116.65217391304348"/>
    <x v="3326"/>
    <x v="3334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n v="1.0032000000000001"/>
    <n v="79.61904761904762"/>
    <x v="3327"/>
    <x v="3335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n v="1"/>
    <n v="27.777777777777779"/>
    <x v="3328"/>
    <x v="333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n v="1.1020000000000001"/>
    <n v="81.029411764705884"/>
    <x v="3329"/>
    <x v="3337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n v="1.0218"/>
    <n v="136.84821428571428"/>
    <x v="3330"/>
    <x v="333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n v="1.0435000000000001"/>
    <n v="177.61702127659575"/>
    <x v="3331"/>
    <x v="3339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n v="1.3816666666666666"/>
    <n v="109.07894736842105"/>
    <x v="3332"/>
    <x v="3340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n v="1"/>
    <n v="119.64285714285714"/>
    <x v="3333"/>
    <x v="334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n v="1.0166666666666666"/>
    <n v="78.205128205128204"/>
    <x v="3334"/>
    <x v="3342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n v="1.7142857142857142"/>
    <n v="52.173913043478258"/>
    <x v="3335"/>
    <x v="3343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n v="1.0144444444444445"/>
    <n v="114.125"/>
    <x v="3336"/>
    <x v="3344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n v="1.3"/>
    <n v="50"/>
    <x v="3337"/>
    <x v="3345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n v="1.1000000000000001"/>
    <n v="91.666666666666671"/>
    <x v="3338"/>
    <x v="3346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n v="1.1944999999999999"/>
    <n v="108.59090909090909"/>
    <x v="3339"/>
    <x v="3347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n v="1.002909090909091"/>
    <n v="69.822784810126578"/>
    <x v="3340"/>
    <x v="334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n v="1.534"/>
    <n v="109.57142857142857"/>
    <x v="3341"/>
    <x v="3349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n v="1.0442857142857143"/>
    <n v="71.666666666666671"/>
    <x v="3342"/>
    <x v="335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n v="1.0109999999999999"/>
    <n v="93.611111111111114"/>
    <x v="3343"/>
    <x v="335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n v="1.0751999999999999"/>
    <n v="76.8"/>
    <x v="3344"/>
    <x v="3352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n v="3.15"/>
    <n v="35.795454545454547"/>
    <x v="3345"/>
    <x v="3353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n v="1.0193333333333334"/>
    <n v="55.6"/>
    <x v="3346"/>
    <x v="3354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n v="1.2628571428571429"/>
    <n v="147.33333333333334"/>
    <x v="3347"/>
    <x v="3355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n v="1.014"/>
    <n v="56.333333333333336"/>
    <x v="3348"/>
    <x v="335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n v="1.01"/>
    <n v="96.19047619047619"/>
    <x v="3349"/>
    <x v="3357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n v="1.0299"/>
    <n v="63.574074074074076"/>
    <x v="3350"/>
    <x v="3358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n v="1.0625"/>
    <n v="184.78260869565219"/>
    <x v="3351"/>
    <x v="335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n v="1.0137777777777779"/>
    <n v="126.72222222222223"/>
    <x v="3352"/>
    <x v="336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n v="1.1346000000000001"/>
    <n v="83.42647058823529"/>
    <x v="3353"/>
    <x v="336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n v="2.1800000000000002"/>
    <n v="54.5"/>
    <x v="3354"/>
    <x v="3362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n v="1.0141935483870967"/>
    <n v="302.30769230769232"/>
    <x v="3355"/>
    <x v="3363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n v="1.0593333333333332"/>
    <n v="44.138888888888886"/>
    <x v="3266"/>
    <x v="3364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n v="1.04"/>
    <n v="866.66666666666663"/>
    <x v="3356"/>
    <x v="3365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n v="2.21"/>
    <n v="61.388888888888886"/>
    <x v="3357"/>
    <x v="336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n v="1.1866666666666668"/>
    <n v="29.666666666666668"/>
    <x v="3358"/>
    <x v="3367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n v="1.046"/>
    <n v="45.478260869565219"/>
    <x v="3359"/>
    <x v="3368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n v="1.0389999999999999"/>
    <n v="96.203703703703709"/>
    <x v="3360"/>
    <x v="336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n v="1.1773333333333333"/>
    <n v="67.92307692307692"/>
    <x v="3361"/>
    <x v="337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n v="1.385"/>
    <n v="30.777777777777779"/>
    <x v="3362"/>
    <x v="337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n v="1.0349999999999999"/>
    <n v="38.333333333333336"/>
    <x v="2835"/>
    <x v="3372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n v="1.0024999999999999"/>
    <n v="66.833333333333329"/>
    <x v="3363"/>
    <x v="3373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n v="1.0657142857142856"/>
    <n v="71.730769230769226"/>
    <x v="3364"/>
    <x v="3374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n v="1"/>
    <n v="176.47058823529412"/>
    <x v="3365"/>
    <x v="3375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n v="1.0001249999999999"/>
    <n v="421.10526315789474"/>
    <x v="3366"/>
    <x v="3376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n v="1.0105"/>
    <n v="104.98701298701299"/>
    <x v="3367"/>
    <x v="3377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n v="1.0763636363636364"/>
    <n v="28.19047619047619"/>
    <x v="3368"/>
    <x v="3378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n v="1.0365"/>
    <n v="54.55263157894737"/>
    <x v="3369"/>
    <x v="3379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n v="1.0443333333333333"/>
    <n v="111.89285714285714"/>
    <x v="3370"/>
    <x v="3380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n v="1.0225"/>
    <n v="85.208333333333329"/>
    <x v="3371"/>
    <x v="338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n v="1.0074285714285713"/>
    <n v="76.652173913043484"/>
    <x v="3372"/>
    <x v="3382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n v="1.1171428571428572"/>
    <n v="65.166666666666671"/>
    <x v="3373"/>
    <x v="3383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n v="1.0001100000000001"/>
    <n v="93.760312499999998"/>
    <x v="3374"/>
    <x v="3384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n v="1"/>
    <n v="133.33333333333334"/>
    <x v="3375"/>
    <x v="3385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n v="1.05"/>
    <n v="51.219512195121951"/>
    <x v="3376"/>
    <x v="338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n v="1.1686666666666667"/>
    <n v="100.17142857142858"/>
    <x v="3377"/>
    <x v="338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n v="1.038"/>
    <n v="34.6"/>
    <x v="3378"/>
    <x v="338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n v="1.145"/>
    <n v="184.67741935483872"/>
    <x v="3379"/>
    <x v="3389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n v="1.024"/>
    <n v="69.818181818181813"/>
    <x v="3380"/>
    <x v="3390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n v="2.23"/>
    <n v="61.944444444444443"/>
    <x v="3381"/>
    <x v="339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n v="1"/>
    <n v="41.666666666666664"/>
    <x v="3382"/>
    <x v="3392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n v="1.0580000000000001"/>
    <n v="36.06818181818182"/>
    <x v="3383"/>
    <x v="3393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n v="1.4236363636363636"/>
    <n v="29"/>
    <x v="3384"/>
    <x v="3394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n v="1.84"/>
    <n v="24.210526315789473"/>
    <x v="3385"/>
    <x v="3395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n v="1.0433333333333332"/>
    <n v="55.892857142857146"/>
    <x v="2806"/>
    <x v="339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n v="1.1200000000000001"/>
    <n v="11.666666666666666"/>
    <x v="3386"/>
    <x v="3397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n v="1.1107499999999999"/>
    <n v="68.353846153846149"/>
    <x v="3387"/>
    <x v="3398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n v="1.0375000000000001"/>
    <n v="27.065217391304348"/>
    <x v="3388"/>
    <x v="3399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n v="1.0041"/>
    <n v="118.12941176470588"/>
    <x v="3389"/>
    <x v="3400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n v="1.0186206896551724"/>
    <n v="44.757575757575758"/>
    <x v="3390"/>
    <x v="340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n v="1.0976666666666666"/>
    <n v="99.787878787878782"/>
    <x v="3391"/>
    <x v="340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n v="1"/>
    <n v="117.64705882352941"/>
    <x v="3392"/>
    <x v="3403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n v="1.22"/>
    <n v="203.33333333333334"/>
    <x v="3393"/>
    <x v="340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n v="1.3757142857142857"/>
    <n v="28.323529411764707"/>
    <x v="3394"/>
    <x v="3405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n v="1.0031000000000001"/>
    <n v="110.23076923076923"/>
    <x v="3395"/>
    <x v="340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n v="1.071"/>
    <n v="31.970149253731343"/>
    <x v="3396"/>
    <x v="3407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n v="2.11"/>
    <n v="58.611111111111114"/>
    <x v="3397"/>
    <x v="3408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n v="1.236"/>
    <n v="29.428571428571427"/>
    <x v="3398"/>
    <x v="3409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n v="1.085"/>
    <n v="81.375"/>
    <x v="3399"/>
    <x v="341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n v="1.0356666666666667"/>
    <n v="199.16666666666666"/>
    <x v="3400"/>
    <x v="341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n v="1"/>
    <n v="115.38461538461539"/>
    <x v="3401"/>
    <x v="341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n v="1.3"/>
    <n v="46.428571428571431"/>
    <x v="3402"/>
    <x v="3413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n v="1.0349999999999999"/>
    <n v="70.568181818181813"/>
    <x v="3403"/>
    <x v="3414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n v="1"/>
    <n v="22.222222222222221"/>
    <x v="3404"/>
    <x v="3415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n v="1.196"/>
    <n v="159.46666666666667"/>
    <x v="3405"/>
    <x v="3416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n v="1.0000058823529412"/>
    <n v="37.777999999999999"/>
    <x v="3406"/>
    <x v="3417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n v="1.00875"/>
    <n v="72.053571428571431"/>
    <x v="3407"/>
    <x v="3418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n v="1.0654545454545454"/>
    <n v="63.695652173913047"/>
    <x v="3408"/>
    <x v="3419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n v="1.38"/>
    <n v="28.411764705882351"/>
    <x v="3409"/>
    <x v="342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n v="1.0115000000000001"/>
    <n v="103.21428571428571"/>
    <x v="3410"/>
    <x v="342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n v="1.091"/>
    <n v="71.152173913043484"/>
    <x v="2232"/>
    <x v="3422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n v="1.4"/>
    <n v="35"/>
    <x v="3411"/>
    <x v="3423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n v="1.0358333333333334"/>
    <n v="81.776315789473685"/>
    <x v="3412"/>
    <x v="3424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n v="1.0297033333333332"/>
    <n v="297.02980769230766"/>
    <x v="3413"/>
    <x v="3425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n v="1.0813333333333333"/>
    <n v="46.609195402298852"/>
    <x v="3414"/>
    <x v="3426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n v="1"/>
    <n v="51.724137931034484"/>
    <x v="3415"/>
    <x v="3427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n v="1.0275000000000001"/>
    <n v="40.294117647058826"/>
    <x v="3416"/>
    <x v="3428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n v="1.3"/>
    <n v="16.25"/>
    <x v="3417"/>
    <x v="3429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n v="1.0854949999999999"/>
    <n v="30.152638888888887"/>
    <x v="3418"/>
    <x v="3430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n v="1"/>
    <n v="95.238095238095241"/>
    <x v="3419"/>
    <x v="343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n v="1.0965"/>
    <n v="52.214285714285715"/>
    <x v="3420"/>
    <x v="3432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n v="1.0026315789473683"/>
    <n v="134.1549295774648"/>
    <x v="3421"/>
    <x v="3433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n v="1.0555000000000001"/>
    <n v="62.827380952380949"/>
    <x v="3422"/>
    <x v="3434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n v="1.1200000000000001"/>
    <n v="58.94736842105263"/>
    <x v="3423"/>
    <x v="3435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n v="1.0589999999999999"/>
    <n v="143.1081081081081"/>
    <x v="3424"/>
    <x v="3436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n v="1.01"/>
    <n v="84.166666666666671"/>
    <x v="3425"/>
    <x v="3437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n v="1.042"/>
    <n v="186.07142857142858"/>
    <x v="3426"/>
    <x v="343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n v="1.3467833333333334"/>
    <n v="89.785555555555561"/>
    <x v="3427"/>
    <x v="3439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n v="1.052184"/>
    <n v="64.157560975609755"/>
    <x v="3428"/>
    <x v="344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n v="1.026"/>
    <n v="59.651162790697676"/>
    <x v="3429"/>
    <x v="344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n v="1"/>
    <n v="31.25"/>
    <x v="3430"/>
    <x v="344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n v="1.855"/>
    <n v="41.222222222222221"/>
    <x v="3431"/>
    <x v="3443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n v="2.89"/>
    <n v="43.35"/>
    <x v="3432"/>
    <x v="3444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n v="1"/>
    <n v="64.516129032258064"/>
    <x v="3433"/>
    <x v="3445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n v="1.0820000000000001"/>
    <n v="43.28"/>
    <x v="3434"/>
    <x v="3446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n v="1.0780000000000001"/>
    <n v="77"/>
    <x v="3435"/>
    <x v="344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n v="1.0976190476190477"/>
    <n v="51.222222222222221"/>
    <x v="3436"/>
    <x v="3448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n v="1.70625"/>
    <n v="68.25"/>
    <x v="3437"/>
    <x v="3449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n v="1.52"/>
    <n v="19.487179487179485"/>
    <x v="3438"/>
    <x v="3450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n v="1.0123076923076924"/>
    <n v="41.125"/>
    <x v="3439"/>
    <x v="345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n v="1.532"/>
    <n v="41.405405405405403"/>
    <x v="3440"/>
    <x v="3452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n v="1.2833333333333334"/>
    <n v="27.5"/>
    <x v="3441"/>
    <x v="3453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n v="1.0071428571428571"/>
    <n v="33.571428571428569"/>
    <x v="3442"/>
    <x v="3454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n v="1.0065"/>
    <n v="145.86956521739131"/>
    <x v="3443"/>
    <x v="3455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n v="1.913"/>
    <n v="358.6875"/>
    <x v="3444"/>
    <x v="3456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n v="1.4019999999999999"/>
    <n v="50.981818181818184"/>
    <x v="3445"/>
    <x v="3457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n v="1.2433537832310839"/>
    <n v="45.037037037037038"/>
    <x v="3446"/>
    <x v="345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n v="1.262"/>
    <n v="17.527777777777779"/>
    <x v="3447"/>
    <x v="345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n v="1.9"/>
    <n v="50"/>
    <x v="3448"/>
    <x v="346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n v="1.39"/>
    <n v="57.916666666666664"/>
    <x v="3449"/>
    <x v="346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n v="2.02"/>
    <n v="29.705882352941178"/>
    <x v="3450"/>
    <x v="346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n v="1.0338000000000001"/>
    <n v="90.684210526315795"/>
    <x v="3451"/>
    <x v="3463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n v="1.023236"/>
    <n v="55.012688172043013"/>
    <x v="3452"/>
    <x v="3464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n v="1.03"/>
    <n v="57.222222222222221"/>
    <x v="3453"/>
    <x v="3465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n v="1.2714285714285714"/>
    <n v="72.950819672131146"/>
    <x v="3454"/>
    <x v="346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n v="1.01"/>
    <n v="64.468085106382972"/>
    <x v="3455"/>
    <x v="3467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n v="1.2178"/>
    <n v="716.35294117647061"/>
    <x v="3456"/>
    <x v="3468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n v="1.1339285714285714"/>
    <n v="50.396825396825399"/>
    <x v="3457"/>
    <x v="346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n v="1.5"/>
    <n v="41.666666666666664"/>
    <x v="3458"/>
    <x v="347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n v="2.1459999999999999"/>
    <n v="35.766666666666666"/>
    <x v="3459"/>
    <x v="347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n v="1.0205"/>
    <n v="88.739130434782609"/>
    <x v="3460"/>
    <x v="3472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n v="1"/>
    <n v="148.4848484848485"/>
    <x v="3461"/>
    <x v="3473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n v="1.01"/>
    <n v="51.794871794871796"/>
    <x v="3462"/>
    <x v="3474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n v="1.1333333333333333"/>
    <n v="20"/>
    <x v="3463"/>
    <x v="3475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n v="1.04"/>
    <n v="52"/>
    <x v="3464"/>
    <x v="3476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n v="1.1533333333333333"/>
    <n v="53.230769230769234"/>
    <x v="3465"/>
    <x v="3477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n v="1.1285000000000001"/>
    <n v="39.596491228070178"/>
    <x v="3466"/>
    <x v="34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n v="1.2786666666666666"/>
    <n v="34.25"/>
    <x v="3467"/>
    <x v="3479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n v="1.4266666666666667"/>
    <n v="164.61538461538461"/>
    <x v="3468"/>
    <x v="348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n v="1.1879999999999999"/>
    <n v="125.05263157894737"/>
    <x v="3469"/>
    <x v="348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n v="1.3833333333333333"/>
    <n v="51.875"/>
    <x v="3470"/>
    <x v="3482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n v="1.599402985074627"/>
    <n v="40.285714285714285"/>
    <x v="3471"/>
    <x v="3483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n v="1.1424000000000001"/>
    <n v="64.909090909090907"/>
    <x v="3472"/>
    <x v="3484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n v="1.0060606060606061"/>
    <n v="55.333333333333336"/>
    <x v="3473"/>
    <x v="3485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n v="1.552"/>
    <n v="83.142857142857139"/>
    <x v="3474"/>
    <x v="3486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n v="1.2775000000000001"/>
    <n v="38.712121212121211"/>
    <x v="3475"/>
    <x v="3487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n v="1.212"/>
    <n v="125.37931034482759"/>
    <x v="3476"/>
    <x v="3488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n v="1.127"/>
    <n v="78.263888888888886"/>
    <x v="3477"/>
    <x v="3489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n v="1.2749999999999999"/>
    <n v="47.222222222222221"/>
    <x v="3478"/>
    <x v="3490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n v="1.5820000000000001"/>
    <n v="79.099999999999994"/>
    <x v="3479"/>
    <x v="349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n v="1.0526894736842105"/>
    <n v="114.29199999999999"/>
    <x v="3480"/>
    <x v="3492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n v="1"/>
    <n v="51.724137931034484"/>
    <x v="3481"/>
    <x v="3493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n v="1"/>
    <n v="30.76923076923077"/>
    <x v="3482"/>
    <x v="3494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n v="1.0686"/>
    <n v="74.208333333333329"/>
    <x v="3483"/>
    <x v="3495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n v="1.244"/>
    <n v="47.846153846153847"/>
    <x v="3484"/>
    <x v="349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n v="1.0870406189555126"/>
    <n v="34.408163265306122"/>
    <x v="3485"/>
    <x v="3497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n v="1.0242424242424242"/>
    <n v="40.238095238095241"/>
    <x v="3486"/>
    <x v="3498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n v="1.0549999999999999"/>
    <n v="60.285714285714285"/>
    <x v="3487"/>
    <x v="3499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n v="1.0629999999999999"/>
    <n v="25.30952380952381"/>
    <x v="3488"/>
    <x v="35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n v="1.0066666666666666"/>
    <n v="35.952380952380949"/>
    <x v="3489"/>
    <x v="350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n v="1.054"/>
    <n v="136"/>
    <x v="3490"/>
    <x v="3502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n v="1.0755999999999999"/>
    <n v="70.763157894736835"/>
    <x v="3491"/>
    <x v="3503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n v="1"/>
    <n v="125"/>
    <x v="3492"/>
    <x v="3504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n v="1.0376000000000001"/>
    <n v="66.512820512820511"/>
    <x v="3493"/>
    <x v="3505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n v="1.0149999999999999"/>
    <n v="105"/>
    <x v="3494"/>
    <x v="3506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n v="1.044"/>
    <n v="145"/>
    <x v="3495"/>
    <x v="350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n v="1.8"/>
    <n v="12"/>
    <x v="3496"/>
    <x v="3508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n v="1.0633333333333332"/>
    <n v="96.666666666666671"/>
    <x v="3497"/>
    <x v="3509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n v="1.0055555555555555"/>
    <n v="60.333333333333336"/>
    <x v="3498"/>
    <x v="3510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n v="1.012"/>
    <n v="79.89473684210526"/>
    <x v="3499"/>
    <x v="351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n v="1"/>
    <n v="58.823529411764703"/>
    <x v="3500"/>
    <x v="35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n v="1.1839285714285714"/>
    <n v="75.340909090909093"/>
    <x v="3501"/>
    <x v="351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n v="1.1000000000000001"/>
    <n v="55"/>
    <x v="3502"/>
    <x v="3514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n v="1.0266666666666666"/>
    <n v="66.956521739130437"/>
    <x v="3503"/>
    <x v="3515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n v="1"/>
    <n v="227.27272727272728"/>
    <x v="3504"/>
    <x v="3516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n v="1"/>
    <n v="307.69230769230768"/>
    <x v="3505"/>
    <x v="3517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n v="1.10046"/>
    <n v="50.020909090909093"/>
    <x v="3506"/>
    <x v="3518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n v="1.0135000000000001"/>
    <n v="72.392857142857139"/>
    <x v="3507"/>
    <x v="351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n v="1.0075000000000001"/>
    <n v="95.952380952380949"/>
    <x v="3508"/>
    <x v="352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n v="1.6942857142857144"/>
    <n v="45.615384615384613"/>
    <x v="3509"/>
    <x v="352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n v="1"/>
    <n v="41.029411764705884"/>
    <x v="3510"/>
    <x v="3522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n v="1.1365000000000001"/>
    <n v="56.825000000000003"/>
    <x v="3511"/>
    <x v="352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n v="1.0156000000000001"/>
    <n v="137.24324324324326"/>
    <x v="3512"/>
    <x v="3524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n v="1.06"/>
    <n v="75.714285714285708"/>
    <x v="3453"/>
    <x v="3525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n v="1.02"/>
    <n v="99"/>
    <x v="3513"/>
    <x v="3526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n v="1.1691666666666667"/>
    <n v="81.569767441860463"/>
    <x v="3514"/>
    <x v="352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n v="1.0115151515151515"/>
    <n v="45.108108108108105"/>
    <x v="3515"/>
    <x v="352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n v="1.32"/>
    <n v="36.666666666666664"/>
    <x v="3516"/>
    <x v="3529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n v="1"/>
    <n v="125"/>
    <x v="3517"/>
    <x v="353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n v="1.28"/>
    <n v="49.230769230769234"/>
    <x v="3518"/>
    <x v="353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n v="1.1895833333333334"/>
    <n v="42.296296296296298"/>
    <x v="3519"/>
    <x v="3532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n v="1.262"/>
    <n v="78.875"/>
    <x v="3520"/>
    <x v="3533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n v="1.5620000000000001"/>
    <n v="38.284313725490193"/>
    <x v="3521"/>
    <x v="3534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n v="1.0315000000000001"/>
    <n v="44.847826086956523"/>
    <x v="1804"/>
    <x v="353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n v="1.5333333333333334"/>
    <n v="13.529411764705882"/>
    <x v="3522"/>
    <x v="3536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n v="1.8044444444444445"/>
    <n v="43.5"/>
    <x v="3523"/>
    <x v="3537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n v="1.2845"/>
    <n v="30.951807228915662"/>
    <x v="3524"/>
    <x v="3538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n v="1.1966666666666668"/>
    <n v="55.230769230769234"/>
    <x v="3525"/>
    <x v="3539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n v="1.23"/>
    <n v="46.125"/>
    <x v="3526"/>
    <x v="3540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n v="1.05"/>
    <n v="39.375"/>
    <x v="3527"/>
    <x v="354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n v="1.0223636363636364"/>
    <n v="66.152941176470591"/>
    <x v="3528"/>
    <x v="35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n v="1.0466666666666666"/>
    <n v="54.137931034482762"/>
    <x v="3529"/>
    <x v="3543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n v="1"/>
    <n v="104.16666666666667"/>
    <x v="3530"/>
    <x v="3544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n v="1.004"/>
    <n v="31.375"/>
    <x v="3531"/>
    <x v="354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n v="1.0227272727272727"/>
    <n v="59.210526315789473"/>
    <x v="3532"/>
    <x v="3546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n v="1.1440928571428572"/>
    <n v="119.17633928571429"/>
    <x v="3533"/>
    <x v="3547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n v="1.019047619047619"/>
    <n v="164.61538461538461"/>
    <x v="3534"/>
    <x v="3548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n v="1.02"/>
    <n v="24.285714285714285"/>
    <x v="3535"/>
    <x v="3549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n v="1.048"/>
    <n v="40.9375"/>
    <x v="3536"/>
    <x v="3550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n v="1.0183333333333333"/>
    <n v="61.1"/>
    <x v="3537"/>
    <x v="355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n v="1"/>
    <n v="38.65"/>
    <x v="3538"/>
    <x v="3552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n v="1.0627272727272727"/>
    <n v="56.20192307692308"/>
    <x v="3539"/>
    <x v="3553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n v="1.1342219999999998"/>
    <n v="107.00207547169811"/>
    <x v="3540"/>
    <x v="3554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n v="1"/>
    <n v="171.42857142857142"/>
    <x v="3541"/>
    <x v="3555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n v="1.0045454545454546"/>
    <n v="110.5"/>
    <x v="3542"/>
    <x v="3556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n v="1.0003599999999999"/>
    <n v="179.27598566308242"/>
    <x v="3543"/>
    <x v="3557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n v="1.44"/>
    <n v="22.90909090909091"/>
    <x v="3544"/>
    <x v="3558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n v="1.0349999999999999"/>
    <n v="43.125"/>
    <x v="3545"/>
    <x v="3559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n v="1.0843750000000001"/>
    <n v="46.891891891891895"/>
    <x v="3546"/>
    <x v="356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n v="1.024"/>
    <n v="47.407407407407405"/>
    <x v="3547"/>
    <x v="356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n v="1.4888888888888889"/>
    <n v="15.129032258064516"/>
    <x v="3548"/>
    <x v="3562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n v="1.0549000000000002"/>
    <n v="21.098000000000003"/>
    <x v="3549"/>
    <x v="356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n v="1.0049999999999999"/>
    <n v="59.117647058823529"/>
    <x v="3550"/>
    <x v="3564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n v="1.3055555555555556"/>
    <n v="97.916666666666671"/>
    <x v="3551"/>
    <x v="3565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n v="1.0475000000000001"/>
    <n v="55.131578947368418"/>
    <x v="3552"/>
    <x v="3566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n v="1.0880000000000001"/>
    <n v="26.536585365853657"/>
    <x v="3553"/>
    <x v="356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n v="1.1100000000000001"/>
    <n v="58.421052631578945"/>
    <x v="3554"/>
    <x v="3568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n v="1.0047999999999999"/>
    <n v="122.53658536585365"/>
    <x v="3555"/>
    <x v="3569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n v="1.1435"/>
    <n v="87.961538461538467"/>
    <x v="3556"/>
    <x v="357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n v="1.2206666666666666"/>
    <n v="73.239999999999995"/>
    <x v="3557"/>
    <x v="357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n v="1"/>
    <n v="55.555555555555557"/>
    <x v="3558"/>
    <x v="357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n v="1.028"/>
    <n v="39.53846153846154"/>
    <x v="3559"/>
    <x v="3573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n v="1.0612068965517241"/>
    <n v="136.77777777777777"/>
    <x v="3560"/>
    <x v="3574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n v="1.0133000000000001"/>
    <n v="99.343137254901961"/>
    <x v="3561"/>
    <x v="3575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n v="1"/>
    <n v="20"/>
    <x v="3562"/>
    <x v="3576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n v="1.3"/>
    <n v="28.888888888888889"/>
    <x v="3563"/>
    <x v="3577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n v="1.0001333333333333"/>
    <n v="40.545945945945945"/>
    <x v="3564"/>
    <x v="3578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n v="1"/>
    <n v="35.714285714285715"/>
    <x v="3565"/>
    <x v="3579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n v="1.1388888888888888"/>
    <n v="37.962962962962962"/>
    <x v="3566"/>
    <x v="358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n v="1"/>
    <n v="33.333333333333336"/>
    <x v="3567"/>
    <x v="358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n v="2.87"/>
    <n v="58.571428571428569"/>
    <x v="3568"/>
    <x v="358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n v="1.085"/>
    <n v="135.625"/>
    <x v="3569"/>
    <x v="3583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n v="1.155"/>
    <n v="30.9375"/>
    <x v="3570"/>
    <x v="358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n v="1.1911764705882353"/>
    <n v="176.08695652173913"/>
    <x v="3571"/>
    <x v="3585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n v="1.0942666666666667"/>
    <n v="151.9814814814815"/>
    <x v="3572"/>
    <x v="3586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n v="1.266"/>
    <n v="22.607142857142858"/>
    <x v="3573"/>
    <x v="3587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n v="1.0049999999999999"/>
    <n v="18.272727272727273"/>
    <x v="3574"/>
    <x v="3588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n v="1.2749999999999999"/>
    <n v="82.258064516129039"/>
    <x v="3575"/>
    <x v="358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n v="1.0005999999999999"/>
    <n v="68.534246575342465"/>
    <x v="3576"/>
    <x v="3590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n v="1.75"/>
    <n v="68.055555555555557"/>
    <x v="3577"/>
    <x v="359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n v="1.2725"/>
    <n v="72.714285714285708"/>
    <x v="3578"/>
    <x v="3592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n v="1.1063333333333334"/>
    <n v="77.186046511627907"/>
    <x v="3579"/>
    <x v="3593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n v="1.2593749999999999"/>
    <n v="55.972222222222221"/>
    <x v="3580"/>
    <x v="3594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n v="1.1850000000000001"/>
    <n v="49.693548387096776"/>
    <x v="3581"/>
    <x v="3595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n v="1.0772727272727274"/>
    <n v="79"/>
    <x v="3582"/>
    <x v="3596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n v="1.026"/>
    <n v="77.727272727272734"/>
    <x v="3583"/>
    <x v="3597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n v="1.101"/>
    <n v="40.777777777777779"/>
    <x v="3584"/>
    <x v="3598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n v="2.02"/>
    <n v="59.411764705882355"/>
    <x v="3585"/>
    <x v="3599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n v="1.3"/>
    <n v="3.25"/>
    <x v="3586"/>
    <x v="3600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n v="1.0435000000000001"/>
    <n v="39.377358490566039"/>
    <x v="3587"/>
    <x v="360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n v="1.0004999999999999"/>
    <n v="81.673469387755105"/>
    <x v="3588"/>
    <x v="3602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n v="1.7066666666666668"/>
    <n v="44.912280701754383"/>
    <x v="3589"/>
    <x v="360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n v="1.1283333333333334"/>
    <n v="49.05797101449275"/>
    <x v="3590"/>
    <x v="3604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n v="1.84"/>
    <n v="30.666666666666668"/>
    <x v="3591"/>
    <x v="3605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n v="1.3026666666666666"/>
    <n v="61.0625"/>
    <x v="3592"/>
    <x v="3606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n v="1.0545454545454545"/>
    <n v="29"/>
    <x v="3593"/>
    <x v="3607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n v="1"/>
    <n v="29.62962962962963"/>
    <x v="3594"/>
    <x v="3608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n v="1.5331632653061225"/>
    <n v="143.0952380952381"/>
    <x v="3595"/>
    <x v="3609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n v="1.623"/>
    <n v="52.354838709677416"/>
    <x v="3596"/>
    <x v="3610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n v="1.36"/>
    <n v="66.666666666666671"/>
    <x v="3597"/>
    <x v="361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n v="1.444"/>
    <n v="126.66666666666667"/>
    <x v="3598"/>
    <x v="3612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n v="1"/>
    <n v="62.5"/>
    <x v="3599"/>
    <x v="3613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n v="1.008"/>
    <n v="35.492957746478872"/>
    <x v="3600"/>
    <x v="3614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n v="1.0680000000000001"/>
    <n v="37.083333333333336"/>
    <x v="3601"/>
    <x v="3615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n v="1.248"/>
    <n v="69.333333333333329"/>
    <x v="3602"/>
    <x v="3616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n v="1.1891891891891893"/>
    <n v="17.254901960784313"/>
    <x v="3603"/>
    <x v="3617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n v="1.01"/>
    <n v="36.071428571428569"/>
    <x v="3604"/>
    <x v="3618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n v="1.1299999999999999"/>
    <n v="66.470588235294116"/>
    <x v="3605"/>
    <x v="3619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n v="1.0519047619047619"/>
    <n v="56.065989847715734"/>
    <x v="3606"/>
    <x v="362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n v="1.0973333333333333"/>
    <n v="47.028571428571432"/>
    <x v="3607"/>
    <x v="362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n v="1.00099"/>
    <n v="47.666190476190479"/>
    <x v="3608"/>
    <x v="3622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n v="1.2"/>
    <n v="88.235294117647058"/>
    <x v="3609"/>
    <x v="3623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n v="1.0493333333333332"/>
    <n v="80.717948717948715"/>
    <x v="3610"/>
    <x v="3624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n v="1.0266666666666666"/>
    <n v="39.487179487179489"/>
    <x v="3611"/>
    <x v="3625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n v="1.0182500000000001"/>
    <n v="84.854166666666671"/>
    <x v="3612"/>
    <x v="3626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n v="1"/>
    <n v="68.965517241379317"/>
    <x v="3613"/>
    <x v="362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n v="0"/>
    <n v="0"/>
    <x v="3614"/>
    <x v="3628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n v="1.9999999999999999E-6"/>
    <n v="1"/>
    <x v="3615"/>
    <x v="3629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n v="3.3333333333333332E-4"/>
    <n v="1"/>
    <x v="3616"/>
    <x v="363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n v="0.51023391812865493"/>
    <n v="147.88135593220338"/>
    <x v="3617"/>
    <x v="3631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n v="0.2"/>
    <n v="100"/>
    <x v="3618"/>
    <x v="3632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n v="0.35239999999999999"/>
    <n v="56.838709677419352"/>
    <x v="3619"/>
    <x v="3633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n v="4.2466666666666666E-2"/>
    <n v="176.94444444444446"/>
    <x v="3620"/>
    <x v="3634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n v="0.36457142857142855"/>
    <n v="127.6"/>
    <x v="3621"/>
    <x v="3635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n v="0"/>
    <n v="0"/>
    <x v="3622"/>
    <x v="3636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n v="0.30866666666666664"/>
    <n v="66.142857142857139"/>
    <x v="3623"/>
    <x v="3637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n v="6.545454545454546E-2"/>
    <n v="108"/>
    <x v="3624"/>
    <x v="363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n v="4.0000000000000003E-5"/>
    <n v="1"/>
    <x v="3625"/>
    <x v="3639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n v="5.5E-2"/>
    <n v="18.333333333333332"/>
    <x v="3626"/>
    <x v="364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n v="0"/>
    <n v="0"/>
    <x v="3627"/>
    <x v="3641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n v="2.1428571428571429E-2"/>
    <n v="7.5"/>
    <x v="3628"/>
    <x v="3642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n v="0"/>
    <n v="0"/>
    <x v="3629"/>
    <x v="3643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n v="0.16420000000000001"/>
    <n v="68.416666666666671"/>
    <x v="3630"/>
    <x v="3644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n v="1E-3"/>
    <n v="1"/>
    <x v="3631"/>
    <x v="3645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n v="4.8099999999999997E-2"/>
    <n v="60.125"/>
    <x v="3632"/>
    <x v="3646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n v="0.06"/>
    <n v="15"/>
    <x v="3633"/>
    <x v="36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n v="1.003825"/>
    <n v="550.04109589041093"/>
    <x v="3634"/>
    <x v="3648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n v="1.04"/>
    <n v="97.5"/>
    <x v="3635"/>
    <x v="3649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n v="1"/>
    <n v="29.411764705882351"/>
    <x v="3636"/>
    <x v="3650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n v="1.04"/>
    <n v="57.777777777777779"/>
    <x v="3637"/>
    <x v="365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n v="2.5066666666666668"/>
    <n v="44.235294117647058"/>
    <x v="3638"/>
    <x v="3652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n v="1.0049999999999999"/>
    <n v="60.909090909090907"/>
    <x v="3639"/>
    <x v="3653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n v="1.744"/>
    <n v="68.84210526315789"/>
    <x v="3640"/>
    <x v="365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n v="1.1626000000000001"/>
    <n v="73.582278481012665"/>
    <x v="3641"/>
    <x v="365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n v="1.0582"/>
    <n v="115.02173913043478"/>
    <x v="3642"/>
    <x v="3656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n v="1.1074999999999999"/>
    <n v="110.75"/>
    <x v="3643"/>
    <x v="3657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n v="1.0066666666666666"/>
    <n v="75.5"/>
    <x v="3644"/>
    <x v="3658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n v="1.0203333333333333"/>
    <n v="235.46153846153845"/>
    <x v="3645"/>
    <x v="3659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n v="1"/>
    <n v="11.363636363636363"/>
    <x v="3646"/>
    <x v="3660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n v="1.1100000000000001"/>
    <n v="92.5"/>
    <x v="3647"/>
    <x v="366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n v="1.0142500000000001"/>
    <n v="202.85"/>
    <x v="3648"/>
    <x v="3662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n v="1.04"/>
    <n v="26"/>
    <x v="3649"/>
    <x v="3663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n v="1.09375"/>
    <n v="46.05263157894737"/>
    <x v="3650"/>
    <x v="3664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n v="1.1516129032258065"/>
    <n v="51"/>
    <x v="3651"/>
    <x v="3665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n v="1"/>
    <n v="31.578947368421051"/>
    <x v="3652"/>
    <x v="3666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n v="1.0317033333333334"/>
    <n v="53.363965517241382"/>
    <x v="3653"/>
    <x v="3667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n v="1.0349999999999999"/>
    <n v="36.964285714285715"/>
    <x v="3654"/>
    <x v="3668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n v="1.3819999999999999"/>
    <n v="81.294117647058826"/>
    <x v="3655"/>
    <x v="3669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n v="1.0954545454545455"/>
    <n v="20.083333333333332"/>
    <x v="3656"/>
    <x v="367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n v="1.0085714285714287"/>
    <n v="88.25"/>
    <x v="3657"/>
    <x v="367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n v="1.0153333333333334"/>
    <n v="53.438596491228068"/>
    <x v="3658"/>
    <x v="3672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n v="1.13625"/>
    <n v="39.868421052631582"/>
    <x v="3659"/>
    <x v="3673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n v="1"/>
    <n v="145.16129032258064"/>
    <x v="3660"/>
    <x v="367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n v="1.4"/>
    <n v="23.333333333333332"/>
    <x v="3661"/>
    <x v="3675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n v="1.2875000000000001"/>
    <n v="64.375"/>
    <x v="3662"/>
    <x v="3676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n v="1.0290416666666666"/>
    <n v="62.052763819095475"/>
    <x v="3663"/>
    <x v="3677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n v="1.0249999999999999"/>
    <n v="66.129032258064512"/>
    <x v="3664"/>
    <x v="367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n v="1.101"/>
    <n v="73.400000000000006"/>
    <x v="3665"/>
    <x v="3679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n v="1.1276666666666666"/>
    <n v="99.5"/>
    <x v="3666"/>
    <x v="3680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n v="1.119"/>
    <n v="62.166666666666664"/>
    <x v="3667"/>
    <x v="368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n v="1.3919999999999999"/>
    <n v="62.328358208955223"/>
    <x v="3668"/>
    <x v="3682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n v="1.1085714285714285"/>
    <n v="58.787878787878789"/>
    <x v="3669"/>
    <x v="3683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n v="1.3906666666666667"/>
    <n v="45.347826086956523"/>
    <x v="3670"/>
    <x v="3684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n v="1.0569999999999999"/>
    <n v="41.944444444444443"/>
    <x v="3671"/>
    <x v="3685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n v="1.0142857142857142"/>
    <n v="59.166666666666664"/>
    <x v="3672"/>
    <x v="3686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n v="1.0024500000000001"/>
    <n v="200.49"/>
    <x v="3673"/>
    <x v="3687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n v="1.0916666666666666"/>
    <n v="83.974358974358978"/>
    <x v="3674"/>
    <x v="368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n v="1.1833333333333333"/>
    <n v="57.258064516129032"/>
    <x v="3675"/>
    <x v="3689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n v="1.2"/>
    <n v="58.064516129032256"/>
    <x v="3676"/>
    <x v="3690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n v="1.2796000000000001"/>
    <n v="186.80291970802921"/>
    <x v="3677"/>
    <x v="369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n v="1.26"/>
    <n v="74.117647058823536"/>
    <x v="3678"/>
    <x v="3692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n v="1.2912912912912913"/>
    <n v="30.714285714285715"/>
    <x v="3679"/>
    <x v="3693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n v="1.0742857142857143"/>
    <n v="62.666666666666664"/>
    <x v="3680"/>
    <x v="369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n v="1.00125"/>
    <n v="121.36363636363636"/>
    <x v="3681"/>
    <x v="3695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n v="1.55"/>
    <n v="39.743589743589745"/>
    <x v="3682"/>
    <x v="369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n v="1.08"/>
    <n v="72"/>
    <x v="3683"/>
    <x v="3697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n v="1.1052"/>
    <n v="40.632352941176471"/>
    <x v="3684"/>
    <x v="3698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n v="1.008"/>
    <n v="63"/>
    <x v="3685"/>
    <x v="3699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n v="1.212"/>
    <n v="33.666666666666664"/>
    <x v="3686"/>
    <x v="37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n v="1.0033333333333334"/>
    <n v="38.589743589743591"/>
    <x v="3687"/>
    <x v="370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n v="1.0916666666666666"/>
    <n v="155.95238095238096"/>
    <x v="3688"/>
    <x v="3702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n v="1.2342857142857142"/>
    <n v="43.2"/>
    <x v="3689"/>
    <x v="3703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n v="1.3633666666666666"/>
    <n v="15.148518518518518"/>
    <x v="3690"/>
    <x v="370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n v="1.0346657233816767"/>
    <n v="83.571428571428569"/>
    <x v="3691"/>
    <x v="3705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n v="1.2133333333333334"/>
    <n v="140"/>
    <x v="3692"/>
    <x v="3706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n v="1.86"/>
    <n v="80.869565217391298"/>
    <x v="3693"/>
    <x v="3707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n v="3"/>
    <n v="53.846153846153847"/>
    <x v="3694"/>
    <x v="3708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n v="1.0825"/>
    <n v="30.928571428571427"/>
    <x v="3695"/>
    <x v="3709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n v="1.4115384615384616"/>
    <n v="67.962962962962962"/>
    <x v="3696"/>
    <x v="3710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n v="1.1399999999999999"/>
    <n v="27.142857142857142"/>
    <x v="3174"/>
    <x v="371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n v="1.5373333333333334"/>
    <n v="110.86538461538461"/>
    <x v="3697"/>
    <x v="3712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n v="1.0149999999999999"/>
    <n v="106.84210526315789"/>
    <x v="3698"/>
    <x v="3713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n v="1.0235000000000001"/>
    <n v="105.51546391752578"/>
    <x v="3699"/>
    <x v="3714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n v="1.0257142857142858"/>
    <n v="132.96296296296296"/>
    <x v="3700"/>
    <x v="3715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n v="1.5575000000000001"/>
    <n v="51.916666666666664"/>
    <x v="3701"/>
    <x v="3716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n v="1.0075000000000001"/>
    <n v="310"/>
    <x v="3702"/>
    <x v="3717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n v="2.3940000000000001"/>
    <n v="26.021739130434781"/>
    <x v="3703"/>
    <x v="3718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n v="2.1"/>
    <n v="105"/>
    <x v="3704"/>
    <x v="3719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n v="1.0451515151515152"/>
    <n v="86.224999999999994"/>
    <x v="3705"/>
    <x v="3720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n v="1.008"/>
    <n v="114.54545454545455"/>
    <x v="3706"/>
    <x v="372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n v="1.1120000000000001"/>
    <n v="47.657142857142858"/>
    <x v="3707"/>
    <x v="3722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n v="1.0204444444444445"/>
    <n v="72.888888888888886"/>
    <x v="3708"/>
    <x v="3723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n v="1.0254767441860466"/>
    <n v="49.545505617977533"/>
    <x v="3709"/>
    <x v="3724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n v="1.27"/>
    <n v="25.4"/>
    <x v="3710"/>
    <x v="3725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n v="3.3870588235294119"/>
    <n v="62.586956521739133"/>
    <x v="3711"/>
    <x v="3726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n v="1.0075000000000001"/>
    <n v="61.060606060606062"/>
    <x v="3712"/>
    <x v="3727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n v="9.3100000000000002E-2"/>
    <n v="60.064516129032256"/>
    <x v="3713"/>
    <x v="3728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n v="7.2400000000000006E-2"/>
    <n v="72.400000000000006"/>
    <x v="3714"/>
    <x v="3729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n v="0.1"/>
    <n v="100"/>
    <x v="3715"/>
    <x v="373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n v="0.11272727272727273"/>
    <n v="51.666666666666664"/>
    <x v="3716"/>
    <x v="3731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n v="0.15411764705882353"/>
    <n v="32.75"/>
    <x v="3717"/>
    <x v="3732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n v="0"/>
    <n v="0"/>
    <x v="3718"/>
    <x v="3733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n v="0.28466666666666668"/>
    <n v="61"/>
    <x v="3719"/>
    <x v="3734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n v="0.13333333333333333"/>
    <n v="10"/>
    <x v="3720"/>
    <x v="3735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n v="6.6666666666666671E-3"/>
    <n v="10"/>
    <x v="3721"/>
    <x v="3736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n v="0.21428571428571427"/>
    <n v="37.5"/>
    <x v="3722"/>
    <x v="3737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n v="0.18"/>
    <n v="45"/>
    <x v="3723"/>
    <x v="3738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n v="0.20125000000000001"/>
    <n v="100.625"/>
    <x v="3724"/>
    <x v="3739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n v="0.17899999999999999"/>
    <n v="25.571428571428573"/>
    <x v="3725"/>
    <x v="374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n v="0"/>
    <n v="0"/>
    <x v="3726"/>
    <x v="3741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n v="0.02"/>
    <n v="25"/>
    <x v="3727"/>
    <x v="3742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n v="0"/>
    <n v="0"/>
    <x v="3728"/>
    <x v="3743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n v="0"/>
    <n v="0"/>
    <x v="3729"/>
    <x v="3744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n v="0.1"/>
    <n v="10"/>
    <x v="3730"/>
    <x v="3745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n v="2.3764705882352941E-2"/>
    <n v="202"/>
    <x v="3731"/>
    <x v="3746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n v="0.01"/>
    <n v="25"/>
    <x v="3732"/>
    <x v="3747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n v="1.0351999999999999"/>
    <n v="99.538461538461533"/>
    <x v="3733"/>
    <x v="3748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n v="1.05"/>
    <n v="75"/>
    <x v="3734"/>
    <x v="3749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n v="1.0044999999999999"/>
    <n v="215.25"/>
    <x v="3735"/>
    <x v="375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n v="1.3260000000000001"/>
    <n v="120.54545454545455"/>
    <x v="3736"/>
    <x v="375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n v="1.1299999999999999"/>
    <n v="37.666666666666664"/>
    <x v="3737"/>
    <x v="3752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n v="1.0334000000000001"/>
    <n v="172.23333333333332"/>
    <x v="3738"/>
    <x v="3753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n v="1.2"/>
    <n v="111.11111111111111"/>
    <x v="3739"/>
    <x v="3754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n v="1.2963636363636364"/>
    <n v="25.464285714285715"/>
    <x v="3740"/>
    <x v="375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n v="1.0111111111111111"/>
    <n v="267.64705882352939"/>
    <x v="3741"/>
    <x v="3756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n v="1.0851428571428572"/>
    <n v="75.959999999999994"/>
    <x v="3742"/>
    <x v="3757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n v="1.0233333333333334"/>
    <n v="59.03846153846154"/>
    <x v="3743"/>
    <x v="3758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n v="1.1024425000000002"/>
    <n v="50.111022727272733"/>
    <x v="3744"/>
    <x v="3759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n v="1.010154"/>
    <n v="55.502967032967035"/>
    <x v="3745"/>
    <x v="3760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n v="1"/>
    <n v="166.66666666666666"/>
    <x v="3746"/>
    <x v="376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n v="1.0624"/>
    <n v="47.428571428571431"/>
    <x v="3747"/>
    <x v="3762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n v="1"/>
    <n v="64.935064935064929"/>
    <x v="3748"/>
    <x v="3763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n v="1"/>
    <n v="55.555555555555557"/>
    <x v="3749"/>
    <x v="3764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n v="1.1345714285714286"/>
    <n v="74.224299065420567"/>
    <x v="3750"/>
    <x v="3765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n v="1.0265010000000001"/>
    <n v="106.9271875"/>
    <x v="3751"/>
    <x v="3766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n v="1.1675"/>
    <n v="41.696428571428569"/>
    <x v="3566"/>
    <x v="3767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n v="1.0765274999999999"/>
    <n v="74.243275862068955"/>
    <x v="3752"/>
    <x v="3768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n v="1"/>
    <n v="73.333333333333329"/>
    <x v="3753"/>
    <x v="376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n v="1"/>
    <n v="100"/>
    <x v="3754"/>
    <x v="377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n v="1.46"/>
    <n v="38.421052631578945"/>
    <x v="3755"/>
    <x v="377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n v="1.1020000000000001"/>
    <n v="166.96969696969697"/>
    <x v="3756"/>
    <x v="3772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n v="1.0820000000000001"/>
    <n v="94.912280701754383"/>
    <x v="3757"/>
    <x v="377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n v="1"/>
    <n v="100"/>
    <x v="3758"/>
    <x v="3774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n v="1.0024999999999999"/>
    <n v="143.21428571428572"/>
    <x v="3759"/>
    <x v="3775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n v="1.0671250000000001"/>
    <n v="90.819148936170208"/>
    <x v="3760"/>
    <x v="3776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n v="1.4319999999999999"/>
    <n v="48.542372881355931"/>
    <x v="3761"/>
    <x v="3777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n v="1.0504166666666668"/>
    <n v="70.027777777777771"/>
    <x v="3762"/>
    <x v="3778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n v="1.0398000000000001"/>
    <n v="135.62608695652173"/>
    <x v="3763"/>
    <x v="3779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n v="1.2"/>
    <n v="100"/>
    <x v="3764"/>
    <x v="378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n v="1.0966666666666667"/>
    <n v="94.90384615384616"/>
    <x v="3765"/>
    <x v="378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n v="1.0175000000000001"/>
    <n v="75.370370370370367"/>
    <x v="3766"/>
    <x v="3782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n v="1.2891666666666666"/>
    <n v="64.458333333333329"/>
    <x v="3767"/>
    <x v="3783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n v="1.1499999999999999"/>
    <n v="115"/>
    <x v="3768"/>
    <x v="3784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n v="1.5075000000000001"/>
    <n v="100.5"/>
    <x v="3769"/>
    <x v="378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n v="1.1096666666666666"/>
    <n v="93.774647887323937"/>
    <x v="3770"/>
    <x v="3786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n v="1.0028571428571429"/>
    <n v="35.1"/>
    <x v="3514"/>
    <x v="3787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n v="6.6666666666666671E-3"/>
    <n v="500"/>
    <x v="3771"/>
    <x v="3788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n v="3.267605633802817E-2"/>
    <n v="29"/>
    <x v="3772"/>
    <x v="378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n v="0"/>
    <n v="0"/>
    <x v="3773"/>
    <x v="379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n v="0"/>
    <n v="0"/>
    <x v="3774"/>
    <x v="3791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n v="2.8E-3"/>
    <n v="17.5"/>
    <x v="3775"/>
    <x v="379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n v="0.59657142857142853"/>
    <n v="174"/>
    <x v="3776"/>
    <x v="3793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n v="0.01"/>
    <n v="50"/>
    <x v="3777"/>
    <x v="379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n v="1.6666666666666666E-2"/>
    <n v="5"/>
    <x v="3778"/>
    <x v="379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n v="4.4444444444444447E-5"/>
    <n v="1"/>
    <x v="3779"/>
    <x v="379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n v="0.89666666666666661"/>
    <n v="145.40540540540542"/>
    <x v="3780"/>
    <x v="3797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n v="1.4642857142857143E-2"/>
    <n v="205"/>
    <x v="3781"/>
    <x v="379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n v="4.02E-2"/>
    <n v="100.5"/>
    <x v="3782"/>
    <x v="3799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n v="4.0045454545454544E-2"/>
    <n v="55.0625"/>
    <x v="3783"/>
    <x v="38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n v="8.5199999999999998E-2"/>
    <n v="47.333333333333336"/>
    <x v="3784"/>
    <x v="3801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n v="0"/>
    <n v="0"/>
    <x v="3785"/>
    <x v="3802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n v="0.19650000000000001"/>
    <n v="58.95"/>
    <x v="3786"/>
    <x v="3803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n v="0"/>
    <n v="0"/>
    <x v="3787"/>
    <x v="3804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n v="2.0000000000000002E-5"/>
    <n v="1.5"/>
    <x v="3788"/>
    <x v="380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n v="6.6666666666666664E-4"/>
    <n v="5"/>
    <x v="3789"/>
    <x v="3806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n v="0.30333333333333334"/>
    <n v="50.555555555555557"/>
    <x v="3790"/>
    <x v="380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n v="1"/>
    <n v="41.666666666666664"/>
    <x v="3791"/>
    <x v="3808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n v="1.0125"/>
    <n v="53.289473684210527"/>
    <x v="3792"/>
    <x v="3809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n v="1.2173333333333334"/>
    <n v="70.230769230769226"/>
    <x v="3793"/>
    <x v="3810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n v="3.3"/>
    <n v="43.421052631578945"/>
    <x v="3794"/>
    <x v="381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n v="1.0954999999999999"/>
    <n v="199.18181818181819"/>
    <x v="2551"/>
    <x v="3812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n v="1.0095190476190474"/>
    <n v="78.518148148148143"/>
    <x v="3795"/>
    <x v="381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n v="1.4013333333333333"/>
    <n v="61.823529411764703"/>
    <x v="3532"/>
    <x v="3814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n v="1.0000100000000001"/>
    <n v="50.000500000000002"/>
    <x v="3796"/>
    <x v="3815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n v="1.19238"/>
    <n v="48.339729729729726"/>
    <x v="3797"/>
    <x v="381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n v="1.0725"/>
    <n v="107.25"/>
    <x v="3798"/>
    <x v="3817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n v="2.2799999999999998"/>
    <n v="57"/>
    <x v="3799"/>
    <x v="3818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n v="1.0640000000000001"/>
    <n v="40.92307692307692"/>
    <x v="3800"/>
    <x v="3819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n v="1.4333333333333333"/>
    <n v="21.5"/>
    <x v="3801"/>
    <x v="3820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n v="1.0454285714285714"/>
    <n v="79.543478260869563"/>
    <x v="3802"/>
    <x v="382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n v="1.1002000000000001"/>
    <n v="72.381578947368425"/>
    <x v="3803"/>
    <x v="3822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n v="1.06"/>
    <n v="64.634146341463421"/>
    <x v="3804"/>
    <x v="3823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n v="1.08"/>
    <n v="38.571428571428569"/>
    <x v="3805"/>
    <x v="3824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n v="1.0542"/>
    <n v="107.57142857142857"/>
    <x v="3806"/>
    <x v="3825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n v="1.1916666666666667"/>
    <n v="27.5"/>
    <x v="3807"/>
    <x v="3826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n v="1.5266666666666666"/>
    <n v="70.461538461538467"/>
    <x v="3808"/>
    <x v="382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n v="1"/>
    <n v="178.57142857142858"/>
    <x v="3809"/>
    <x v="382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n v="1.002"/>
    <n v="62.625"/>
    <x v="3810"/>
    <x v="3829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n v="2.25"/>
    <n v="75"/>
    <x v="3811"/>
    <x v="3830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n v="1.0602199999999999"/>
    <n v="58.901111111111113"/>
    <x v="3812"/>
    <x v="383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n v="1.0466666666666666"/>
    <n v="139.55555555555554"/>
    <x v="3813"/>
    <x v="3832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n v="1.1666666666666667"/>
    <n v="70"/>
    <x v="3814"/>
    <x v="3833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n v="1.0903333333333334"/>
    <n v="57.385964912280699"/>
    <x v="3815"/>
    <x v="3834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n v="1.6"/>
    <n v="40"/>
    <x v="3816"/>
    <x v="3835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n v="1.125"/>
    <n v="64.285714285714292"/>
    <x v="3817"/>
    <x v="3836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n v="1.0209999999999999"/>
    <n v="120.11764705882354"/>
    <x v="3818"/>
    <x v="3837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n v="1.00824"/>
    <n v="1008.24"/>
    <x v="3819"/>
    <x v="3838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n v="1.0125"/>
    <n v="63.28125"/>
    <x v="3820"/>
    <x v="3839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n v="65"/>
    <n v="21.666666666666668"/>
    <x v="3821"/>
    <x v="384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n v="8.72E-2"/>
    <n v="25.647058823529413"/>
    <x v="3822"/>
    <x v="3841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n v="0.21940000000000001"/>
    <n v="47.695652173913047"/>
    <x v="3823"/>
    <x v="384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n v="0.21299999999999999"/>
    <n v="56.05263157894737"/>
    <x v="3824"/>
    <x v="3843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n v="0.41489795918367345"/>
    <n v="81.319999999999993"/>
    <x v="3825"/>
    <x v="3844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n v="2.1049999999999999E-2"/>
    <n v="70.166666666666671"/>
    <x v="3826"/>
    <x v="3845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n v="2.7E-2"/>
    <n v="23.625"/>
    <x v="3827"/>
    <x v="3846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n v="0.16161904761904761"/>
    <n v="188.55555555555554"/>
    <x v="3828"/>
    <x v="3847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n v="0.16376923076923078"/>
    <n v="49.511627906976742"/>
    <x v="3829"/>
    <x v="3848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n v="7.0433333333333334E-2"/>
    <n v="75.464285714285708"/>
    <x v="3830"/>
    <x v="3849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n v="3.7999999999999999E-2"/>
    <n v="9.5"/>
    <x v="3831"/>
    <x v="385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n v="0.34079999999999999"/>
    <n v="35.5"/>
    <x v="3832"/>
    <x v="3851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n v="2E-3"/>
    <n v="10"/>
    <x v="3833"/>
    <x v="3852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n v="2.5999999999999998E-4"/>
    <n v="13"/>
    <x v="3834"/>
    <x v="385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n v="0.16254545454545455"/>
    <n v="89.4"/>
    <x v="3835"/>
    <x v="385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n v="2.5000000000000001E-2"/>
    <n v="25"/>
    <x v="3836"/>
    <x v="385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n v="2.0000000000000001E-4"/>
    <n v="1"/>
    <x v="3837"/>
    <x v="3856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n v="5.1999999999999998E-2"/>
    <n v="65"/>
    <x v="3838"/>
    <x v="3857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n v="0.02"/>
    <n v="10"/>
    <x v="3839"/>
    <x v="3858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n v="4.0000000000000002E-4"/>
    <n v="1"/>
    <x v="3840"/>
    <x v="3859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n v="0.17666666666666667"/>
    <n v="81.538461538461533"/>
    <x v="3841"/>
    <x v="386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n v="0.05"/>
    <n v="100"/>
    <x v="3842"/>
    <x v="3861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n v="1.3333333333333334E-4"/>
    <n v="1"/>
    <x v="3843"/>
    <x v="3862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n v="0"/>
    <n v="0"/>
    <x v="3844"/>
    <x v="3863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n v="1.2E-2"/>
    <n v="20"/>
    <x v="3845"/>
    <x v="386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n v="0.26937422295897223"/>
    <n v="46.428571428571431"/>
    <x v="3846"/>
    <x v="3865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n v="5.4999999999999997E-3"/>
    <n v="5.5"/>
    <x v="3847"/>
    <x v="3866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n v="0.1255"/>
    <n v="50.2"/>
    <x v="3848"/>
    <x v="3867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n v="2E-3"/>
    <n v="10"/>
    <x v="3849"/>
    <x v="3868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n v="3.44748684310884E-2"/>
    <n v="30.133333333333333"/>
    <x v="3850"/>
    <x v="3869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n v="0.15"/>
    <n v="150"/>
    <x v="3851"/>
    <x v="387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n v="2.6666666666666668E-2"/>
    <n v="13.333333333333334"/>
    <x v="3852"/>
    <x v="3871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n v="0"/>
    <n v="0"/>
    <x v="3853"/>
    <x v="3872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n v="0"/>
    <n v="0"/>
    <x v="3854"/>
    <x v="3873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n v="0"/>
    <n v="0"/>
    <x v="3855"/>
    <x v="3874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n v="0"/>
    <n v="0"/>
    <x v="3856"/>
    <x v="3875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n v="0.52794871794871789"/>
    <n v="44.760869565217391"/>
    <x v="3857"/>
    <x v="3876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n v="4.9639999999999997E-2"/>
    <n v="88.642857142857139"/>
    <x v="3858"/>
    <x v="3877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n v="5.5555555555555556E-4"/>
    <n v="10"/>
    <x v="3859"/>
    <x v="3878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n v="0"/>
    <n v="0"/>
    <x v="3860"/>
    <x v="3879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n v="0.13066666666666665"/>
    <n v="57.647058823529413"/>
    <x v="3792"/>
    <x v="388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n v="0.05"/>
    <n v="25"/>
    <x v="3861"/>
    <x v="3881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n v="0"/>
    <n v="0"/>
    <x v="3862"/>
    <x v="3882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n v="0"/>
    <n v="0"/>
    <x v="3863"/>
    <x v="3883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n v="0"/>
    <n v="0"/>
    <x v="3864"/>
    <x v="3884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n v="0"/>
    <n v="0"/>
    <x v="3865"/>
    <x v="3885"/>
    <s v="theater/musical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n v="0"/>
    <n v="0"/>
    <x v="3866"/>
    <x v="3886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n v="1.7500000000000002E-2"/>
    <n v="17.5"/>
    <x v="3867"/>
    <x v="3887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n v="0.27100000000000002"/>
    <n v="38.714285714285715"/>
    <x v="3868"/>
    <x v="388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n v="1.4749999999999999E-2"/>
    <n v="13.111111111111111"/>
    <x v="3869"/>
    <x v="3889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n v="0.16826666666666668"/>
    <n v="315.5"/>
    <x v="3870"/>
    <x v="389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n v="0.32500000000000001"/>
    <n v="37.142857142857146"/>
    <x v="3871"/>
    <x v="3891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n v="0"/>
    <n v="0"/>
    <x v="3872"/>
    <x v="3892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n v="0.2155"/>
    <n v="128.27380952380952"/>
    <x v="3873"/>
    <x v="3893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n v="3.4666666666666665E-2"/>
    <n v="47.272727272727273"/>
    <x v="3874"/>
    <x v="3894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n v="0.05"/>
    <n v="50"/>
    <x v="3875"/>
    <x v="389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n v="0.10625"/>
    <n v="42.5"/>
    <x v="3876"/>
    <x v="3896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n v="0.17599999999999999"/>
    <n v="44"/>
    <x v="3877"/>
    <x v="3897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n v="0.3256"/>
    <n v="50.875"/>
    <x v="3878"/>
    <x v="3898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n v="1.2500000000000001E-2"/>
    <n v="62.5"/>
    <x v="3879"/>
    <x v="3899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n v="5.3999999999999999E-2"/>
    <n v="27"/>
    <x v="3880"/>
    <x v="390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n v="8.3333333333333332E-3"/>
    <n v="25"/>
    <x v="3881"/>
    <x v="3901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n v="0.48833333333333334"/>
    <n v="47.258064516129032"/>
    <x v="3882"/>
    <x v="39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n v="0"/>
    <n v="0"/>
    <x v="3883"/>
    <x v="3903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n v="2.9999999999999997E-4"/>
    <n v="1.5"/>
    <x v="3884"/>
    <x v="3904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n v="0.11533333333333333"/>
    <n v="24.714285714285715"/>
    <x v="3885"/>
    <x v="390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n v="0.67333333333333334"/>
    <n v="63.125"/>
    <x v="3886"/>
    <x v="3906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n v="0.153"/>
    <n v="38.25"/>
    <x v="3887"/>
    <x v="3907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n v="8.666666666666667E-2"/>
    <n v="16.25"/>
    <x v="3888"/>
    <x v="3908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n v="2.2499999999999998E-3"/>
    <n v="33.75"/>
    <x v="3889"/>
    <x v="3909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n v="3.0833333333333334E-2"/>
    <n v="61.666666666666664"/>
    <x v="3890"/>
    <x v="391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n v="0.37412499999999999"/>
    <n v="83.138888888888886"/>
    <x v="3891"/>
    <x v="3911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n v="6.666666666666667E-5"/>
    <n v="1"/>
    <x v="3892"/>
    <x v="3912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n v="0.1"/>
    <n v="142.85714285714286"/>
    <x v="3893"/>
    <x v="3913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n v="0.36359999999999998"/>
    <n v="33.666666666666664"/>
    <x v="3894"/>
    <x v="391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n v="3.3333333333333335E-3"/>
    <n v="5"/>
    <x v="3895"/>
    <x v="391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n v="0"/>
    <n v="0"/>
    <x v="3896"/>
    <x v="3916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n v="2.8571428571428571E-3"/>
    <n v="10"/>
    <x v="3897"/>
    <x v="3917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n v="2E-3"/>
    <n v="40"/>
    <x v="3898"/>
    <x v="3918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n v="1.7999999999999999E-2"/>
    <n v="30"/>
    <x v="3899"/>
    <x v="3919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n v="5.3999999999999999E-2"/>
    <n v="45"/>
    <x v="3900"/>
    <x v="392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n v="0"/>
    <n v="0"/>
    <x v="3901"/>
    <x v="3921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n v="8.1333333333333327E-2"/>
    <n v="10.166666666666666"/>
    <x v="3902"/>
    <x v="3922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n v="0.12034782608695652"/>
    <n v="81.411764705882348"/>
    <x v="3903"/>
    <x v="3923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n v="0.15266666666666667"/>
    <n v="57.25"/>
    <x v="3904"/>
    <x v="3924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n v="0.1"/>
    <n v="5"/>
    <x v="3905"/>
    <x v="392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n v="3.0000000000000001E-3"/>
    <n v="15"/>
    <x v="3906"/>
    <x v="3926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n v="0.01"/>
    <n v="12.5"/>
    <x v="3907"/>
    <x v="3927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n v="0.13020000000000001"/>
    <n v="93"/>
    <x v="3908"/>
    <x v="3928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n v="2.265E-2"/>
    <n v="32.357142857142854"/>
    <x v="3909"/>
    <x v="3929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n v="0"/>
    <n v="0"/>
    <x v="3910"/>
    <x v="393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n v="0"/>
    <n v="0"/>
    <x v="3911"/>
    <x v="3931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n v="8.3333333333333331E-5"/>
    <n v="1"/>
    <x v="3912"/>
    <x v="3932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n v="0.15742857142857142"/>
    <n v="91.833333333333329"/>
    <x v="3913"/>
    <x v="3933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n v="0.11"/>
    <n v="45.833333333333336"/>
    <x v="3914"/>
    <x v="3934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n v="0.43833333333333335"/>
    <n v="57.173913043478258"/>
    <x v="3915"/>
    <x v="3935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n v="0"/>
    <n v="0"/>
    <x v="3916"/>
    <x v="3936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n v="0.86135181975736563"/>
    <n v="248.5"/>
    <x v="3917"/>
    <x v="3937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n v="0.12196620583717357"/>
    <n v="79.400000000000006"/>
    <x v="3918"/>
    <x v="3938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n v="1E-3"/>
    <n v="5"/>
    <x v="3919"/>
    <x v="3939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n v="2.2000000000000001E-3"/>
    <n v="5.5"/>
    <x v="3920"/>
    <x v="394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n v="9.0909090909090905E-3"/>
    <n v="25"/>
    <x v="3921"/>
    <x v="3941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n v="0"/>
    <n v="0"/>
    <x v="3922"/>
    <x v="3942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n v="0.35639999999999999"/>
    <n v="137.07692307692307"/>
    <x v="3923"/>
    <x v="3943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n v="0"/>
    <n v="0"/>
    <x v="3924"/>
    <x v="3944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n v="2.5000000000000001E-3"/>
    <n v="5"/>
    <x v="3925"/>
    <x v="394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n v="3.2500000000000001E-2"/>
    <n v="39"/>
    <x v="3926"/>
    <x v="3946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n v="3.3666666666666664E-2"/>
    <n v="50.5"/>
    <x v="3927"/>
    <x v="3947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n v="0"/>
    <n v="0"/>
    <x v="3928"/>
    <x v="3948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n v="0.15770000000000001"/>
    <n v="49.28125"/>
    <x v="3929"/>
    <x v="3949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n v="6.2500000000000003E-3"/>
    <n v="25"/>
    <x v="3930"/>
    <x v="395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n v="5.0000000000000004E-6"/>
    <n v="1"/>
    <x v="3931"/>
    <x v="395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n v="9.6153846153846159E-4"/>
    <n v="25"/>
    <x v="3932"/>
    <x v="3952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n v="0"/>
    <n v="0"/>
    <x v="3933"/>
    <x v="3953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n v="0"/>
    <n v="0"/>
    <x v="3934"/>
    <x v="395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n v="0.24285714285714285"/>
    <n v="53.125"/>
    <x v="3935"/>
    <x v="395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n v="0"/>
    <n v="0"/>
    <x v="3936"/>
    <x v="3956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n v="2.5000000000000001E-4"/>
    <n v="7"/>
    <x v="3937"/>
    <x v="395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n v="0.32050000000000001"/>
    <n v="40.0625"/>
    <x v="3938"/>
    <x v="3958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n v="0.24333333333333335"/>
    <n v="24.333333333333332"/>
    <x v="3939"/>
    <x v="3959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n v="1.4999999999999999E-2"/>
    <n v="11.25"/>
    <x v="3940"/>
    <x v="396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n v="4.1999999999999997E-3"/>
    <n v="10.5"/>
    <x v="3941"/>
    <x v="3961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n v="3.214285714285714E-2"/>
    <n v="15"/>
    <x v="3942"/>
    <x v="3962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n v="0"/>
    <n v="0"/>
    <x v="3943"/>
    <x v="3963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n v="6.3E-2"/>
    <n v="42"/>
    <x v="3944"/>
    <x v="3964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n v="0.14249999999999999"/>
    <n v="71.25"/>
    <x v="3945"/>
    <x v="396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n v="6.0000000000000001E-3"/>
    <n v="22.5"/>
    <x v="3946"/>
    <x v="3966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n v="0.2411764705882353"/>
    <n v="41"/>
    <x v="3947"/>
    <x v="396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n v="0.10539999999999999"/>
    <n v="47.909090909090907"/>
    <x v="3948"/>
    <x v="3968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n v="7.4690265486725665E-2"/>
    <n v="35.166666666666664"/>
    <x v="3949"/>
    <x v="3969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n v="7.3333333333333334E-4"/>
    <n v="5.5"/>
    <x v="3950"/>
    <x v="397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n v="9.7142857142857135E-3"/>
    <n v="22.666666666666668"/>
    <x v="3951"/>
    <x v="3971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n v="0.21099999999999999"/>
    <n v="26.375"/>
    <x v="3952"/>
    <x v="3972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n v="0.78100000000000003"/>
    <n v="105.54054054054055"/>
    <x v="3953"/>
    <x v="3973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n v="0.32"/>
    <n v="29.09090909090909"/>
    <x v="3954"/>
    <x v="3974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n v="0"/>
    <n v="0"/>
    <x v="3955"/>
    <x v="3975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n v="0.47692307692307695"/>
    <n v="62"/>
    <x v="3956"/>
    <x v="3976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n v="1.4500000000000001E-2"/>
    <n v="217.5"/>
    <x v="3957"/>
    <x v="3977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n v="0.107"/>
    <n v="26.75"/>
    <x v="3958"/>
    <x v="3978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n v="1.8333333333333333E-2"/>
    <n v="18.333333333333332"/>
    <x v="3959"/>
    <x v="3979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n v="0.18"/>
    <n v="64.285714285714292"/>
    <x v="3960"/>
    <x v="398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n v="4.0833333333333333E-2"/>
    <n v="175"/>
    <x v="3961"/>
    <x v="3981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n v="0.2"/>
    <n v="34"/>
    <x v="3962"/>
    <x v="3982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n v="0.34802513464991025"/>
    <n v="84.282608695652172"/>
    <x v="3963"/>
    <x v="3983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n v="6.3333333333333339E-2"/>
    <n v="9.5"/>
    <x v="3964"/>
    <x v="3984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n v="0.32050000000000001"/>
    <n v="33.736842105263158"/>
    <x v="3965"/>
    <x v="3985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n v="9.7600000000000006E-2"/>
    <n v="37.53846153846154"/>
    <x v="3966"/>
    <x v="3986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n v="0.3775"/>
    <n v="11.615384615384615"/>
    <x v="3967"/>
    <x v="3987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n v="2.1333333333333333E-2"/>
    <n v="8"/>
    <x v="3968"/>
    <x v="398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n v="0"/>
    <n v="0"/>
    <x v="3969"/>
    <x v="3989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n v="4.1818181818181817E-2"/>
    <n v="23"/>
    <x v="3970"/>
    <x v="399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n v="0.2"/>
    <n v="100"/>
    <x v="3971"/>
    <x v="3991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n v="5.4100000000000002E-2"/>
    <n v="60.111111111111114"/>
    <x v="3972"/>
    <x v="3992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n v="6.0000000000000002E-5"/>
    <n v="3"/>
    <x v="3973"/>
    <x v="399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n v="2.5000000000000001E-3"/>
    <n v="5"/>
    <x v="3974"/>
    <x v="3994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n v="0.35"/>
    <n v="17.5"/>
    <x v="3975"/>
    <x v="399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n v="0.16566666666666666"/>
    <n v="29.235294117647058"/>
    <x v="3976"/>
    <x v="3996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n v="0"/>
    <n v="0"/>
    <x v="3977"/>
    <x v="3997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n v="0.57199999999999995"/>
    <n v="59.583333333333336"/>
    <x v="3978"/>
    <x v="3998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n v="0.16514285714285715"/>
    <n v="82.571428571428569"/>
    <x v="3979"/>
    <x v="399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n v="1.25E-3"/>
    <n v="10"/>
    <x v="3980"/>
    <x v="400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n v="0.3775"/>
    <n v="32.357142857142854"/>
    <x v="1748"/>
    <x v="4001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n v="1.84E-2"/>
    <n v="5.75"/>
    <x v="3981"/>
    <x v="4002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n v="0.10050000000000001"/>
    <n v="100.5"/>
    <x v="3982"/>
    <x v="4003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n v="2E-3"/>
    <n v="1"/>
    <x v="3983"/>
    <x v="4004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n v="1.3333333333333334E-2"/>
    <n v="20"/>
    <x v="3984"/>
    <x v="40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n v="6.666666666666667E-5"/>
    <n v="2"/>
    <x v="3985"/>
    <x v="4006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n v="2.5000000000000001E-3"/>
    <n v="5"/>
    <x v="3986"/>
    <x v="4007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n v="0.06"/>
    <n v="15"/>
    <x v="3987"/>
    <x v="4008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n v="3.8860103626943004E-2"/>
    <n v="25"/>
    <x v="3988"/>
    <x v="4009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n v="0.24194444444444443"/>
    <n v="45.842105263157897"/>
    <x v="3989"/>
    <x v="401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n v="7.5999999999999998E-2"/>
    <n v="4.75"/>
    <x v="3990"/>
    <x v="4011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n v="0"/>
    <n v="0"/>
    <x v="3991"/>
    <x v="4012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n v="1.2999999999999999E-2"/>
    <n v="13"/>
    <x v="3992"/>
    <x v="40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n v="0"/>
    <n v="0"/>
    <x v="3993"/>
    <x v="4014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n v="1.4285714285714287E-4"/>
    <n v="1"/>
    <x v="3994"/>
    <x v="4015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n v="0.14000000000000001"/>
    <n v="10"/>
    <x v="3995"/>
    <x v="4016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n v="1.0500000000000001E-2"/>
    <n v="52.5"/>
    <x v="3996"/>
    <x v="4017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n v="8.666666666666667E-2"/>
    <n v="32.5"/>
    <x v="3997"/>
    <x v="401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n v="8.2857142857142851E-3"/>
    <n v="7.25"/>
    <x v="3998"/>
    <x v="4019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n v="0.16666666666666666"/>
    <n v="33.333333333333336"/>
    <x v="3999"/>
    <x v="402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n v="8.3333333333333332E-3"/>
    <n v="62.5"/>
    <x v="4000"/>
    <x v="4021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n v="0.69561111111111107"/>
    <n v="63.558375634517766"/>
    <x v="4001"/>
    <x v="4022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n v="0"/>
    <n v="0"/>
    <x v="4002"/>
    <x v="40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n v="1.2500000000000001E-2"/>
    <n v="10"/>
    <x v="4003"/>
    <x v="4024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n v="0.05"/>
    <n v="62.5"/>
    <x v="4004"/>
    <x v="402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n v="0"/>
    <n v="0"/>
    <x v="4005"/>
    <x v="4026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n v="7.166666666666667E-2"/>
    <n v="30.714285714285715"/>
    <x v="4006"/>
    <x v="4027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n v="0.28050000000000003"/>
    <n v="51"/>
    <x v="4007"/>
    <x v="4028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n v="0"/>
    <n v="0"/>
    <x v="4008"/>
    <x v="4029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n v="0.16"/>
    <n v="66.666666666666671"/>
    <x v="4009"/>
    <x v="403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n v="0"/>
    <n v="0"/>
    <x v="4010"/>
    <x v="4031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n v="6.8287037037037035E-2"/>
    <n v="59"/>
    <x v="4011"/>
    <x v="4032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n v="0.25698702928870293"/>
    <n v="65.340319148936175"/>
    <x v="4012"/>
    <x v="4033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n v="1.4814814814814815E-2"/>
    <n v="100"/>
    <x v="4013"/>
    <x v="4034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n v="0.36849999999999999"/>
    <n v="147.4"/>
    <x v="4014"/>
    <x v="4035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n v="0.47049999999999997"/>
    <n v="166.05882352941177"/>
    <x v="4015"/>
    <x v="4036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n v="0.11428571428571428"/>
    <n v="40"/>
    <x v="4016"/>
    <x v="4037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n v="0.12039999999999999"/>
    <n v="75.25"/>
    <x v="4017"/>
    <x v="4038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n v="0.6"/>
    <n v="60"/>
    <x v="4018"/>
    <x v="4039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n v="0.3125"/>
    <n v="1250"/>
    <x v="4019"/>
    <x v="404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n v="4.1999999999999997E-3"/>
    <n v="10.5"/>
    <x v="4020"/>
    <x v="4041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n v="2.0999999999999999E-3"/>
    <n v="7"/>
    <x v="4021"/>
    <x v="4042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n v="0"/>
    <n v="0"/>
    <x v="4022"/>
    <x v="4043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n v="0.375"/>
    <n v="56.25"/>
    <x v="4023"/>
    <x v="4044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n v="2.0000000000000001E-4"/>
    <n v="1"/>
    <x v="4024"/>
    <x v="4045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n v="8.2142857142857142E-2"/>
    <n v="38.333333333333336"/>
    <x v="4025"/>
    <x v="404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n v="2.1999999999999999E-2"/>
    <n v="27.5"/>
    <x v="4026"/>
    <x v="4047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n v="0.17652941176470588"/>
    <n v="32.978021978021978"/>
    <x v="4027"/>
    <x v="404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n v="8.0000000000000004E-4"/>
    <n v="16"/>
    <x v="4028"/>
    <x v="4049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n v="6.6666666666666664E-4"/>
    <n v="1"/>
    <x v="4029"/>
    <x v="405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n v="0"/>
    <n v="0"/>
    <x v="4030"/>
    <x v="4051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n v="0.37533333333333335"/>
    <n v="86.615384615384613"/>
    <x v="4031"/>
    <x v="4052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n v="0.22"/>
    <n v="55"/>
    <x v="4032"/>
    <x v="4053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n v="0"/>
    <n v="0"/>
    <x v="4033"/>
    <x v="4054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n v="0.1762"/>
    <n v="41.952380952380949"/>
    <x v="4034"/>
    <x v="4055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n v="0.53"/>
    <n v="88.333333333333329"/>
    <x v="4035"/>
    <x v="4056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n v="0.22142857142857142"/>
    <n v="129.16666666666666"/>
    <x v="4036"/>
    <x v="4057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n v="2.5333333333333333E-2"/>
    <n v="23.75"/>
    <x v="3268"/>
    <x v="4058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n v="2.5000000000000001E-2"/>
    <n v="35.714285714285715"/>
    <x v="4037"/>
    <x v="4059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n v="2.8500000000000001E-2"/>
    <n v="57"/>
    <x v="4038"/>
    <x v="406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n v="0"/>
    <n v="0"/>
    <x v="4039"/>
    <x v="4061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n v="2.4500000000000001E-2"/>
    <n v="163.33333333333334"/>
    <x v="4040"/>
    <x v="4062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n v="1.4210526315789474E-2"/>
    <n v="15"/>
    <x v="4041"/>
    <x v="4063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n v="0.1925"/>
    <n v="64.166666666666671"/>
    <x v="4042"/>
    <x v="4064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n v="6.7499999999999999E-3"/>
    <n v="6.75"/>
    <x v="4043"/>
    <x v="406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n v="1.6666666666666668E-3"/>
    <n v="25"/>
    <x v="4044"/>
    <x v="4066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n v="0.60899999999999999"/>
    <n v="179.11764705882354"/>
    <x v="4045"/>
    <x v="4067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n v="0.01"/>
    <n v="34.950000000000003"/>
    <x v="4046"/>
    <x v="4068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n v="0.34399999999999997"/>
    <n v="33.07692307692308"/>
    <x v="4047"/>
    <x v="4069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n v="0.16500000000000001"/>
    <n v="27.5"/>
    <x v="4048"/>
    <x v="407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n v="0"/>
    <n v="0"/>
    <x v="4049"/>
    <x v="407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n v="4.0000000000000001E-3"/>
    <n v="2"/>
    <x v="4050"/>
    <x v="407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n v="1.0571428571428572E-2"/>
    <n v="18.5"/>
    <x v="4051"/>
    <x v="4073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n v="0.26727272727272727"/>
    <n v="35"/>
    <x v="4052"/>
    <x v="4074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n v="0.28799999999999998"/>
    <n v="44.307692307692307"/>
    <x v="4053"/>
    <x v="4075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n v="0"/>
    <n v="0"/>
    <x v="4054"/>
    <x v="4076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n v="8.8999999999999996E-2"/>
    <n v="222.5"/>
    <x v="4055"/>
    <x v="4077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n v="0"/>
    <n v="0"/>
    <x v="4056"/>
    <x v="4078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n v="1.6666666666666668E-3"/>
    <n v="5"/>
    <x v="4057"/>
    <x v="4079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n v="0"/>
    <n v="0"/>
    <x v="4058"/>
    <x v="408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n v="0.15737410071942445"/>
    <n v="29.166666666666668"/>
    <x v="4059"/>
    <x v="4081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n v="0.02"/>
    <n v="1.5"/>
    <x v="4060"/>
    <x v="408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n v="0.21685714285714286"/>
    <n v="126.5"/>
    <x v="4061"/>
    <x v="4083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n v="3.3333333333333335E-3"/>
    <n v="10"/>
    <x v="4062"/>
    <x v="4084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n v="2.8571428571428571E-3"/>
    <n v="10"/>
    <x v="4063"/>
    <x v="4085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n v="4.7E-2"/>
    <n v="9.4"/>
    <x v="4064"/>
    <x v="4086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n v="0"/>
    <n v="0"/>
    <x v="4065"/>
    <x v="4087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n v="0.108"/>
    <n v="72"/>
    <x v="4066"/>
    <x v="4088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n v="4.8000000000000001E-2"/>
    <n v="30"/>
    <x v="4067"/>
    <x v="4089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n v="3.2000000000000001E-2"/>
    <n v="10.666666666666666"/>
    <x v="4068"/>
    <x v="409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n v="0.1275"/>
    <n v="25.5"/>
    <x v="4069"/>
    <x v="409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n v="1.8181818181818181E-4"/>
    <n v="20"/>
    <x v="4070"/>
    <x v="4092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n v="2.4E-2"/>
    <n v="15"/>
    <x v="4071"/>
    <x v="409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n v="0.36499999999999999"/>
    <n v="91.25"/>
    <x v="4072"/>
    <x v="4094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n v="2.6666666666666668E-2"/>
    <n v="800"/>
    <x v="4073"/>
    <x v="4095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n v="0.11428571428571428"/>
    <n v="80"/>
    <x v="4074"/>
    <x v="4096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n v="0"/>
    <n v="0"/>
    <x v="4075"/>
    <x v="4097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n v="0"/>
    <n v="0"/>
    <x v="4076"/>
    <x v="4098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n v="1.1111111111111112E-2"/>
    <n v="50"/>
    <x v="4077"/>
    <x v="4099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n v="0"/>
    <n v="0"/>
    <x v="4078"/>
    <x v="410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n v="0"/>
    <n v="0"/>
    <x v="4079"/>
    <x v="4101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n v="0.27400000000000002"/>
    <n v="22.833333333333332"/>
    <x v="4080"/>
    <x v="410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n v="0.1"/>
    <n v="16.666666666666668"/>
    <x v="4081"/>
    <x v="4103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n v="0.21366666666666667"/>
    <n v="45.785714285714285"/>
    <x v="4082"/>
    <x v="410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n v="6.9696969696969702E-2"/>
    <n v="383.33333333333331"/>
    <x v="4083"/>
    <x v="4105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n v="0.70599999999999996"/>
    <n v="106.96969696969697"/>
    <x v="4084"/>
    <x v="4106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n v="2.0500000000000001E-2"/>
    <n v="10.25"/>
    <x v="4085"/>
    <x v="4107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n v="1.9666666666666666E-2"/>
    <n v="59"/>
    <x v="4086"/>
    <x v="4108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n v="0"/>
    <n v="0"/>
    <x v="4087"/>
    <x v="4109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n v="0.28666666666666668"/>
    <n v="14.333333333333334"/>
    <x v="4088"/>
    <x v="411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n v="3.1333333333333331E-2"/>
    <n v="15.666666666666666"/>
    <x v="4089"/>
    <x v="4111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n v="4.0000000000000002E-4"/>
    <n v="1"/>
    <x v="4090"/>
    <x v="4112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n v="2E-3"/>
    <n v="1"/>
    <x v="4091"/>
    <x v="4113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7922E-2F66-47AA-AF75-687575BBD37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04BE8C-4373-4D90-9607-0979CD3ED2C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76DA7-60B2-4397-AAF1-16E6870A840B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A333D-1F9B-44EF-9050-3D7AC174D58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K13" firstHeaderRow="1" firstDataRow="3" firstDataCol="1"/>
  <pivotFields count="24">
    <pivotField showAll="0"/>
    <pivotField showAll="0"/>
    <pivotField showAll="0"/>
    <pivotField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dataField="1" numFmtId="164" showAll="0"/>
    <pivotField numFmtId="165" showAll="0"/>
    <pivotField numFmtId="165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pledged" fld="4" baseField="0" baseItem="0"/>
    <dataField name="Sum of Average Donation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1DC99-C1A5-442B-8510-3A0C368ECDA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5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10" showAll="0"/>
    <pivotField numFmtId="164" showAll="0"/>
    <pivotField numFmtId="165" showAll="0"/>
    <pivotField numFmtId="165"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zoomScale="80" zoomScaleNormal="80" workbookViewId="0">
      <selection activeCell="A2" sqref="A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14.08984375" bestFit="1" customWidth="1"/>
    <col min="15" max="15" width="16" bestFit="1" customWidth="1"/>
    <col min="16" max="16" width="28.54296875" style="10" bestFit="1" customWidth="1"/>
    <col min="17" max="17" width="30" bestFit="1" customWidth="1"/>
    <col min="18" max="18" width="41.1796875" style="13" customWidth="1"/>
    <col min="19" max="19" width="12.36328125" style="13" bestFit="1" customWidth="1"/>
    <col min="20" max="20" width="12" style="13" bestFit="1" customWidth="1"/>
    <col min="21" max="21" width="16.54296875" bestFit="1" customWidth="1"/>
    <col min="22" max="22" width="9.54296875" bestFit="1" customWidth="1"/>
    <col min="23" max="23" width="17" bestFit="1" customWidth="1"/>
    <col min="24" max="24" width="17" customWidth="1"/>
    <col min="25" max="25" width="18.1796875" bestFit="1" customWidth="1"/>
  </cols>
  <sheetData>
    <row r="1" spans="1:25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8365</v>
      </c>
      <c r="Q1" s="1" t="s">
        <v>8366</v>
      </c>
      <c r="R1" s="1" t="s">
        <v>8264</v>
      </c>
      <c r="S1" s="1" t="s">
        <v>8308</v>
      </c>
      <c r="T1" s="1" t="s">
        <v>8309</v>
      </c>
      <c r="U1" s="1" t="s">
        <v>8407</v>
      </c>
      <c r="V1" s="1" t="s">
        <v>8408</v>
      </c>
      <c r="W1" s="1" t="s">
        <v>8409</v>
      </c>
      <c r="X1" s="1" t="s">
        <v>8410</v>
      </c>
      <c r="Y1" s="1"/>
    </row>
    <row r="2" spans="1:25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>
        <f>E2/D2</f>
        <v>1.3685882352941177</v>
      </c>
      <c r="O2" s="6">
        <f>IF(L2&gt;0,E2/L2,0)</f>
        <v>63.917582417582416</v>
      </c>
      <c r="P2" s="11">
        <f t="shared" ref="P2:P65" si="0">(((I2/60)/60)/24)+DATE(1970,1,1)+(-5/24)</f>
        <v>42207.916666666664</v>
      </c>
      <c r="Q2" s="11">
        <f>(((J2/60)/60)/24)+DATE(1970,1,1)+(-5/24)</f>
        <v>42176.798738425925</v>
      </c>
      <c r="R2" s="13" t="s">
        <v>8265</v>
      </c>
      <c r="S2" s="14" t="str">
        <f t="shared" ref="S2:S65" si="1">LEFT(R2,SEARCH("/",R2)-1)</f>
        <v>film &amp; video</v>
      </c>
      <c r="T2" s="13" t="str">
        <f t="shared" ref="T2:T65" si="2">RIGHT(R2,LEN(R2)-SEARCH("/",R2))</f>
        <v>television</v>
      </c>
      <c r="U2">
        <f>LEN(C2)</f>
        <v>134</v>
      </c>
      <c r="V2">
        <f>IF(U2&lt;50,1,0)</f>
        <v>0</v>
      </c>
      <c r="W2">
        <f>IF(AND(U2&gt;= 50, U2 &lt; 100),1,0)</f>
        <v>0</v>
      </c>
      <c r="X2">
        <f>IF(U2&gt;=100,1,0)</f>
        <v>1</v>
      </c>
    </row>
    <row r="3" spans="1:25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>
        <f>E3/D3</f>
        <v>1.4260827250608272</v>
      </c>
      <c r="O3" s="6">
        <f>IF(L3&gt;0,E3/L3,0)</f>
        <v>185.48101265822785</v>
      </c>
      <c r="P3" s="11">
        <f t="shared" si="0"/>
        <v>42796.392164351848</v>
      </c>
      <c r="Q3" s="11">
        <f>(((J3/60)/60)/24)+DATE(1970,1,1)+(-5/24)</f>
        <v>42766.392164351848</v>
      </c>
      <c r="R3" s="13" t="s">
        <v>8265</v>
      </c>
      <c r="S3" s="14" t="str">
        <f t="shared" si="1"/>
        <v>film &amp; video</v>
      </c>
      <c r="T3" s="13" t="str">
        <f t="shared" si="2"/>
        <v>television</v>
      </c>
      <c r="U3">
        <f>LEN(C3)</f>
        <v>52</v>
      </c>
      <c r="V3">
        <f t="shared" ref="V3:V66" si="3">IF(U3&lt;50,1,0)</f>
        <v>0</v>
      </c>
      <c r="W3">
        <f t="shared" ref="W3:W66" si="4">IF(AND(U3&gt;= 50, U3 &lt; 100),1,0)</f>
        <v>1</v>
      </c>
      <c r="X3">
        <f t="shared" ref="X3:X66" si="5">IF(U3&gt;=100,1,0)</f>
        <v>0</v>
      </c>
    </row>
    <row r="4" spans="1:25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>
        <f>E4/D4</f>
        <v>1.05</v>
      </c>
      <c r="O4" s="6">
        <f>IF(L4&gt;0,E4/L4,0)</f>
        <v>15</v>
      </c>
      <c r="P4" s="11">
        <f t="shared" si="0"/>
        <v>42415.494016203702</v>
      </c>
      <c r="Q4" s="11">
        <f>(((J4/60)/60)/24)+DATE(1970,1,1)+(-5/24)</f>
        <v>42405.494016203702</v>
      </c>
      <c r="R4" s="13" t="s">
        <v>8265</v>
      </c>
      <c r="S4" s="14" t="str">
        <f t="shared" si="1"/>
        <v>film &amp; video</v>
      </c>
      <c r="T4" s="13" t="str">
        <f t="shared" si="2"/>
        <v>television</v>
      </c>
      <c r="U4">
        <f>LEN(C4)</f>
        <v>119</v>
      </c>
      <c r="V4">
        <f t="shared" si="3"/>
        <v>0</v>
      </c>
      <c r="W4">
        <f t="shared" si="4"/>
        <v>0</v>
      </c>
      <c r="X4">
        <f t="shared" si="5"/>
        <v>1</v>
      </c>
    </row>
    <row r="5" spans="1:25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>
        <f>E5/D5</f>
        <v>1.0389999999999999</v>
      </c>
      <c r="O5" s="6">
        <f>IF(L5&gt;0,E5/L5,0)</f>
        <v>69.266666666666666</v>
      </c>
      <c r="P5" s="11">
        <f t="shared" si="0"/>
        <v>41858.306793981479</v>
      </c>
      <c r="Q5" s="11">
        <f>(((J5/60)/60)/24)+DATE(1970,1,1)+(-5/24)</f>
        <v>41828.306793981479</v>
      </c>
      <c r="R5" s="13" t="s">
        <v>8265</v>
      </c>
      <c r="S5" s="14" t="str">
        <f t="shared" si="1"/>
        <v>film &amp; video</v>
      </c>
      <c r="T5" s="13" t="str">
        <f t="shared" si="2"/>
        <v>television</v>
      </c>
      <c r="U5">
        <f>LEN(C5)</f>
        <v>82</v>
      </c>
      <c r="V5">
        <f t="shared" si="3"/>
        <v>0</v>
      </c>
      <c r="W5">
        <f t="shared" si="4"/>
        <v>1</v>
      </c>
      <c r="X5">
        <f t="shared" si="5"/>
        <v>0</v>
      </c>
    </row>
    <row r="6" spans="1:25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>
        <f>E6/D6</f>
        <v>1.2299154545454545</v>
      </c>
      <c r="O6" s="6">
        <f>IF(L6&gt;0,E6/L6,0)</f>
        <v>190.55028169014085</v>
      </c>
      <c r="P6" s="11">
        <f t="shared" si="0"/>
        <v>42357.625914351847</v>
      </c>
      <c r="Q6" s="11">
        <f>(((J6/60)/60)/24)+DATE(1970,1,1)+(-5/24)</f>
        <v>42327.625914351847</v>
      </c>
      <c r="R6" s="13" t="s">
        <v>8265</v>
      </c>
      <c r="S6" s="14" t="str">
        <f t="shared" si="1"/>
        <v>film &amp; video</v>
      </c>
      <c r="T6" s="13" t="str">
        <f t="shared" si="2"/>
        <v>television</v>
      </c>
      <c r="U6">
        <f>LEN(C6)</f>
        <v>135</v>
      </c>
      <c r="V6">
        <f t="shared" si="3"/>
        <v>0</v>
      </c>
      <c r="W6">
        <f t="shared" si="4"/>
        <v>0</v>
      </c>
      <c r="X6">
        <f t="shared" si="5"/>
        <v>1</v>
      </c>
    </row>
    <row r="7" spans="1:25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>
        <f>E7/D7</f>
        <v>1.0977744436109027</v>
      </c>
      <c r="O7" s="6">
        <f>IF(L7&gt;0,E7/L7,0)</f>
        <v>93.40425531914893</v>
      </c>
      <c r="P7" s="11">
        <f t="shared" si="0"/>
        <v>42580.024305555555</v>
      </c>
      <c r="Q7" s="11">
        <f>(((J7/60)/60)/24)+DATE(1970,1,1)+(-5/24)</f>
        <v>42563.724618055552</v>
      </c>
      <c r="R7" s="13" t="s">
        <v>8265</v>
      </c>
      <c r="S7" s="14" t="str">
        <f t="shared" si="1"/>
        <v>film &amp; video</v>
      </c>
      <c r="T7" s="13" t="str">
        <f t="shared" si="2"/>
        <v>television</v>
      </c>
      <c r="U7">
        <f>LEN(C7)</f>
        <v>119</v>
      </c>
      <c r="V7">
        <f t="shared" si="3"/>
        <v>0</v>
      </c>
      <c r="W7">
        <f t="shared" si="4"/>
        <v>0</v>
      </c>
      <c r="X7">
        <f t="shared" si="5"/>
        <v>1</v>
      </c>
    </row>
    <row r="8" spans="1:25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>
        <f>E8/D8</f>
        <v>1.064875</v>
      </c>
      <c r="O8" s="6">
        <f>IF(L8&gt;0,E8/L8,0)</f>
        <v>146.87931034482759</v>
      </c>
      <c r="P8" s="11">
        <f t="shared" si="0"/>
        <v>41803.864004629628</v>
      </c>
      <c r="Q8" s="11">
        <f>(((J8/60)/60)/24)+DATE(1970,1,1)+(-5/24)</f>
        <v>41793.864004629628</v>
      </c>
      <c r="R8" s="13" t="s">
        <v>8265</v>
      </c>
      <c r="S8" s="14" t="str">
        <f t="shared" si="1"/>
        <v>film &amp; video</v>
      </c>
      <c r="T8" s="13" t="str">
        <f t="shared" si="2"/>
        <v>television</v>
      </c>
      <c r="U8">
        <f>LEN(C8)</f>
        <v>135</v>
      </c>
      <c r="V8">
        <f t="shared" si="3"/>
        <v>0</v>
      </c>
      <c r="W8">
        <f t="shared" si="4"/>
        <v>0</v>
      </c>
      <c r="X8">
        <f t="shared" si="5"/>
        <v>1</v>
      </c>
    </row>
    <row r="9" spans="1:25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>
        <f>E9/D9</f>
        <v>1.0122222222222221</v>
      </c>
      <c r="O9" s="6">
        <f>IF(L9&gt;0,E9/L9,0)</f>
        <v>159.82456140350877</v>
      </c>
      <c r="P9" s="11">
        <f t="shared" si="0"/>
        <v>42555.838738425926</v>
      </c>
      <c r="Q9" s="11">
        <f>(((J9/60)/60)/24)+DATE(1970,1,1)+(-5/24)</f>
        <v>42515.838738425926</v>
      </c>
      <c r="R9" s="13" t="s">
        <v>8265</v>
      </c>
      <c r="S9" s="14" t="str">
        <f t="shared" si="1"/>
        <v>film &amp; video</v>
      </c>
      <c r="T9" s="13" t="str">
        <f t="shared" si="2"/>
        <v>television</v>
      </c>
      <c r="U9">
        <f>LEN(C9)</f>
        <v>135</v>
      </c>
      <c r="V9">
        <f t="shared" si="3"/>
        <v>0</v>
      </c>
      <c r="W9">
        <f t="shared" si="4"/>
        <v>0</v>
      </c>
      <c r="X9">
        <f t="shared" si="5"/>
        <v>1</v>
      </c>
    </row>
    <row r="10" spans="1:25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>
        <f>E10/D10</f>
        <v>1.0004342857142856</v>
      </c>
      <c r="O10" s="6">
        <f>IF(L10&gt;0,E10/L10,0)</f>
        <v>291.79333333333335</v>
      </c>
      <c r="P10" s="11">
        <f t="shared" si="0"/>
        <v>42475.666666666664</v>
      </c>
      <c r="Q10" s="11">
        <f>(((J10/60)/60)/24)+DATE(1970,1,1)+(-5/24)</f>
        <v>42468.736249999994</v>
      </c>
      <c r="R10" s="13" t="s">
        <v>8265</v>
      </c>
      <c r="S10" s="14" t="str">
        <f t="shared" si="1"/>
        <v>film &amp; video</v>
      </c>
      <c r="T10" s="13" t="str">
        <f t="shared" si="2"/>
        <v>television</v>
      </c>
      <c r="U10">
        <f>LEN(C10)</f>
        <v>50</v>
      </c>
      <c r="V10">
        <f t="shared" si="3"/>
        <v>0</v>
      </c>
      <c r="W10">
        <f t="shared" si="4"/>
        <v>1</v>
      </c>
      <c r="X10">
        <f t="shared" si="5"/>
        <v>0</v>
      </c>
    </row>
    <row r="11" spans="1:25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>
        <f>E11/D11</f>
        <v>1.2599800000000001</v>
      </c>
      <c r="O11" s="6">
        <f>IF(L11&gt;0,E11/L11,0)</f>
        <v>31.499500000000001</v>
      </c>
      <c r="P11" s="11">
        <f t="shared" si="0"/>
        <v>42476.895185185182</v>
      </c>
      <c r="Q11" s="11">
        <f>(((J11/60)/60)/24)+DATE(1970,1,1)+(-5/24)</f>
        <v>42446.895185185182</v>
      </c>
      <c r="R11" s="13" t="s">
        <v>8265</v>
      </c>
      <c r="S11" s="14" t="str">
        <f t="shared" si="1"/>
        <v>film &amp; video</v>
      </c>
      <c r="T11" s="13" t="str">
        <f t="shared" si="2"/>
        <v>television</v>
      </c>
      <c r="U11">
        <f>LEN(C11)</f>
        <v>128</v>
      </c>
      <c r="V11">
        <f t="shared" si="3"/>
        <v>0</v>
      </c>
      <c r="W11">
        <f t="shared" si="4"/>
        <v>0</v>
      </c>
      <c r="X11">
        <f t="shared" si="5"/>
        <v>1</v>
      </c>
    </row>
    <row r="12" spans="1:25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>
        <f>E12/D12</f>
        <v>1.0049999999999999</v>
      </c>
      <c r="O12" s="6">
        <f>IF(L12&gt;0,E12/L12,0)</f>
        <v>158.68421052631578</v>
      </c>
      <c r="P12" s="11">
        <f t="shared" si="0"/>
        <v>41814.859710648147</v>
      </c>
      <c r="Q12" s="11">
        <f>(((J12/60)/60)/24)+DATE(1970,1,1)+(-5/24)</f>
        <v>41779.859710648147</v>
      </c>
      <c r="R12" s="13" t="s">
        <v>8265</v>
      </c>
      <c r="S12" s="14" t="str">
        <f t="shared" si="1"/>
        <v>film &amp; video</v>
      </c>
      <c r="T12" s="13" t="str">
        <f t="shared" si="2"/>
        <v>television</v>
      </c>
      <c r="U12">
        <f>LEN(C12)</f>
        <v>132</v>
      </c>
      <c r="V12">
        <f t="shared" si="3"/>
        <v>0</v>
      </c>
      <c r="W12">
        <f t="shared" si="4"/>
        <v>0</v>
      </c>
      <c r="X12">
        <f t="shared" si="5"/>
        <v>1</v>
      </c>
    </row>
    <row r="13" spans="1:25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>
        <f>E13/D13</f>
        <v>1.2050000000000001</v>
      </c>
      <c r="O13" s="6">
        <f>IF(L13&gt;0,E13/L13,0)</f>
        <v>80.333333333333329</v>
      </c>
      <c r="P13" s="11">
        <f t="shared" si="0"/>
        <v>42603.916666666664</v>
      </c>
      <c r="Q13" s="11">
        <f>(((J13/60)/60)/24)+DATE(1970,1,1)+(-5/24)</f>
        <v>42572.570162037031</v>
      </c>
      <c r="R13" s="13" t="s">
        <v>8265</v>
      </c>
      <c r="S13" s="14" t="str">
        <f t="shared" si="1"/>
        <v>film &amp; video</v>
      </c>
      <c r="T13" s="13" t="str">
        <f t="shared" si="2"/>
        <v>television</v>
      </c>
      <c r="U13">
        <f>LEN(C13)</f>
        <v>131</v>
      </c>
      <c r="V13">
        <f t="shared" si="3"/>
        <v>0</v>
      </c>
      <c r="W13">
        <f t="shared" si="4"/>
        <v>0</v>
      </c>
      <c r="X13">
        <f t="shared" si="5"/>
        <v>1</v>
      </c>
    </row>
    <row r="14" spans="1:25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>
        <f>E14/D14</f>
        <v>1.6529333333333334</v>
      </c>
      <c r="O14" s="6">
        <f>IF(L14&gt;0,E14/L14,0)</f>
        <v>59.961305925030231</v>
      </c>
      <c r="P14" s="11">
        <f t="shared" si="0"/>
        <v>41835.916666666664</v>
      </c>
      <c r="Q14" s="11">
        <f>(((J14/60)/60)/24)+DATE(1970,1,1)+(-5/24)</f>
        <v>41791.504918981482</v>
      </c>
      <c r="R14" s="13" t="s">
        <v>8265</v>
      </c>
      <c r="S14" s="14" t="str">
        <f t="shared" si="1"/>
        <v>film &amp; video</v>
      </c>
      <c r="T14" s="13" t="str">
        <f t="shared" si="2"/>
        <v>television</v>
      </c>
      <c r="U14">
        <f>LEN(C14)</f>
        <v>130</v>
      </c>
      <c r="V14">
        <f t="shared" si="3"/>
        <v>0</v>
      </c>
      <c r="W14">
        <f t="shared" si="4"/>
        <v>0</v>
      </c>
      <c r="X14">
        <f t="shared" si="5"/>
        <v>1</v>
      </c>
    </row>
    <row r="15" spans="1:25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>
        <f>E15/D15</f>
        <v>1.5997142857142856</v>
      </c>
      <c r="O15" s="6">
        <f>IF(L15&gt;0,E15/L15,0)</f>
        <v>109.78431372549019</v>
      </c>
      <c r="P15" s="11">
        <f t="shared" si="0"/>
        <v>42544.643749999996</v>
      </c>
      <c r="Q15" s="11">
        <f>(((J15/60)/60)/24)+DATE(1970,1,1)+(-5/24)</f>
        <v>42508.468854166662</v>
      </c>
      <c r="R15" s="13" t="s">
        <v>8265</v>
      </c>
      <c r="S15" s="14" t="str">
        <f t="shared" si="1"/>
        <v>film &amp; video</v>
      </c>
      <c r="T15" s="13" t="str">
        <f t="shared" si="2"/>
        <v>television</v>
      </c>
      <c r="U15">
        <f>LEN(C15)</f>
        <v>100</v>
      </c>
      <c r="V15">
        <f t="shared" si="3"/>
        <v>0</v>
      </c>
      <c r="W15">
        <f t="shared" si="4"/>
        <v>0</v>
      </c>
      <c r="X15">
        <f t="shared" si="5"/>
        <v>1</v>
      </c>
    </row>
    <row r="16" spans="1:25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>
        <f>E16/D16</f>
        <v>1.0093333333333334</v>
      </c>
      <c r="O16" s="6">
        <f>IF(L16&gt;0,E16/L16,0)</f>
        <v>147.70731707317074</v>
      </c>
      <c r="P16" s="11">
        <f t="shared" si="0"/>
        <v>41833.374305555553</v>
      </c>
      <c r="Q16" s="11">
        <f>(((J16/60)/60)/24)+DATE(1970,1,1)+(-5/24)</f>
        <v>41807.818148148144</v>
      </c>
      <c r="R16" s="13" t="s">
        <v>8265</v>
      </c>
      <c r="S16" s="14" t="str">
        <f t="shared" si="1"/>
        <v>film &amp; video</v>
      </c>
      <c r="T16" s="13" t="str">
        <f t="shared" si="2"/>
        <v>television</v>
      </c>
      <c r="U16">
        <f>LEN(C16)</f>
        <v>70</v>
      </c>
      <c r="V16">
        <f t="shared" si="3"/>
        <v>0</v>
      </c>
      <c r="W16">
        <f t="shared" si="4"/>
        <v>1</v>
      </c>
      <c r="X16">
        <f t="shared" si="5"/>
        <v>0</v>
      </c>
    </row>
    <row r="17" spans="1:24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>
        <f>E17/D17</f>
        <v>1.0660000000000001</v>
      </c>
      <c r="O17" s="6">
        <f>IF(L17&gt;0,E17/L17,0)</f>
        <v>21.755102040816325</v>
      </c>
      <c r="P17" s="11">
        <f t="shared" si="0"/>
        <v>42274.634722222218</v>
      </c>
      <c r="Q17" s="11">
        <f>(((J17/60)/60)/24)+DATE(1970,1,1)+(-5/24)</f>
        <v>42256.183541666665</v>
      </c>
      <c r="R17" s="13" t="s">
        <v>8265</v>
      </c>
      <c r="S17" s="14" t="str">
        <f t="shared" si="1"/>
        <v>film &amp; video</v>
      </c>
      <c r="T17" s="13" t="str">
        <f t="shared" si="2"/>
        <v>television</v>
      </c>
      <c r="U17">
        <f>LEN(C17)</f>
        <v>125</v>
      </c>
      <c r="V17">
        <f t="shared" si="3"/>
        <v>0</v>
      </c>
      <c r="W17">
        <f t="shared" si="4"/>
        <v>0</v>
      </c>
      <c r="X17">
        <f t="shared" si="5"/>
        <v>1</v>
      </c>
    </row>
    <row r="18" spans="1:24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>
        <f>E18/D18</f>
        <v>1.0024166666666667</v>
      </c>
      <c r="O18" s="6">
        <f>IF(L18&gt;0,E18/L18,0)</f>
        <v>171.84285714285716</v>
      </c>
      <c r="P18" s="11">
        <f t="shared" si="0"/>
        <v>41806.020833333328</v>
      </c>
      <c r="Q18" s="11">
        <f>(((J18/60)/60)/24)+DATE(1970,1,1)+(-5/24)</f>
        <v>41760.588090277779</v>
      </c>
      <c r="R18" s="13" t="s">
        <v>8265</v>
      </c>
      <c r="S18" s="14" t="str">
        <f t="shared" si="1"/>
        <v>film &amp; video</v>
      </c>
      <c r="T18" s="13" t="str">
        <f t="shared" si="2"/>
        <v>television</v>
      </c>
      <c r="U18">
        <f>LEN(C18)</f>
        <v>135</v>
      </c>
      <c r="V18">
        <f t="shared" si="3"/>
        <v>0</v>
      </c>
      <c r="W18">
        <f t="shared" si="4"/>
        <v>0</v>
      </c>
      <c r="X18">
        <f t="shared" si="5"/>
        <v>1</v>
      </c>
    </row>
    <row r="19" spans="1:24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>
        <f>E19/D19</f>
        <v>1.0066666666666666</v>
      </c>
      <c r="O19" s="6">
        <f>IF(L19&gt;0,E19/L19,0)</f>
        <v>41.944444444444443</v>
      </c>
      <c r="P19" s="11">
        <f t="shared" si="0"/>
        <v>41947.565069444441</v>
      </c>
      <c r="Q19" s="11">
        <f>(((J19/60)/60)/24)+DATE(1970,1,1)+(-5/24)</f>
        <v>41917.523402777777</v>
      </c>
      <c r="R19" s="13" t="s">
        <v>8265</v>
      </c>
      <c r="S19" s="14" t="str">
        <f t="shared" si="1"/>
        <v>film &amp; video</v>
      </c>
      <c r="T19" s="13" t="str">
        <f t="shared" si="2"/>
        <v>television</v>
      </c>
      <c r="U19">
        <f>LEN(C19)</f>
        <v>132</v>
      </c>
      <c r="V19">
        <f t="shared" si="3"/>
        <v>0</v>
      </c>
      <c r="W19">
        <f t="shared" si="4"/>
        <v>0</v>
      </c>
      <c r="X19">
        <f t="shared" si="5"/>
        <v>1</v>
      </c>
    </row>
    <row r="20" spans="1:24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>
        <f>E20/D20</f>
        <v>1.0632110000000001</v>
      </c>
      <c r="O20" s="6">
        <f>IF(L20&gt;0,E20/L20,0)</f>
        <v>93.264122807017543</v>
      </c>
      <c r="P20" s="11">
        <f t="shared" si="0"/>
        <v>41899.333981481483</v>
      </c>
      <c r="Q20" s="11">
        <f>(((J20/60)/60)/24)+DATE(1970,1,1)+(-5/24)</f>
        <v>41869.333981481483</v>
      </c>
      <c r="R20" s="13" t="s">
        <v>8265</v>
      </c>
      <c r="S20" s="14" t="str">
        <f t="shared" si="1"/>
        <v>film &amp; video</v>
      </c>
      <c r="T20" s="13" t="str">
        <f t="shared" si="2"/>
        <v>television</v>
      </c>
      <c r="U20">
        <f>LEN(C20)</f>
        <v>117</v>
      </c>
      <c r="V20">
        <f t="shared" si="3"/>
        <v>0</v>
      </c>
      <c r="W20">
        <f t="shared" si="4"/>
        <v>0</v>
      </c>
      <c r="X20">
        <f t="shared" si="5"/>
        <v>1</v>
      </c>
    </row>
    <row r="21" spans="1:24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>
        <f>E21/D21</f>
        <v>1.4529411764705882</v>
      </c>
      <c r="O21" s="6">
        <f>IF(L21&gt;0,E21/L21,0)</f>
        <v>56.136363636363633</v>
      </c>
      <c r="P21" s="11">
        <f t="shared" si="0"/>
        <v>42205.608032407406</v>
      </c>
      <c r="Q21" s="11">
        <f>(((J21/60)/60)/24)+DATE(1970,1,1)+(-5/24)</f>
        <v>42175.608032407406</v>
      </c>
      <c r="R21" s="13" t="s">
        <v>8265</v>
      </c>
      <c r="S21" s="14" t="str">
        <f t="shared" si="1"/>
        <v>film &amp; video</v>
      </c>
      <c r="T21" s="13" t="str">
        <f t="shared" si="2"/>
        <v>television</v>
      </c>
      <c r="U21">
        <f>LEN(C21)</f>
        <v>131</v>
      </c>
      <c r="V21">
        <f t="shared" si="3"/>
        <v>0</v>
      </c>
      <c r="W21">
        <f t="shared" si="4"/>
        <v>0</v>
      </c>
      <c r="X21">
        <f t="shared" si="5"/>
        <v>1</v>
      </c>
    </row>
    <row r="22" spans="1:24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>
        <f>E22/D22</f>
        <v>1.002</v>
      </c>
      <c r="O22" s="6">
        <f>IF(L22&gt;0,E22/L22,0)</f>
        <v>80.16</v>
      </c>
      <c r="P22" s="11">
        <f t="shared" si="0"/>
        <v>42260.549907407411</v>
      </c>
      <c r="Q22" s="11">
        <f>(((J22/60)/60)/24)+DATE(1970,1,1)+(-5/24)</f>
        <v>42200.549907407411</v>
      </c>
      <c r="R22" s="13" t="s">
        <v>8265</v>
      </c>
      <c r="S22" s="14" t="str">
        <f t="shared" si="1"/>
        <v>film &amp; video</v>
      </c>
      <c r="T22" s="13" t="str">
        <f t="shared" si="2"/>
        <v>television</v>
      </c>
      <c r="U22">
        <f>LEN(C22)</f>
        <v>108</v>
      </c>
      <c r="V22">
        <f t="shared" si="3"/>
        <v>0</v>
      </c>
      <c r="W22">
        <f t="shared" si="4"/>
        <v>0</v>
      </c>
      <c r="X22">
        <f t="shared" si="5"/>
        <v>1</v>
      </c>
    </row>
    <row r="23" spans="1:24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>
        <f>E23/D23</f>
        <v>1.0913513513513513</v>
      </c>
      <c r="O23" s="6">
        <f>IF(L23&gt;0,E23/L23,0)</f>
        <v>199.9009900990099</v>
      </c>
      <c r="P23" s="11">
        <f t="shared" si="0"/>
        <v>41908.418854166666</v>
      </c>
      <c r="Q23" s="11">
        <f>(((J23/60)/60)/24)+DATE(1970,1,1)+(-5/24)</f>
        <v>41878.418854166666</v>
      </c>
      <c r="R23" s="13" t="s">
        <v>8265</v>
      </c>
      <c r="S23" s="14" t="str">
        <f t="shared" si="1"/>
        <v>film &amp; video</v>
      </c>
      <c r="T23" s="13" t="str">
        <f t="shared" si="2"/>
        <v>television</v>
      </c>
      <c r="U23">
        <f>LEN(C23)</f>
        <v>124</v>
      </c>
      <c r="V23">
        <f t="shared" si="3"/>
        <v>0</v>
      </c>
      <c r="W23">
        <f t="shared" si="4"/>
        <v>0</v>
      </c>
      <c r="X23">
        <f t="shared" si="5"/>
        <v>1</v>
      </c>
    </row>
    <row r="24" spans="1:24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>
        <f>E24/D24</f>
        <v>1.1714285714285715</v>
      </c>
      <c r="O24" s="6">
        <f>IF(L24&gt;0,E24/L24,0)</f>
        <v>51.25</v>
      </c>
      <c r="P24" s="11">
        <f t="shared" si="0"/>
        <v>42005.124305555553</v>
      </c>
      <c r="Q24" s="11">
        <f>(((J24/60)/60)/24)+DATE(1970,1,1)+(-5/24)</f>
        <v>41989.703009259254</v>
      </c>
      <c r="R24" s="13" t="s">
        <v>8265</v>
      </c>
      <c r="S24" s="14" t="str">
        <f t="shared" si="1"/>
        <v>film &amp; video</v>
      </c>
      <c r="T24" s="13" t="str">
        <f t="shared" si="2"/>
        <v>television</v>
      </c>
      <c r="U24">
        <f>LEN(C24)</f>
        <v>80</v>
      </c>
      <c r="V24">
        <f t="shared" si="3"/>
        <v>0</v>
      </c>
      <c r="W24">
        <f t="shared" si="4"/>
        <v>1</v>
      </c>
      <c r="X24">
        <f t="shared" si="5"/>
        <v>0</v>
      </c>
    </row>
    <row r="25" spans="1:24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>
        <f>E25/D25</f>
        <v>1.1850000000000001</v>
      </c>
      <c r="O25" s="6">
        <f>IF(L25&gt;0,E25/L25,0)</f>
        <v>103.04347826086956</v>
      </c>
      <c r="P25" s="11">
        <f t="shared" si="0"/>
        <v>42124.430555555555</v>
      </c>
      <c r="Q25" s="11">
        <f>(((J25/60)/60)/24)+DATE(1970,1,1)+(-5/24)</f>
        <v>42097.570613425924</v>
      </c>
      <c r="R25" s="13" t="s">
        <v>8265</v>
      </c>
      <c r="S25" s="14" t="str">
        <f t="shared" si="1"/>
        <v>film &amp; video</v>
      </c>
      <c r="T25" s="13" t="str">
        <f t="shared" si="2"/>
        <v>television</v>
      </c>
      <c r="U25">
        <f>LEN(C25)</f>
        <v>128</v>
      </c>
      <c r="V25">
        <f t="shared" si="3"/>
        <v>0</v>
      </c>
      <c r="W25">
        <f t="shared" si="4"/>
        <v>0</v>
      </c>
      <c r="X25">
        <f t="shared" si="5"/>
        <v>1</v>
      </c>
    </row>
    <row r="26" spans="1:24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>
        <f>E26/D26</f>
        <v>1.0880768571428572</v>
      </c>
      <c r="O26" s="6">
        <f>IF(L26&gt;0,E26/L26,0)</f>
        <v>66.346149825783982</v>
      </c>
      <c r="P26" s="11">
        <f t="shared" si="0"/>
        <v>42262.61041666667</v>
      </c>
      <c r="Q26" s="11">
        <f>(((J26/60)/60)/24)+DATE(1970,1,1)+(-5/24)</f>
        <v>42229.611840277772</v>
      </c>
      <c r="R26" s="13" t="s">
        <v>8265</v>
      </c>
      <c r="S26" s="14" t="str">
        <f t="shared" si="1"/>
        <v>film &amp; video</v>
      </c>
      <c r="T26" s="13" t="str">
        <f t="shared" si="2"/>
        <v>television</v>
      </c>
      <c r="U26">
        <f>LEN(C26)</f>
        <v>77</v>
      </c>
      <c r="V26">
        <f t="shared" si="3"/>
        <v>0</v>
      </c>
      <c r="W26">
        <f t="shared" si="4"/>
        <v>1</v>
      </c>
      <c r="X26">
        <f t="shared" si="5"/>
        <v>0</v>
      </c>
    </row>
    <row r="27" spans="1:24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>
        <f>E27/D27</f>
        <v>1.3333333333333333</v>
      </c>
      <c r="O27" s="6">
        <f>IF(L27&gt;0,E27/L27,0)</f>
        <v>57.142857142857146</v>
      </c>
      <c r="P27" s="11">
        <f t="shared" si="0"/>
        <v>42377.816678240742</v>
      </c>
      <c r="Q27" s="11">
        <f>(((J27/60)/60)/24)+DATE(1970,1,1)+(-5/24)</f>
        <v>42317.816678240742</v>
      </c>
      <c r="R27" s="13" t="s">
        <v>8265</v>
      </c>
      <c r="S27" s="14" t="str">
        <f t="shared" si="1"/>
        <v>film &amp; video</v>
      </c>
      <c r="T27" s="13" t="str">
        <f t="shared" si="2"/>
        <v>television</v>
      </c>
      <c r="U27">
        <f>LEN(C27)</f>
        <v>125</v>
      </c>
      <c r="V27">
        <f t="shared" si="3"/>
        <v>0</v>
      </c>
      <c r="W27">
        <f t="shared" si="4"/>
        <v>0</v>
      </c>
      <c r="X27">
        <f t="shared" si="5"/>
        <v>1</v>
      </c>
    </row>
    <row r="28" spans="1:24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>
        <f>E28/D28</f>
        <v>1.552</v>
      </c>
      <c r="O28" s="6">
        <f>IF(L28&gt;0,E28/L28,0)</f>
        <v>102.10526315789474</v>
      </c>
      <c r="P28" s="11">
        <f t="shared" si="0"/>
        <v>41868.307222222218</v>
      </c>
      <c r="Q28" s="11">
        <f>(((J28/60)/60)/24)+DATE(1970,1,1)+(-5/24)</f>
        <v>41828.307222222218</v>
      </c>
      <c r="R28" s="13" t="s">
        <v>8265</v>
      </c>
      <c r="S28" s="14" t="str">
        <f t="shared" si="1"/>
        <v>film &amp; video</v>
      </c>
      <c r="T28" s="13" t="str">
        <f t="shared" si="2"/>
        <v>television</v>
      </c>
      <c r="U28">
        <f>LEN(C28)</f>
        <v>97</v>
      </c>
      <c r="V28">
        <f t="shared" si="3"/>
        <v>0</v>
      </c>
      <c r="W28">
        <f t="shared" si="4"/>
        <v>1</v>
      </c>
      <c r="X28">
        <f t="shared" si="5"/>
        <v>0</v>
      </c>
    </row>
    <row r="29" spans="1:24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>
        <f>E29/D29</f>
        <v>1.1172500000000001</v>
      </c>
      <c r="O29" s="6">
        <f>IF(L29&gt;0,E29/L29,0)</f>
        <v>148.96666666666667</v>
      </c>
      <c r="P29" s="11">
        <f t="shared" si="0"/>
        <v>41958.998067129629</v>
      </c>
      <c r="Q29" s="11">
        <f>(((J29/60)/60)/24)+DATE(1970,1,1)+(-5/24)</f>
        <v>41928.956400462957</v>
      </c>
      <c r="R29" s="13" t="s">
        <v>8265</v>
      </c>
      <c r="S29" s="14" t="str">
        <f t="shared" si="1"/>
        <v>film &amp; video</v>
      </c>
      <c r="T29" s="13" t="str">
        <f t="shared" si="2"/>
        <v>television</v>
      </c>
      <c r="U29">
        <f>LEN(C29)</f>
        <v>115</v>
      </c>
      <c r="V29">
        <f t="shared" si="3"/>
        <v>0</v>
      </c>
      <c r="W29">
        <f t="shared" si="4"/>
        <v>0</v>
      </c>
      <c r="X29">
        <f t="shared" si="5"/>
        <v>1</v>
      </c>
    </row>
    <row r="30" spans="1:24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>
        <f>E30/D30</f>
        <v>1.0035000000000001</v>
      </c>
      <c r="O30" s="6">
        <f>IF(L30&gt;0,E30/L30,0)</f>
        <v>169.6056338028169</v>
      </c>
      <c r="P30" s="11">
        <f t="shared" si="0"/>
        <v>42354.755601851844</v>
      </c>
      <c r="Q30" s="11">
        <f>(((J30/60)/60)/24)+DATE(1970,1,1)+(-5/24)</f>
        <v>42324.755601851844</v>
      </c>
      <c r="R30" s="13" t="s">
        <v>8265</v>
      </c>
      <c r="S30" s="14" t="str">
        <f t="shared" si="1"/>
        <v>film &amp; video</v>
      </c>
      <c r="T30" s="13" t="str">
        <f t="shared" si="2"/>
        <v>television</v>
      </c>
      <c r="U30">
        <f>LEN(C30)</f>
        <v>77</v>
      </c>
      <c r="V30">
        <f t="shared" si="3"/>
        <v>0</v>
      </c>
      <c r="W30">
        <f t="shared" si="4"/>
        <v>1</v>
      </c>
      <c r="X30">
        <f t="shared" si="5"/>
        <v>0</v>
      </c>
    </row>
    <row r="31" spans="1:24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>
        <f>E31/D31</f>
        <v>1.2333333333333334</v>
      </c>
      <c r="O31" s="6">
        <f>IF(L31&gt;0,E31/L31,0)</f>
        <v>31.623931623931625</v>
      </c>
      <c r="P31" s="11">
        <f t="shared" si="0"/>
        <v>41842.464907407404</v>
      </c>
      <c r="Q31" s="11">
        <f>(((J31/60)/60)/24)+DATE(1970,1,1)+(-5/24)</f>
        <v>41812.464907407404</v>
      </c>
      <c r="R31" s="13" t="s">
        <v>8265</v>
      </c>
      <c r="S31" s="14" t="str">
        <f t="shared" si="1"/>
        <v>film &amp; video</v>
      </c>
      <c r="T31" s="13" t="str">
        <f t="shared" si="2"/>
        <v>television</v>
      </c>
      <c r="U31">
        <f>LEN(C31)</f>
        <v>134</v>
      </c>
      <c r="V31">
        <f t="shared" si="3"/>
        <v>0</v>
      </c>
      <c r="W31">
        <f t="shared" si="4"/>
        <v>0</v>
      </c>
      <c r="X31">
        <f t="shared" si="5"/>
        <v>1</v>
      </c>
    </row>
    <row r="32" spans="1:24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>
        <f>E32/D32</f>
        <v>1.0129975</v>
      </c>
      <c r="O32" s="6">
        <f>IF(L32&gt;0,E32/L32,0)</f>
        <v>76.45264150943396</v>
      </c>
      <c r="P32" s="11">
        <f t="shared" si="0"/>
        <v>41872.084664351853</v>
      </c>
      <c r="Q32" s="11">
        <f>(((J32/60)/60)/24)+DATE(1970,1,1)+(-5/24)</f>
        <v>41842.084664351853</v>
      </c>
      <c r="R32" s="13" t="s">
        <v>8265</v>
      </c>
      <c r="S32" s="14" t="str">
        <f t="shared" si="1"/>
        <v>film &amp; video</v>
      </c>
      <c r="T32" s="13" t="str">
        <f t="shared" si="2"/>
        <v>television</v>
      </c>
      <c r="U32">
        <f>LEN(C32)</f>
        <v>120</v>
      </c>
      <c r="V32">
        <f t="shared" si="3"/>
        <v>0</v>
      </c>
      <c r="W32">
        <f t="shared" si="4"/>
        <v>0</v>
      </c>
      <c r="X32">
        <f t="shared" si="5"/>
        <v>1</v>
      </c>
    </row>
    <row r="33" spans="1:24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>
        <f>E33/D33</f>
        <v>1</v>
      </c>
      <c r="O33" s="6">
        <f>IF(L33&gt;0,E33/L33,0)</f>
        <v>13</v>
      </c>
      <c r="P33" s="11">
        <f t="shared" si="0"/>
        <v>42394.583726851844</v>
      </c>
      <c r="Q33" s="11">
        <f>(((J33/60)/60)/24)+DATE(1970,1,1)+(-5/24)</f>
        <v>42376.583726851844</v>
      </c>
      <c r="R33" s="13" t="s">
        <v>8265</v>
      </c>
      <c r="S33" s="14" t="str">
        <f t="shared" si="1"/>
        <v>film &amp; video</v>
      </c>
      <c r="T33" s="13" t="str">
        <f t="shared" si="2"/>
        <v>television</v>
      </c>
      <c r="U33">
        <f>LEN(C33)</f>
        <v>127</v>
      </c>
      <c r="V33">
        <f t="shared" si="3"/>
        <v>0</v>
      </c>
      <c r="W33">
        <f t="shared" si="4"/>
        <v>0</v>
      </c>
      <c r="X33">
        <f t="shared" si="5"/>
        <v>1</v>
      </c>
    </row>
    <row r="34" spans="1:24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>
        <f>E34/D34</f>
        <v>1.0024604569420035</v>
      </c>
      <c r="O34" s="6">
        <f>IF(L34&gt;0,E34/L34,0)</f>
        <v>320.44943820224717</v>
      </c>
      <c r="P34" s="11">
        <f t="shared" si="0"/>
        <v>42502.957638888889</v>
      </c>
      <c r="Q34" s="11">
        <f>(((J34/60)/60)/24)+DATE(1970,1,1)+(-5/24)</f>
        <v>42461.419178240736</v>
      </c>
      <c r="R34" s="13" t="s">
        <v>8265</v>
      </c>
      <c r="S34" s="14" t="str">
        <f t="shared" si="1"/>
        <v>film &amp; video</v>
      </c>
      <c r="T34" s="13" t="str">
        <f t="shared" si="2"/>
        <v>television</v>
      </c>
      <c r="U34">
        <f>LEN(C34)</f>
        <v>133</v>
      </c>
      <c r="V34">
        <f t="shared" si="3"/>
        <v>0</v>
      </c>
      <c r="W34">
        <f t="shared" si="4"/>
        <v>0</v>
      </c>
      <c r="X34">
        <f t="shared" si="5"/>
        <v>1</v>
      </c>
    </row>
    <row r="35" spans="1:24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>
        <f>E35/D35</f>
        <v>1.0209523809523811</v>
      </c>
      <c r="O35" s="6">
        <f>IF(L35&gt;0,E35/L35,0)</f>
        <v>83.75</v>
      </c>
      <c r="P35" s="11">
        <f t="shared" si="0"/>
        <v>42316.49422453704</v>
      </c>
      <c r="Q35" s="11">
        <f>(((J35/60)/60)/24)+DATE(1970,1,1)+(-5/24)</f>
        <v>42286.452557870369</v>
      </c>
      <c r="R35" s="13" t="s">
        <v>8265</v>
      </c>
      <c r="S35" s="14" t="str">
        <f t="shared" si="1"/>
        <v>film &amp; video</v>
      </c>
      <c r="T35" s="13" t="str">
        <f t="shared" si="2"/>
        <v>television</v>
      </c>
      <c r="U35">
        <f>LEN(C35)</f>
        <v>129</v>
      </c>
      <c r="V35">
        <f t="shared" si="3"/>
        <v>0</v>
      </c>
      <c r="W35">
        <f t="shared" si="4"/>
        <v>0</v>
      </c>
      <c r="X35">
        <f t="shared" si="5"/>
        <v>1</v>
      </c>
    </row>
    <row r="36" spans="1:24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>
        <f>E36/D36</f>
        <v>1.3046153846153845</v>
      </c>
      <c r="O36" s="6">
        <f>IF(L36&gt;0,E36/L36,0)</f>
        <v>49.882352941176471</v>
      </c>
      <c r="P36" s="11">
        <f t="shared" si="0"/>
        <v>41856.113437499997</v>
      </c>
      <c r="Q36" s="11">
        <f>(((J36/60)/60)/24)+DATE(1970,1,1)+(-5/24)</f>
        <v>41841.113437499997</v>
      </c>
      <c r="R36" s="13" t="s">
        <v>8265</v>
      </c>
      <c r="S36" s="14" t="str">
        <f t="shared" si="1"/>
        <v>film &amp; video</v>
      </c>
      <c r="T36" s="13" t="str">
        <f t="shared" si="2"/>
        <v>television</v>
      </c>
      <c r="U36">
        <f>LEN(C36)</f>
        <v>134</v>
      </c>
      <c r="V36">
        <f t="shared" si="3"/>
        <v>0</v>
      </c>
      <c r="W36">
        <f t="shared" si="4"/>
        <v>0</v>
      </c>
      <c r="X36">
        <f t="shared" si="5"/>
        <v>1</v>
      </c>
    </row>
    <row r="37" spans="1:24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>
        <f>E37/D37</f>
        <v>1.665</v>
      </c>
      <c r="O37" s="6">
        <f>IF(L37&gt;0,E37/L37,0)</f>
        <v>59.464285714285715</v>
      </c>
      <c r="P37" s="11">
        <f t="shared" si="0"/>
        <v>42121.791666666664</v>
      </c>
      <c r="Q37" s="11">
        <f>(((J37/60)/60)/24)+DATE(1970,1,1)+(-5/24)</f>
        <v>42098.083495370367</v>
      </c>
      <c r="R37" s="13" t="s">
        <v>8265</v>
      </c>
      <c r="S37" s="14" t="str">
        <f t="shared" si="1"/>
        <v>film &amp; video</v>
      </c>
      <c r="T37" s="13" t="str">
        <f t="shared" si="2"/>
        <v>television</v>
      </c>
      <c r="U37">
        <f>LEN(C37)</f>
        <v>93</v>
      </c>
      <c r="V37">
        <f t="shared" si="3"/>
        <v>0</v>
      </c>
      <c r="W37">
        <f t="shared" si="4"/>
        <v>1</v>
      </c>
      <c r="X37">
        <f t="shared" si="5"/>
        <v>0</v>
      </c>
    </row>
    <row r="38" spans="1:24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>
        <f>E38/D38</f>
        <v>1.4215</v>
      </c>
      <c r="O38" s="6">
        <f>IF(L38&gt;0,E38/L38,0)</f>
        <v>193.84090909090909</v>
      </c>
      <c r="P38" s="11">
        <f t="shared" si="0"/>
        <v>42098.05700231481</v>
      </c>
      <c r="Q38" s="11">
        <f>(((J38/60)/60)/24)+DATE(1970,1,1)+(-5/24)</f>
        <v>42068.098668981482</v>
      </c>
      <c r="R38" s="13" t="s">
        <v>8265</v>
      </c>
      <c r="S38" s="14" t="str">
        <f t="shared" si="1"/>
        <v>film &amp; video</v>
      </c>
      <c r="T38" s="13" t="str">
        <f t="shared" si="2"/>
        <v>television</v>
      </c>
      <c r="U38">
        <f>LEN(C38)</f>
        <v>78</v>
      </c>
      <c r="V38">
        <f t="shared" si="3"/>
        <v>0</v>
      </c>
      <c r="W38">
        <f t="shared" si="4"/>
        <v>1</v>
      </c>
      <c r="X38">
        <f t="shared" si="5"/>
        <v>0</v>
      </c>
    </row>
    <row r="39" spans="1:24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>
        <f>E39/D39</f>
        <v>1.8344090909090909</v>
      </c>
      <c r="O39" s="6">
        <f>IF(L39&gt;0,E39/L39,0)</f>
        <v>159.51383399209487</v>
      </c>
      <c r="P39" s="11">
        <f t="shared" si="0"/>
        <v>42062.484710648147</v>
      </c>
      <c r="Q39" s="11">
        <f>(((J39/60)/60)/24)+DATE(1970,1,1)+(-5/24)</f>
        <v>42032.484710648147</v>
      </c>
      <c r="R39" s="13" t="s">
        <v>8265</v>
      </c>
      <c r="S39" s="14" t="str">
        <f t="shared" si="1"/>
        <v>film &amp; video</v>
      </c>
      <c r="T39" s="13" t="str">
        <f t="shared" si="2"/>
        <v>television</v>
      </c>
      <c r="U39">
        <f>LEN(C39)</f>
        <v>135</v>
      </c>
      <c r="V39">
        <f t="shared" si="3"/>
        <v>0</v>
      </c>
      <c r="W39">
        <f t="shared" si="4"/>
        <v>0</v>
      </c>
      <c r="X39">
        <f t="shared" si="5"/>
        <v>1</v>
      </c>
    </row>
    <row r="40" spans="1:24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>
        <f>E40/D40</f>
        <v>1.1004</v>
      </c>
      <c r="O40" s="6">
        <f>IF(L40&gt;0,E40/L40,0)</f>
        <v>41.68181818181818</v>
      </c>
      <c r="P40" s="11">
        <f t="shared" si="0"/>
        <v>41404.848888888882</v>
      </c>
      <c r="Q40" s="11">
        <f>(((J40/60)/60)/24)+DATE(1970,1,1)+(-5/24)</f>
        <v>41374.848888888882</v>
      </c>
      <c r="R40" s="13" t="s">
        <v>8265</v>
      </c>
      <c r="S40" s="14" t="str">
        <f t="shared" si="1"/>
        <v>film &amp; video</v>
      </c>
      <c r="T40" s="13" t="str">
        <f t="shared" si="2"/>
        <v>television</v>
      </c>
      <c r="U40">
        <f>LEN(C40)</f>
        <v>121</v>
      </c>
      <c r="V40">
        <f t="shared" si="3"/>
        <v>0</v>
      </c>
      <c r="W40">
        <f t="shared" si="4"/>
        <v>0</v>
      </c>
      <c r="X40">
        <f t="shared" si="5"/>
        <v>1</v>
      </c>
    </row>
    <row r="41" spans="1:24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>
        <f>E41/D41</f>
        <v>1.3098000000000001</v>
      </c>
      <c r="O41" s="6">
        <f>IF(L41&gt;0,E41/L41,0)</f>
        <v>150.89861751152074</v>
      </c>
      <c r="P41" s="11">
        <f t="shared" si="0"/>
        <v>41784.749305555553</v>
      </c>
      <c r="Q41" s="11">
        <f>(((J41/60)/60)/24)+DATE(1970,1,1)+(-5/24)</f>
        <v>41753.838749999995</v>
      </c>
      <c r="R41" s="13" t="s">
        <v>8265</v>
      </c>
      <c r="S41" s="14" t="str">
        <f t="shared" si="1"/>
        <v>film &amp; video</v>
      </c>
      <c r="T41" s="13" t="str">
        <f t="shared" si="2"/>
        <v>television</v>
      </c>
      <c r="U41">
        <f>LEN(C41)</f>
        <v>127</v>
      </c>
      <c r="V41">
        <f t="shared" si="3"/>
        <v>0</v>
      </c>
      <c r="W41">
        <f t="shared" si="4"/>
        <v>0</v>
      </c>
      <c r="X41">
        <f t="shared" si="5"/>
        <v>1</v>
      </c>
    </row>
    <row r="42" spans="1:24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>
        <f>E42/D42</f>
        <v>1.0135000000000001</v>
      </c>
      <c r="O42" s="6">
        <f>IF(L42&gt;0,E42/L42,0)</f>
        <v>126.6875</v>
      </c>
      <c r="P42" s="11">
        <f t="shared" si="0"/>
        <v>41808.958333333328</v>
      </c>
      <c r="Q42" s="11">
        <f>(((J42/60)/60)/24)+DATE(1970,1,1)+(-5/24)</f>
        <v>41789.005648148144</v>
      </c>
      <c r="R42" s="13" t="s">
        <v>8265</v>
      </c>
      <c r="S42" s="14" t="str">
        <f t="shared" si="1"/>
        <v>film &amp; video</v>
      </c>
      <c r="T42" s="13" t="str">
        <f t="shared" si="2"/>
        <v>television</v>
      </c>
      <c r="U42">
        <f>LEN(C42)</f>
        <v>132</v>
      </c>
      <c r="V42">
        <f t="shared" si="3"/>
        <v>0</v>
      </c>
      <c r="W42">
        <f t="shared" si="4"/>
        <v>0</v>
      </c>
      <c r="X42">
        <f t="shared" si="5"/>
        <v>1</v>
      </c>
    </row>
    <row r="43" spans="1:24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>
        <f>E43/D43</f>
        <v>1</v>
      </c>
      <c r="O43" s="6">
        <f>IF(L43&gt;0,E43/L43,0)</f>
        <v>105.26315789473684</v>
      </c>
      <c r="P43" s="11">
        <f t="shared" si="0"/>
        <v>41917.360578703701</v>
      </c>
      <c r="Q43" s="11">
        <f>(((J43/60)/60)/24)+DATE(1970,1,1)+(-5/24)</f>
        <v>41887.360578703701</v>
      </c>
      <c r="R43" s="13" t="s">
        <v>8265</v>
      </c>
      <c r="S43" s="14" t="str">
        <f t="shared" si="1"/>
        <v>film &amp; video</v>
      </c>
      <c r="T43" s="13" t="str">
        <f t="shared" si="2"/>
        <v>television</v>
      </c>
      <c r="U43">
        <f>LEN(C43)</f>
        <v>135</v>
      </c>
      <c r="V43">
        <f t="shared" si="3"/>
        <v>0</v>
      </c>
      <c r="W43">
        <f t="shared" si="4"/>
        <v>0</v>
      </c>
      <c r="X43">
        <f t="shared" si="5"/>
        <v>1</v>
      </c>
    </row>
    <row r="44" spans="1:24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>
        <f>E44/D44</f>
        <v>1.4185714285714286</v>
      </c>
      <c r="O44" s="6">
        <f>IF(L44&gt;0,E44/L44,0)</f>
        <v>117.51479289940828</v>
      </c>
      <c r="P44" s="11">
        <f t="shared" si="0"/>
        <v>42001.430856481478</v>
      </c>
      <c r="Q44" s="11">
        <f>(((J44/60)/60)/24)+DATE(1970,1,1)+(-5/24)</f>
        <v>41971.430856481478</v>
      </c>
      <c r="R44" s="13" t="s">
        <v>8265</v>
      </c>
      <c r="S44" s="14" t="str">
        <f t="shared" si="1"/>
        <v>film &amp; video</v>
      </c>
      <c r="T44" s="13" t="str">
        <f t="shared" si="2"/>
        <v>television</v>
      </c>
      <c r="U44">
        <f>LEN(C44)</f>
        <v>132</v>
      </c>
      <c r="V44">
        <f t="shared" si="3"/>
        <v>0</v>
      </c>
      <c r="W44">
        <f t="shared" si="4"/>
        <v>0</v>
      </c>
      <c r="X44">
        <f t="shared" si="5"/>
        <v>1</v>
      </c>
    </row>
    <row r="45" spans="1:24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>
        <f>E45/D45</f>
        <v>3.0865999999999998</v>
      </c>
      <c r="O45" s="6">
        <f>IF(L45&gt;0,E45/L45,0)</f>
        <v>117.36121673003802</v>
      </c>
      <c r="P45" s="11">
        <f t="shared" si="0"/>
        <v>41832.791666666664</v>
      </c>
      <c r="Q45" s="11">
        <f>(((J45/60)/60)/24)+DATE(1970,1,1)+(-5/24)</f>
        <v>41802.582013888888</v>
      </c>
      <c r="R45" s="13" t="s">
        <v>8265</v>
      </c>
      <c r="S45" s="14" t="str">
        <f t="shared" si="1"/>
        <v>film &amp; video</v>
      </c>
      <c r="T45" s="13" t="str">
        <f t="shared" si="2"/>
        <v>television</v>
      </c>
      <c r="U45">
        <f>LEN(C45)</f>
        <v>133</v>
      </c>
      <c r="V45">
        <f t="shared" si="3"/>
        <v>0</v>
      </c>
      <c r="W45">
        <f t="shared" si="4"/>
        <v>0</v>
      </c>
      <c r="X45">
        <f t="shared" si="5"/>
        <v>1</v>
      </c>
    </row>
    <row r="46" spans="1:24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>
        <f>E46/D46</f>
        <v>1</v>
      </c>
      <c r="O46" s="6">
        <f>IF(L46&gt;0,E46/L46,0)</f>
        <v>133.33333333333334</v>
      </c>
      <c r="P46" s="11">
        <f t="shared" si="0"/>
        <v>41918.890474537038</v>
      </c>
      <c r="Q46" s="11">
        <f>(((J46/60)/60)/24)+DATE(1970,1,1)+(-5/24)</f>
        <v>41873.890474537038</v>
      </c>
      <c r="R46" s="13" t="s">
        <v>8265</v>
      </c>
      <c r="S46" s="14" t="str">
        <f t="shared" si="1"/>
        <v>film &amp; video</v>
      </c>
      <c r="T46" s="13" t="str">
        <f t="shared" si="2"/>
        <v>television</v>
      </c>
      <c r="U46">
        <f>LEN(C46)</f>
        <v>134</v>
      </c>
      <c r="V46">
        <f t="shared" si="3"/>
        <v>0</v>
      </c>
      <c r="W46">
        <f t="shared" si="4"/>
        <v>0</v>
      </c>
      <c r="X46">
        <f t="shared" si="5"/>
        <v>1</v>
      </c>
    </row>
    <row r="47" spans="1:24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>
        <f>E47/D47</f>
        <v>1.2</v>
      </c>
      <c r="O47" s="6">
        <f>IF(L47&gt;0,E47/L47,0)</f>
        <v>98.360655737704917</v>
      </c>
      <c r="P47" s="11">
        <f t="shared" si="0"/>
        <v>42487.415590277778</v>
      </c>
      <c r="Q47" s="11">
        <f>(((J47/60)/60)/24)+DATE(1970,1,1)+(-5/24)</f>
        <v>42457.415590277778</v>
      </c>
      <c r="R47" s="13" t="s">
        <v>8265</v>
      </c>
      <c r="S47" s="14" t="str">
        <f t="shared" si="1"/>
        <v>film &amp; video</v>
      </c>
      <c r="T47" s="13" t="str">
        <f t="shared" si="2"/>
        <v>television</v>
      </c>
      <c r="U47">
        <f>LEN(C47)</f>
        <v>128</v>
      </c>
      <c r="V47">
        <f t="shared" si="3"/>
        <v>0</v>
      </c>
      <c r="W47">
        <f t="shared" si="4"/>
        <v>0</v>
      </c>
      <c r="X47">
        <f t="shared" si="5"/>
        <v>1</v>
      </c>
    </row>
    <row r="48" spans="1:24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>
        <f>E48/D48</f>
        <v>1.0416666666666667</v>
      </c>
      <c r="O48" s="6">
        <f>IF(L48&gt;0,E48/L48,0)</f>
        <v>194.44444444444446</v>
      </c>
      <c r="P48" s="11">
        <f t="shared" si="0"/>
        <v>42353.756643518522</v>
      </c>
      <c r="Q48" s="11">
        <f>(((J48/60)/60)/24)+DATE(1970,1,1)+(-5/24)</f>
        <v>42323.756643518522</v>
      </c>
      <c r="R48" s="13" t="s">
        <v>8265</v>
      </c>
      <c r="S48" s="14" t="str">
        <f t="shared" si="1"/>
        <v>film &amp; video</v>
      </c>
      <c r="T48" s="13" t="str">
        <f t="shared" si="2"/>
        <v>television</v>
      </c>
      <c r="U48">
        <f>LEN(C48)</f>
        <v>110</v>
      </c>
      <c r="V48">
        <f t="shared" si="3"/>
        <v>0</v>
      </c>
      <c r="W48">
        <f t="shared" si="4"/>
        <v>0</v>
      </c>
      <c r="X48">
        <f t="shared" si="5"/>
        <v>1</v>
      </c>
    </row>
    <row r="49" spans="1:24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>
        <f>E49/D49</f>
        <v>1.0761100000000001</v>
      </c>
      <c r="O49" s="6">
        <f>IF(L49&gt;0,E49/L49,0)</f>
        <v>76.865000000000009</v>
      </c>
      <c r="P49" s="11">
        <f t="shared" si="0"/>
        <v>41992.652858796289</v>
      </c>
      <c r="Q49" s="11">
        <f>(((J49/60)/60)/24)+DATE(1970,1,1)+(-5/24)</f>
        <v>41932.611192129625</v>
      </c>
      <c r="R49" s="13" t="s">
        <v>8265</v>
      </c>
      <c r="S49" s="14" t="str">
        <f t="shared" si="1"/>
        <v>film &amp; video</v>
      </c>
      <c r="T49" s="13" t="str">
        <f t="shared" si="2"/>
        <v>television</v>
      </c>
      <c r="U49">
        <f>LEN(C49)</f>
        <v>130</v>
      </c>
      <c r="V49">
        <f t="shared" si="3"/>
        <v>0</v>
      </c>
      <c r="W49">
        <f t="shared" si="4"/>
        <v>0</v>
      </c>
      <c r="X49">
        <f t="shared" si="5"/>
        <v>1</v>
      </c>
    </row>
    <row r="50" spans="1:24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>
        <f>E50/D50</f>
        <v>1.0794999999999999</v>
      </c>
      <c r="O50" s="6">
        <f>IF(L50&gt;0,E50/L50,0)</f>
        <v>56.815789473684212</v>
      </c>
      <c r="P50" s="11">
        <f t="shared" si="0"/>
        <v>42064.291666666664</v>
      </c>
      <c r="Q50" s="11">
        <f>(((J50/60)/60)/24)+DATE(1970,1,1)+(-5/24)</f>
        <v>42033.308564814812</v>
      </c>
      <c r="R50" s="13" t="s">
        <v>8265</v>
      </c>
      <c r="S50" s="14" t="str">
        <f t="shared" si="1"/>
        <v>film &amp; video</v>
      </c>
      <c r="T50" s="13" t="str">
        <f t="shared" si="2"/>
        <v>television</v>
      </c>
      <c r="U50">
        <f>LEN(C50)</f>
        <v>127</v>
      </c>
      <c r="V50">
        <f t="shared" si="3"/>
        <v>0</v>
      </c>
      <c r="W50">
        <f t="shared" si="4"/>
        <v>0</v>
      </c>
      <c r="X50">
        <f t="shared" si="5"/>
        <v>1</v>
      </c>
    </row>
    <row r="51" spans="1:24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>
        <f>E51/D51</f>
        <v>1</v>
      </c>
      <c r="O51" s="6">
        <f>IF(L51&gt;0,E51/L51,0)</f>
        <v>137.93103448275863</v>
      </c>
      <c r="P51" s="11">
        <f t="shared" si="0"/>
        <v>42300.968113425923</v>
      </c>
      <c r="Q51" s="11">
        <f>(((J51/60)/60)/24)+DATE(1970,1,1)+(-5/24)</f>
        <v>42270.968113425923</v>
      </c>
      <c r="R51" s="13" t="s">
        <v>8265</v>
      </c>
      <c r="S51" s="14" t="str">
        <f t="shared" si="1"/>
        <v>film &amp; video</v>
      </c>
      <c r="T51" s="13" t="str">
        <f t="shared" si="2"/>
        <v>television</v>
      </c>
      <c r="U51">
        <f>LEN(C51)</f>
        <v>51</v>
      </c>
      <c r="V51">
        <f t="shared" si="3"/>
        <v>0</v>
      </c>
      <c r="W51">
        <f t="shared" si="4"/>
        <v>1</v>
      </c>
      <c r="X51">
        <f t="shared" si="5"/>
        <v>0</v>
      </c>
    </row>
    <row r="52" spans="1:24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>
        <f>E52/D52</f>
        <v>1</v>
      </c>
      <c r="O52" s="6">
        <f>IF(L52&gt;0,E52/L52,0)</f>
        <v>27.272727272727273</v>
      </c>
      <c r="P52" s="11">
        <f t="shared" si="0"/>
        <v>42034.499999999993</v>
      </c>
      <c r="Q52" s="11">
        <f>(((J52/60)/60)/24)+DATE(1970,1,1)+(-5/24)</f>
        <v>41995.544652777775</v>
      </c>
      <c r="R52" s="13" t="s">
        <v>8265</v>
      </c>
      <c r="S52" s="14" t="str">
        <f t="shared" si="1"/>
        <v>film &amp; video</v>
      </c>
      <c r="T52" s="13" t="str">
        <f t="shared" si="2"/>
        <v>television</v>
      </c>
      <c r="U52">
        <f>LEN(C52)</f>
        <v>116</v>
      </c>
      <c r="V52">
        <f t="shared" si="3"/>
        <v>0</v>
      </c>
      <c r="W52">
        <f t="shared" si="4"/>
        <v>0</v>
      </c>
      <c r="X52">
        <f t="shared" si="5"/>
        <v>1</v>
      </c>
    </row>
    <row r="53" spans="1:24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>
        <f>E53/D53</f>
        <v>1.2801818181818181</v>
      </c>
      <c r="O53" s="6">
        <f>IF(L53&gt;0,E53/L53,0)</f>
        <v>118.33613445378151</v>
      </c>
      <c r="P53" s="11">
        <f t="shared" si="0"/>
        <v>42226.720335648148</v>
      </c>
      <c r="Q53" s="11">
        <f>(((J53/60)/60)/24)+DATE(1970,1,1)+(-5/24)</f>
        <v>42196.720335648148</v>
      </c>
      <c r="R53" s="13" t="s">
        <v>8265</v>
      </c>
      <c r="S53" s="14" t="str">
        <f t="shared" si="1"/>
        <v>film &amp; video</v>
      </c>
      <c r="T53" s="13" t="str">
        <f t="shared" si="2"/>
        <v>television</v>
      </c>
      <c r="U53">
        <f>LEN(C53)</f>
        <v>133</v>
      </c>
      <c r="V53">
        <f t="shared" si="3"/>
        <v>0</v>
      </c>
      <c r="W53">
        <f t="shared" si="4"/>
        <v>0</v>
      </c>
      <c r="X53">
        <f t="shared" si="5"/>
        <v>1</v>
      </c>
    </row>
    <row r="54" spans="1:24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>
        <f>E54/D54</f>
        <v>1.1620999999999999</v>
      </c>
      <c r="O54" s="6">
        <f>IF(L54&gt;0,E54/L54,0)</f>
        <v>223.48076923076923</v>
      </c>
      <c r="P54" s="11">
        <f t="shared" si="0"/>
        <v>41837.493587962963</v>
      </c>
      <c r="Q54" s="11">
        <f>(((J54/60)/60)/24)+DATE(1970,1,1)+(-5/24)</f>
        <v>41807.493587962963</v>
      </c>
      <c r="R54" s="13" t="s">
        <v>8265</v>
      </c>
      <c r="S54" s="14" t="str">
        <f t="shared" si="1"/>
        <v>film &amp; video</v>
      </c>
      <c r="T54" s="13" t="str">
        <f t="shared" si="2"/>
        <v>television</v>
      </c>
      <c r="U54">
        <f>LEN(C54)</f>
        <v>131</v>
      </c>
      <c r="V54">
        <f t="shared" si="3"/>
        <v>0</v>
      </c>
      <c r="W54">
        <f t="shared" si="4"/>
        <v>0</v>
      </c>
      <c r="X54">
        <f t="shared" si="5"/>
        <v>1</v>
      </c>
    </row>
    <row r="55" spans="1:24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>
        <f>E55/D55</f>
        <v>1.0963333333333334</v>
      </c>
      <c r="O55" s="6">
        <f>IF(L55&gt;0,E55/L55,0)</f>
        <v>28.111111111111111</v>
      </c>
      <c r="P55" s="11">
        <f t="shared" si="0"/>
        <v>41733.708333333328</v>
      </c>
      <c r="Q55" s="11">
        <f>(((J55/60)/60)/24)+DATE(1970,1,1)+(-5/24)</f>
        <v>41719.340798611105</v>
      </c>
      <c r="R55" s="13" t="s">
        <v>8265</v>
      </c>
      <c r="S55" s="14" t="str">
        <f t="shared" si="1"/>
        <v>film &amp; video</v>
      </c>
      <c r="T55" s="13" t="str">
        <f t="shared" si="2"/>
        <v>television</v>
      </c>
      <c r="U55">
        <f>LEN(C55)</f>
        <v>69</v>
      </c>
      <c r="V55">
        <f t="shared" si="3"/>
        <v>0</v>
      </c>
      <c r="W55">
        <f t="shared" si="4"/>
        <v>1</v>
      </c>
      <c r="X55">
        <f t="shared" si="5"/>
        <v>0</v>
      </c>
    </row>
    <row r="56" spans="1:24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>
        <f>E56/D56</f>
        <v>1.01</v>
      </c>
      <c r="O56" s="6">
        <f>IF(L56&gt;0,E56/L56,0)</f>
        <v>194.23076923076923</v>
      </c>
      <c r="P56" s="11">
        <f t="shared" si="0"/>
        <v>42363.504872685182</v>
      </c>
      <c r="Q56" s="11">
        <f>(((J56/60)/60)/24)+DATE(1970,1,1)+(-5/24)</f>
        <v>42333.504872685182</v>
      </c>
      <c r="R56" s="13" t="s">
        <v>8265</v>
      </c>
      <c r="S56" s="14" t="str">
        <f t="shared" si="1"/>
        <v>film &amp; video</v>
      </c>
      <c r="T56" s="13" t="str">
        <f t="shared" si="2"/>
        <v>television</v>
      </c>
      <c r="U56">
        <f>LEN(C56)</f>
        <v>135</v>
      </c>
      <c r="V56">
        <f t="shared" si="3"/>
        <v>0</v>
      </c>
      <c r="W56">
        <f t="shared" si="4"/>
        <v>0</v>
      </c>
      <c r="X56">
        <f t="shared" si="5"/>
        <v>1</v>
      </c>
    </row>
    <row r="57" spans="1:24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>
        <f>E57/D57</f>
        <v>1.2895348837209302</v>
      </c>
      <c r="O57" s="6">
        <f>IF(L57&gt;0,E57/L57,0)</f>
        <v>128.95348837209303</v>
      </c>
      <c r="P57" s="11">
        <f t="shared" si="0"/>
        <v>42517.760601851849</v>
      </c>
      <c r="Q57" s="11">
        <f>(((J57/60)/60)/24)+DATE(1970,1,1)+(-5/24)</f>
        <v>42496.760601851849</v>
      </c>
      <c r="R57" s="13" t="s">
        <v>8265</v>
      </c>
      <c r="S57" s="14" t="str">
        <f t="shared" si="1"/>
        <v>film &amp; video</v>
      </c>
      <c r="T57" s="13" t="str">
        <f t="shared" si="2"/>
        <v>television</v>
      </c>
      <c r="U57">
        <f>LEN(C57)</f>
        <v>134</v>
      </c>
      <c r="V57">
        <f t="shared" si="3"/>
        <v>0</v>
      </c>
      <c r="W57">
        <f t="shared" si="4"/>
        <v>0</v>
      </c>
      <c r="X57">
        <f t="shared" si="5"/>
        <v>1</v>
      </c>
    </row>
    <row r="58" spans="1:24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>
        <f>E58/D58</f>
        <v>1.0726249999999999</v>
      </c>
      <c r="O58" s="6">
        <f>IF(L58&gt;0,E58/L58,0)</f>
        <v>49.316091954022987</v>
      </c>
      <c r="P58" s="11">
        <f t="shared" si="0"/>
        <v>42163.458333333336</v>
      </c>
      <c r="Q58" s="11">
        <f>(((J58/60)/60)/24)+DATE(1970,1,1)+(-5/24)</f>
        <v>42149.340555555551</v>
      </c>
      <c r="R58" s="13" t="s">
        <v>8265</v>
      </c>
      <c r="S58" s="14" t="str">
        <f t="shared" si="1"/>
        <v>film &amp; video</v>
      </c>
      <c r="T58" s="13" t="str">
        <f t="shared" si="2"/>
        <v>television</v>
      </c>
      <c r="U58">
        <f>LEN(C58)</f>
        <v>84</v>
      </c>
      <c r="V58">
        <f t="shared" si="3"/>
        <v>0</v>
      </c>
      <c r="W58">
        <f t="shared" si="4"/>
        <v>1</v>
      </c>
      <c r="X58">
        <f t="shared" si="5"/>
        <v>0</v>
      </c>
    </row>
    <row r="59" spans="1:24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>
        <f>E59/D59</f>
        <v>1.0189999999999999</v>
      </c>
      <c r="O59" s="6">
        <f>IF(L59&gt;0,E59/L59,0)</f>
        <v>221.52173913043478</v>
      </c>
      <c r="P59" s="11">
        <f t="shared" si="0"/>
        <v>42119.624560185184</v>
      </c>
      <c r="Q59" s="11">
        <f>(((J59/60)/60)/24)+DATE(1970,1,1)+(-5/24)</f>
        <v>42089.624560185184</v>
      </c>
      <c r="R59" s="13" t="s">
        <v>8265</v>
      </c>
      <c r="S59" s="14" t="str">
        <f t="shared" si="1"/>
        <v>film &amp; video</v>
      </c>
      <c r="T59" s="13" t="str">
        <f t="shared" si="2"/>
        <v>television</v>
      </c>
      <c r="U59">
        <f>LEN(C59)</f>
        <v>124</v>
      </c>
      <c r="V59">
        <f t="shared" si="3"/>
        <v>0</v>
      </c>
      <c r="W59">
        <f t="shared" si="4"/>
        <v>0</v>
      </c>
      <c r="X59">
        <f t="shared" si="5"/>
        <v>1</v>
      </c>
    </row>
    <row r="60" spans="1:24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>
        <f>E60/D60</f>
        <v>1.0290999999999999</v>
      </c>
      <c r="O60" s="6">
        <f>IF(L60&gt;0,E60/L60,0)</f>
        <v>137.21333333333334</v>
      </c>
      <c r="P60" s="11">
        <f t="shared" si="0"/>
        <v>41962.578379629624</v>
      </c>
      <c r="Q60" s="11">
        <f>(((J60/60)/60)/24)+DATE(1970,1,1)+(-5/24)</f>
        <v>41932.536712962959</v>
      </c>
      <c r="R60" s="13" t="s">
        <v>8265</v>
      </c>
      <c r="S60" s="14" t="str">
        <f t="shared" si="1"/>
        <v>film &amp; video</v>
      </c>
      <c r="T60" s="13" t="str">
        <f t="shared" si="2"/>
        <v>television</v>
      </c>
      <c r="U60">
        <f>LEN(C60)</f>
        <v>100</v>
      </c>
      <c r="V60">
        <f t="shared" si="3"/>
        <v>0</v>
      </c>
      <c r="W60">
        <f t="shared" si="4"/>
        <v>0</v>
      </c>
      <c r="X60">
        <f t="shared" si="5"/>
        <v>1</v>
      </c>
    </row>
    <row r="61" spans="1:24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>
        <f>E61/D61</f>
        <v>1.0012570000000001</v>
      </c>
      <c r="O61" s="6">
        <f>IF(L61&gt;0,E61/L61,0)</f>
        <v>606.82242424242418</v>
      </c>
      <c r="P61" s="11">
        <f t="shared" si="0"/>
        <v>42261.666666666664</v>
      </c>
      <c r="Q61" s="11">
        <f>(((J61/60)/60)/24)+DATE(1970,1,1)+(-5/24)</f>
        <v>42230.027500000004</v>
      </c>
      <c r="R61" s="13" t="s">
        <v>8265</v>
      </c>
      <c r="S61" s="14" t="str">
        <f t="shared" si="1"/>
        <v>film &amp; video</v>
      </c>
      <c r="T61" s="13" t="str">
        <f t="shared" si="2"/>
        <v>television</v>
      </c>
      <c r="U61">
        <f>LEN(C61)</f>
        <v>132</v>
      </c>
      <c r="V61">
        <f t="shared" si="3"/>
        <v>0</v>
      </c>
      <c r="W61">
        <f t="shared" si="4"/>
        <v>0</v>
      </c>
      <c r="X61">
        <f t="shared" si="5"/>
        <v>1</v>
      </c>
    </row>
    <row r="62" spans="1:24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>
        <f>E62/D62</f>
        <v>1.0329622222222221</v>
      </c>
      <c r="O62" s="6">
        <f>IF(L62&gt;0,E62/L62,0)</f>
        <v>43.040092592592593</v>
      </c>
      <c r="P62" s="11">
        <f t="shared" si="0"/>
        <v>41720.791666666664</v>
      </c>
      <c r="Q62" s="11">
        <f>(((J62/60)/60)/24)+DATE(1970,1,1)+(-5/24)</f>
        <v>41701.693483796291</v>
      </c>
      <c r="R62" s="13" t="s">
        <v>8266</v>
      </c>
      <c r="S62" s="14" t="str">
        <f t="shared" si="1"/>
        <v>film &amp; video</v>
      </c>
      <c r="T62" s="13" t="str">
        <f t="shared" si="2"/>
        <v>shorts</v>
      </c>
      <c r="U62">
        <f>LEN(C62)</f>
        <v>107</v>
      </c>
      <c r="V62">
        <f t="shared" si="3"/>
        <v>0</v>
      </c>
      <c r="W62">
        <f t="shared" si="4"/>
        <v>0</v>
      </c>
      <c r="X62">
        <f t="shared" si="5"/>
        <v>1</v>
      </c>
    </row>
    <row r="63" spans="1:24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>
        <f>E63/D63</f>
        <v>1.4830000000000001</v>
      </c>
      <c r="O63" s="6">
        <f>IF(L63&gt;0,E63/L63,0)</f>
        <v>322.39130434782606</v>
      </c>
      <c r="P63" s="11">
        <f t="shared" si="0"/>
        <v>41431.605983796297</v>
      </c>
      <c r="Q63" s="11">
        <f>(((J63/60)/60)/24)+DATE(1970,1,1)+(-5/24)</f>
        <v>41409.605983796297</v>
      </c>
      <c r="R63" s="13" t="s">
        <v>8266</v>
      </c>
      <c r="S63" s="14" t="str">
        <f t="shared" si="1"/>
        <v>film &amp; video</v>
      </c>
      <c r="T63" s="13" t="str">
        <f t="shared" si="2"/>
        <v>shorts</v>
      </c>
      <c r="U63">
        <f>LEN(C63)</f>
        <v>133</v>
      </c>
      <c r="V63">
        <f t="shared" si="3"/>
        <v>0</v>
      </c>
      <c r="W63">
        <f t="shared" si="4"/>
        <v>0</v>
      </c>
      <c r="X63">
        <f t="shared" si="5"/>
        <v>1</v>
      </c>
    </row>
    <row r="64" spans="1:24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>
        <f>E64/D64</f>
        <v>1.5473333333333332</v>
      </c>
      <c r="O64" s="6">
        <f>IF(L64&gt;0,E64/L64,0)</f>
        <v>96.708333333333329</v>
      </c>
      <c r="P64" s="11">
        <f t="shared" si="0"/>
        <v>41336.591180555552</v>
      </c>
      <c r="Q64" s="11">
        <f>(((J64/60)/60)/24)+DATE(1970,1,1)+(-5/24)</f>
        <v>41311.591180555552</v>
      </c>
      <c r="R64" s="13" t="s">
        <v>8266</v>
      </c>
      <c r="S64" s="14" t="str">
        <f t="shared" si="1"/>
        <v>film &amp; video</v>
      </c>
      <c r="T64" s="13" t="str">
        <f t="shared" si="2"/>
        <v>shorts</v>
      </c>
      <c r="U64">
        <f>LEN(C64)</f>
        <v>132</v>
      </c>
      <c r="V64">
        <f t="shared" si="3"/>
        <v>0</v>
      </c>
      <c r="W64">
        <f t="shared" si="4"/>
        <v>0</v>
      </c>
      <c r="X64">
        <f t="shared" si="5"/>
        <v>1</v>
      </c>
    </row>
    <row r="65" spans="1:24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>
        <f>E65/D65</f>
        <v>1.1351849999999999</v>
      </c>
      <c r="O65" s="6">
        <f>IF(L65&gt;0,E65/L65,0)</f>
        <v>35.474531249999998</v>
      </c>
      <c r="P65" s="11">
        <f t="shared" si="0"/>
        <v>41635.999305555553</v>
      </c>
      <c r="Q65" s="11">
        <f>(((J65/60)/60)/24)+DATE(1970,1,1)+(-5/24)</f>
        <v>41612.703854166662</v>
      </c>
      <c r="R65" s="13" t="s">
        <v>8266</v>
      </c>
      <c r="S65" s="14" t="str">
        <f t="shared" si="1"/>
        <v>film &amp; video</v>
      </c>
      <c r="T65" s="13" t="str">
        <f t="shared" si="2"/>
        <v>shorts</v>
      </c>
      <c r="U65">
        <f>LEN(C65)</f>
        <v>127</v>
      </c>
      <c r="V65">
        <f t="shared" si="3"/>
        <v>0</v>
      </c>
      <c r="W65">
        <f t="shared" si="4"/>
        <v>0</v>
      </c>
      <c r="X65">
        <f t="shared" si="5"/>
        <v>1</v>
      </c>
    </row>
    <row r="66" spans="1:24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>
        <f>E66/D66</f>
        <v>1.7333333333333334</v>
      </c>
      <c r="O66" s="6">
        <f>IF(L66&gt;0,E66/L66,0)</f>
        <v>86.666666666666671</v>
      </c>
      <c r="P66" s="11">
        <f t="shared" ref="P66:P129" si="6">(((I66/60)/60)/24)+DATE(1970,1,1)+(-5/24)</f>
        <v>41462.809965277775</v>
      </c>
      <c r="Q66" s="11">
        <f>(((J66/60)/60)/24)+DATE(1970,1,1)+(-5/24)</f>
        <v>41432.809965277775</v>
      </c>
      <c r="R66" s="13" t="s">
        <v>8266</v>
      </c>
      <c r="S66" s="14" t="str">
        <f t="shared" ref="S66:S129" si="7">LEFT(R66,SEARCH("/",R66)-1)</f>
        <v>film &amp; video</v>
      </c>
      <c r="T66" s="13" t="str">
        <f t="shared" ref="T66:T129" si="8">RIGHT(R66,LEN(R66)-SEARCH("/",R66))</f>
        <v>shorts</v>
      </c>
      <c r="U66">
        <f>LEN(C66)</f>
        <v>129</v>
      </c>
      <c r="V66">
        <f t="shared" si="3"/>
        <v>0</v>
      </c>
      <c r="W66">
        <f t="shared" si="4"/>
        <v>0</v>
      </c>
      <c r="X66">
        <f t="shared" si="5"/>
        <v>1</v>
      </c>
    </row>
    <row r="67" spans="1:24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>
        <f>E67/D67</f>
        <v>1.0752857142857142</v>
      </c>
      <c r="O67" s="6">
        <f>IF(L67&gt;0,E67/L67,0)</f>
        <v>132.05263157894737</v>
      </c>
      <c r="P67" s="11">
        <f t="shared" si="6"/>
        <v>41862.040972222218</v>
      </c>
      <c r="Q67" s="11">
        <f>(((J67/60)/60)/24)+DATE(1970,1,1)+(-5/24)</f>
        <v>41835.612893518519</v>
      </c>
      <c r="R67" s="13" t="s">
        <v>8266</v>
      </c>
      <c r="S67" s="14" t="str">
        <f t="shared" si="7"/>
        <v>film &amp; video</v>
      </c>
      <c r="T67" s="13" t="str">
        <f t="shared" si="8"/>
        <v>shorts</v>
      </c>
      <c r="U67">
        <f>LEN(C67)</f>
        <v>101</v>
      </c>
      <c r="V67">
        <f t="shared" ref="V67:V130" si="9">IF(U67&lt;50,1,0)</f>
        <v>0</v>
      </c>
      <c r="W67">
        <f t="shared" ref="W67:W130" si="10">IF(AND(U67&gt;= 50, U67 &lt; 100),1,0)</f>
        <v>0</v>
      </c>
      <c r="X67">
        <f t="shared" ref="X67:X130" si="11">IF(U67&gt;=100,1,0)</f>
        <v>1</v>
      </c>
    </row>
    <row r="68" spans="1:24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>
        <f>E68/D68</f>
        <v>1.1859999999999999</v>
      </c>
      <c r="O68" s="6">
        <f>IF(L68&gt;0,E68/L68,0)</f>
        <v>91.230769230769226</v>
      </c>
      <c r="P68" s="11">
        <f t="shared" si="6"/>
        <v>42569.641435185178</v>
      </c>
      <c r="Q68" s="11">
        <f>(((J68/60)/60)/24)+DATE(1970,1,1)+(-5/24)</f>
        <v>42539.641435185178</v>
      </c>
      <c r="R68" s="13" t="s">
        <v>8266</v>
      </c>
      <c r="S68" s="14" t="str">
        <f t="shared" si="7"/>
        <v>film &amp; video</v>
      </c>
      <c r="T68" s="13" t="str">
        <f t="shared" si="8"/>
        <v>shorts</v>
      </c>
      <c r="U68">
        <f>LEN(C68)</f>
        <v>77</v>
      </c>
      <c r="V68">
        <f t="shared" si="9"/>
        <v>0</v>
      </c>
      <c r="W68">
        <f t="shared" si="10"/>
        <v>1</v>
      </c>
      <c r="X68">
        <f t="shared" si="11"/>
        <v>0</v>
      </c>
    </row>
    <row r="69" spans="1:24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>
        <f>E69/D69</f>
        <v>1.1625000000000001</v>
      </c>
      <c r="O69" s="6">
        <f>IF(L69&gt;0,E69/L69,0)</f>
        <v>116.25</v>
      </c>
      <c r="P69" s="11">
        <f t="shared" si="6"/>
        <v>41105.375046296293</v>
      </c>
      <c r="Q69" s="11">
        <f>(((J69/60)/60)/24)+DATE(1970,1,1)+(-5/24)</f>
        <v>41075.375046296293</v>
      </c>
      <c r="R69" s="13" t="s">
        <v>8266</v>
      </c>
      <c r="S69" s="14" t="str">
        <f t="shared" si="7"/>
        <v>film &amp; video</v>
      </c>
      <c r="T69" s="13" t="str">
        <f t="shared" si="8"/>
        <v>shorts</v>
      </c>
      <c r="U69">
        <f>LEN(C69)</f>
        <v>122</v>
      </c>
      <c r="V69">
        <f t="shared" si="9"/>
        <v>0</v>
      </c>
      <c r="W69">
        <f t="shared" si="10"/>
        <v>0</v>
      </c>
      <c r="X69">
        <f t="shared" si="11"/>
        <v>1</v>
      </c>
    </row>
    <row r="70" spans="1:24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>
        <f>E70/D70</f>
        <v>1.2716666666666667</v>
      </c>
      <c r="O70" s="6">
        <f>IF(L70&gt;0,E70/L70,0)</f>
        <v>21.194444444444443</v>
      </c>
      <c r="P70" s="11">
        <f t="shared" si="6"/>
        <v>41693.36100694444</v>
      </c>
      <c r="Q70" s="11">
        <f>(((J70/60)/60)/24)+DATE(1970,1,1)+(-5/24)</f>
        <v>41663.36100694444</v>
      </c>
      <c r="R70" s="13" t="s">
        <v>8266</v>
      </c>
      <c r="S70" s="14" t="str">
        <f t="shared" si="7"/>
        <v>film &amp; video</v>
      </c>
      <c r="T70" s="13" t="str">
        <f t="shared" si="8"/>
        <v>shorts</v>
      </c>
      <c r="U70">
        <f>LEN(C70)</f>
        <v>134</v>
      </c>
      <c r="V70">
        <f t="shared" si="9"/>
        <v>0</v>
      </c>
      <c r="W70">
        <f t="shared" si="10"/>
        <v>0</v>
      </c>
      <c r="X70">
        <f t="shared" si="11"/>
        <v>1</v>
      </c>
    </row>
    <row r="71" spans="1:24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>
        <f>E71/D71</f>
        <v>1.109423</v>
      </c>
      <c r="O71" s="6">
        <f>IF(L71&gt;0,E71/L71,0)</f>
        <v>62.327134831460668</v>
      </c>
      <c r="P71" s="11">
        <f t="shared" si="6"/>
        <v>40818.082638888889</v>
      </c>
      <c r="Q71" s="11">
        <f>(((J71/60)/60)/24)+DATE(1970,1,1)+(-5/24)</f>
        <v>40785.979456018518</v>
      </c>
      <c r="R71" s="13" t="s">
        <v>8266</v>
      </c>
      <c r="S71" s="14" t="str">
        <f t="shared" si="7"/>
        <v>film &amp; video</v>
      </c>
      <c r="T71" s="13" t="str">
        <f t="shared" si="8"/>
        <v>shorts</v>
      </c>
      <c r="U71">
        <f>LEN(C71)</f>
        <v>136</v>
      </c>
      <c r="V71">
        <f t="shared" si="9"/>
        <v>0</v>
      </c>
      <c r="W71">
        <f t="shared" si="10"/>
        <v>0</v>
      </c>
      <c r="X71">
        <f t="shared" si="11"/>
        <v>1</v>
      </c>
    </row>
    <row r="72" spans="1:24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>
        <f>E72/D72</f>
        <v>1.272</v>
      </c>
      <c r="O72" s="6">
        <f>IF(L72&gt;0,E72/L72,0)</f>
        <v>37.411764705882355</v>
      </c>
      <c r="P72" s="11">
        <f t="shared" si="6"/>
        <v>40790.688020833331</v>
      </c>
      <c r="Q72" s="11">
        <f>(((J72/60)/60)/24)+DATE(1970,1,1)+(-5/24)</f>
        <v>40730.688020833331</v>
      </c>
      <c r="R72" s="13" t="s">
        <v>8266</v>
      </c>
      <c r="S72" s="14" t="str">
        <f t="shared" si="7"/>
        <v>film &amp; video</v>
      </c>
      <c r="T72" s="13" t="str">
        <f t="shared" si="8"/>
        <v>shorts</v>
      </c>
      <c r="U72">
        <f>LEN(C72)</f>
        <v>135</v>
      </c>
      <c r="V72">
        <f t="shared" si="9"/>
        <v>0</v>
      </c>
      <c r="W72">
        <f t="shared" si="10"/>
        <v>0</v>
      </c>
      <c r="X72">
        <f t="shared" si="11"/>
        <v>1</v>
      </c>
    </row>
    <row r="73" spans="1:24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>
        <f>E73/D73</f>
        <v>1.2394444444444443</v>
      </c>
      <c r="O73" s="6">
        <f>IF(L73&gt;0,E73/L73,0)</f>
        <v>69.71875</v>
      </c>
      <c r="P73" s="11">
        <f t="shared" si="6"/>
        <v>41057.063159722216</v>
      </c>
      <c r="Q73" s="11">
        <f>(((J73/60)/60)/24)+DATE(1970,1,1)+(-5/24)</f>
        <v>40997.063159722216</v>
      </c>
      <c r="R73" s="13" t="s">
        <v>8266</v>
      </c>
      <c r="S73" s="14" t="str">
        <f t="shared" si="7"/>
        <v>film &amp; video</v>
      </c>
      <c r="T73" s="13" t="str">
        <f t="shared" si="8"/>
        <v>shorts</v>
      </c>
      <c r="U73">
        <f>LEN(C73)</f>
        <v>130</v>
      </c>
      <c r="V73">
        <f t="shared" si="9"/>
        <v>0</v>
      </c>
      <c r="W73">
        <f t="shared" si="10"/>
        <v>0</v>
      </c>
      <c r="X73">
        <f t="shared" si="11"/>
        <v>1</v>
      </c>
    </row>
    <row r="74" spans="1:24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>
        <f>E74/D74</f>
        <v>1.084090909090909</v>
      </c>
      <c r="O74" s="6">
        <f>IF(L74&gt;0,E74/L74,0)</f>
        <v>58.170731707317074</v>
      </c>
      <c r="P74" s="11">
        <f t="shared" si="6"/>
        <v>41227.791666666664</v>
      </c>
      <c r="Q74" s="11">
        <f>(((J74/60)/60)/24)+DATE(1970,1,1)+(-5/24)</f>
        <v>41207.801863425921</v>
      </c>
      <c r="R74" s="13" t="s">
        <v>8266</v>
      </c>
      <c r="S74" s="14" t="str">
        <f t="shared" si="7"/>
        <v>film &amp; video</v>
      </c>
      <c r="T74" s="13" t="str">
        <f t="shared" si="8"/>
        <v>shorts</v>
      </c>
      <c r="U74">
        <f>LEN(C74)</f>
        <v>132</v>
      </c>
      <c r="V74">
        <f t="shared" si="9"/>
        <v>0</v>
      </c>
      <c r="W74">
        <f t="shared" si="10"/>
        <v>0</v>
      </c>
      <c r="X74">
        <f t="shared" si="11"/>
        <v>1</v>
      </c>
    </row>
    <row r="75" spans="1:24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>
        <f>E75/D75</f>
        <v>1</v>
      </c>
      <c r="O75" s="6">
        <f>IF(L75&gt;0,E75/L75,0)</f>
        <v>50</v>
      </c>
      <c r="P75" s="11">
        <f t="shared" si="6"/>
        <v>40665.957638888889</v>
      </c>
      <c r="Q75" s="11">
        <f>(((J75/60)/60)/24)+DATE(1970,1,1)+(-5/24)</f>
        <v>40587.548425925925</v>
      </c>
      <c r="R75" s="13" t="s">
        <v>8266</v>
      </c>
      <c r="S75" s="14" t="str">
        <f t="shared" si="7"/>
        <v>film &amp; video</v>
      </c>
      <c r="T75" s="13" t="str">
        <f t="shared" si="8"/>
        <v>shorts</v>
      </c>
      <c r="U75">
        <f>LEN(C75)</f>
        <v>133</v>
      </c>
      <c r="V75">
        <f t="shared" si="9"/>
        <v>0</v>
      </c>
      <c r="W75">
        <f t="shared" si="10"/>
        <v>0</v>
      </c>
      <c r="X75">
        <f t="shared" si="11"/>
        <v>1</v>
      </c>
    </row>
    <row r="76" spans="1:24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>
        <f>E76/D76</f>
        <v>1.1293199999999999</v>
      </c>
      <c r="O76" s="6">
        <f>IF(L76&gt;0,E76/L76,0)</f>
        <v>19.471034482758618</v>
      </c>
      <c r="P76" s="11">
        <f t="shared" si="6"/>
        <v>42390.278877314813</v>
      </c>
      <c r="Q76" s="11">
        <f>(((J76/60)/60)/24)+DATE(1970,1,1)+(-5/24)</f>
        <v>42360.278877314813</v>
      </c>
      <c r="R76" s="13" t="s">
        <v>8266</v>
      </c>
      <c r="S76" s="14" t="str">
        <f t="shared" si="7"/>
        <v>film &amp; video</v>
      </c>
      <c r="T76" s="13" t="str">
        <f t="shared" si="8"/>
        <v>shorts</v>
      </c>
      <c r="U76">
        <f>LEN(C76)</f>
        <v>132</v>
      </c>
      <c r="V76">
        <f t="shared" si="9"/>
        <v>0</v>
      </c>
      <c r="W76">
        <f t="shared" si="10"/>
        <v>0</v>
      </c>
      <c r="X76">
        <f t="shared" si="11"/>
        <v>1</v>
      </c>
    </row>
    <row r="77" spans="1:24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>
        <f>E77/D77</f>
        <v>1.1542857142857144</v>
      </c>
      <c r="O77" s="6">
        <f>IF(L77&gt;0,E77/L77,0)</f>
        <v>85.957446808510639</v>
      </c>
      <c r="P77" s="11">
        <f t="shared" si="6"/>
        <v>41387.000833333332</v>
      </c>
      <c r="Q77" s="11">
        <f>(((J77/60)/60)/24)+DATE(1970,1,1)+(-5/24)</f>
        <v>41357.000833333332</v>
      </c>
      <c r="R77" s="13" t="s">
        <v>8266</v>
      </c>
      <c r="S77" s="14" t="str">
        <f t="shared" si="7"/>
        <v>film &amp; video</v>
      </c>
      <c r="T77" s="13" t="str">
        <f t="shared" si="8"/>
        <v>shorts</v>
      </c>
      <c r="U77">
        <f>LEN(C77)</f>
        <v>104</v>
      </c>
      <c r="V77">
        <f t="shared" si="9"/>
        <v>0</v>
      </c>
      <c r="W77">
        <f t="shared" si="10"/>
        <v>0</v>
      </c>
      <c r="X77">
        <f t="shared" si="11"/>
        <v>1</v>
      </c>
    </row>
    <row r="78" spans="1:24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>
        <f>E78/D78</f>
        <v>1.5333333333333334</v>
      </c>
      <c r="O78" s="6">
        <f>IF(L78&gt;0,E78/L78,0)</f>
        <v>30.666666666666668</v>
      </c>
      <c r="P78" s="11">
        <f t="shared" si="6"/>
        <v>40904.524976851848</v>
      </c>
      <c r="Q78" s="11">
        <f>(((J78/60)/60)/24)+DATE(1970,1,1)+(-5/24)</f>
        <v>40844.483310185184</v>
      </c>
      <c r="R78" s="13" t="s">
        <v>8266</v>
      </c>
      <c r="S78" s="14" t="str">
        <f t="shared" si="7"/>
        <v>film &amp; video</v>
      </c>
      <c r="T78" s="13" t="str">
        <f t="shared" si="8"/>
        <v>shorts</v>
      </c>
      <c r="U78">
        <f>LEN(C78)</f>
        <v>124</v>
      </c>
      <c r="V78">
        <f t="shared" si="9"/>
        <v>0</v>
      </c>
      <c r="W78">
        <f t="shared" si="10"/>
        <v>0</v>
      </c>
      <c r="X78">
        <f t="shared" si="11"/>
        <v>1</v>
      </c>
    </row>
    <row r="79" spans="1:24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>
        <f>E79/D79</f>
        <v>3.9249999999999998</v>
      </c>
      <c r="O79" s="6">
        <f>IF(L79&gt;0,E79/L79,0)</f>
        <v>60.384615384615387</v>
      </c>
      <c r="P79" s="11">
        <f t="shared" si="6"/>
        <v>41049.915972222218</v>
      </c>
      <c r="Q79" s="11">
        <f>(((J79/60)/60)/24)+DATE(1970,1,1)+(-5/24)</f>
        <v>40996.936539351853</v>
      </c>
      <c r="R79" s="13" t="s">
        <v>8266</v>
      </c>
      <c r="S79" s="14" t="str">
        <f t="shared" si="7"/>
        <v>film &amp; video</v>
      </c>
      <c r="T79" s="13" t="str">
        <f t="shared" si="8"/>
        <v>shorts</v>
      </c>
      <c r="U79">
        <f>LEN(C79)</f>
        <v>92</v>
      </c>
      <c r="V79">
        <f t="shared" si="9"/>
        <v>0</v>
      </c>
      <c r="W79">
        <f t="shared" si="10"/>
        <v>1</v>
      </c>
      <c r="X79">
        <f t="shared" si="11"/>
        <v>0</v>
      </c>
    </row>
    <row r="80" spans="1:24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>
        <f>E80/D80</f>
        <v>27.02</v>
      </c>
      <c r="O80" s="6">
        <f>IF(L80&gt;0,E80/L80,0)</f>
        <v>38.6</v>
      </c>
      <c r="P80" s="11">
        <f t="shared" si="6"/>
        <v>42614.522233796299</v>
      </c>
      <c r="Q80" s="11">
        <f>(((J80/60)/60)/24)+DATE(1970,1,1)+(-5/24)</f>
        <v>42604.522233796299</v>
      </c>
      <c r="R80" s="13" t="s">
        <v>8266</v>
      </c>
      <c r="S80" s="14" t="str">
        <f t="shared" si="7"/>
        <v>film &amp; video</v>
      </c>
      <c r="T80" s="13" t="str">
        <f t="shared" si="8"/>
        <v>shorts</v>
      </c>
      <c r="U80">
        <f>LEN(C80)</f>
        <v>131</v>
      </c>
      <c r="V80">
        <f t="shared" si="9"/>
        <v>0</v>
      </c>
      <c r="W80">
        <f t="shared" si="10"/>
        <v>0</v>
      </c>
      <c r="X80">
        <f t="shared" si="11"/>
        <v>1</v>
      </c>
    </row>
    <row r="81" spans="1:24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>
        <f>E81/D81</f>
        <v>1.27</v>
      </c>
      <c r="O81" s="6">
        <f>IF(L81&gt;0,E81/L81,0)</f>
        <v>40.268292682926827</v>
      </c>
      <c r="P81" s="11">
        <f t="shared" si="6"/>
        <v>41754.568206018514</v>
      </c>
      <c r="Q81" s="11">
        <f>(((J81/60)/60)/24)+DATE(1970,1,1)+(-5/24)</f>
        <v>41724.568206018514</v>
      </c>
      <c r="R81" s="13" t="s">
        <v>8266</v>
      </c>
      <c r="S81" s="14" t="str">
        <f t="shared" si="7"/>
        <v>film &amp; video</v>
      </c>
      <c r="T81" s="13" t="str">
        <f t="shared" si="8"/>
        <v>shorts</v>
      </c>
      <c r="U81">
        <f>LEN(C81)</f>
        <v>107</v>
      </c>
      <c r="V81">
        <f t="shared" si="9"/>
        <v>0</v>
      </c>
      <c r="W81">
        <f t="shared" si="10"/>
        <v>0</v>
      </c>
      <c r="X81">
        <f t="shared" si="11"/>
        <v>1</v>
      </c>
    </row>
    <row r="82" spans="1:24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>
        <f>E82/D82</f>
        <v>1.0725</v>
      </c>
      <c r="O82" s="6">
        <f>IF(L82&gt;0,E82/L82,0)</f>
        <v>273.82978723404256</v>
      </c>
      <c r="P82" s="11">
        <f t="shared" si="6"/>
        <v>41617.875648148147</v>
      </c>
      <c r="Q82" s="11">
        <f>(((J82/60)/60)/24)+DATE(1970,1,1)+(-5/24)</f>
        <v>41582.875648148147</v>
      </c>
      <c r="R82" s="13" t="s">
        <v>8266</v>
      </c>
      <c r="S82" s="14" t="str">
        <f t="shared" si="7"/>
        <v>film &amp; video</v>
      </c>
      <c r="T82" s="13" t="str">
        <f t="shared" si="8"/>
        <v>shorts</v>
      </c>
      <c r="U82">
        <f>LEN(C82)</f>
        <v>101</v>
      </c>
      <c r="V82">
        <f t="shared" si="9"/>
        <v>0</v>
      </c>
      <c r="W82">
        <f t="shared" si="10"/>
        <v>0</v>
      </c>
      <c r="X82">
        <f t="shared" si="11"/>
        <v>1</v>
      </c>
    </row>
    <row r="83" spans="1:24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>
        <f>E83/D83</f>
        <v>1.98</v>
      </c>
      <c r="O83" s="6">
        <f>IF(L83&gt;0,E83/L83,0)</f>
        <v>53.035714285714285</v>
      </c>
      <c r="P83" s="11">
        <f t="shared" si="6"/>
        <v>41103.91805555555</v>
      </c>
      <c r="Q83" s="11">
        <f>(((J83/60)/60)/24)+DATE(1970,1,1)+(-5/24)</f>
        <v>41099.950543981482</v>
      </c>
      <c r="R83" s="13" t="s">
        <v>8266</v>
      </c>
      <c r="S83" s="14" t="str">
        <f t="shared" si="7"/>
        <v>film &amp; video</v>
      </c>
      <c r="T83" s="13" t="str">
        <f t="shared" si="8"/>
        <v>shorts</v>
      </c>
      <c r="U83">
        <f>LEN(C83)</f>
        <v>126</v>
      </c>
      <c r="V83">
        <f t="shared" si="9"/>
        <v>0</v>
      </c>
      <c r="W83">
        <f t="shared" si="10"/>
        <v>0</v>
      </c>
      <c r="X83">
        <f t="shared" si="11"/>
        <v>1</v>
      </c>
    </row>
    <row r="84" spans="1:24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>
        <f>E84/D84</f>
        <v>1.0001249999999999</v>
      </c>
      <c r="O84" s="6">
        <f>IF(L84&gt;0,E84/L84,0)</f>
        <v>40.005000000000003</v>
      </c>
      <c r="P84" s="11">
        <f t="shared" si="6"/>
        <v>40825.611817129626</v>
      </c>
      <c r="Q84" s="11">
        <f>(((J84/60)/60)/24)+DATE(1970,1,1)+(-5/24)</f>
        <v>40795.611817129626</v>
      </c>
      <c r="R84" s="13" t="s">
        <v>8266</v>
      </c>
      <c r="S84" s="14" t="str">
        <f t="shared" si="7"/>
        <v>film &amp; video</v>
      </c>
      <c r="T84" s="13" t="str">
        <f t="shared" si="8"/>
        <v>shorts</v>
      </c>
      <c r="U84">
        <f>LEN(C84)</f>
        <v>131</v>
      </c>
      <c r="V84">
        <f t="shared" si="9"/>
        <v>0</v>
      </c>
      <c r="W84">
        <f t="shared" si="10"/>
        <v>0</v>
      </c>
      <c r="X84">
        <f t="shared" si="11"/>
        <v>1</v>
      </c>
    </row>
    <row r="85" spans="1:24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>
        <f>E85/D85</f>
        <v>1.0249999999999999</v>
      </c>
      <c r="O85" s="6">
        <f>IF(L85&gt;0,E85/L85,0)</f>
        <v>15.76923076923077</v>
      </c>
      <c r="P85" s="11">
        <f t="shared" si="6"/>
        <v>42057.270833333336</v>
      </c>
      <c r="Q85" s="11">
        <f>(((J85/60)/60)/24)+DATE(1970,1,1)+(-5/24)</f>
        <v>42042.407280092586</v>
      </c>
      <c r="R85" s="13" t="s">
        <v>8266</v>
      </c>
      <c r="S85" s="14" t="str">
        <f t="shared" si="7"/>
        <v>film &amp; video</v>
      </c>
      <c r="T85" s="13" t="str">
        <f t="shared" si="8"/>
        <v>shorts</v>
      </c>
      <c r="U85">
        <f>LEN(C85)</f>
        <v>130</v>
      </c>
      <c r="V85">
        <f t="shared" si="9"/>
        <v>0</v>
      </c>
      <c r="W85">
        <f t="shared" si="10"/>
        <v>0</v>
      </c>
      <c r="X85">
        <f t="shared" si="11"/>
        <v>1</v>
      </c>
    </row>
    <row r="86" spans="1:24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>
        <f>E86/D86</f>
        <v>1</v>
      </c>
      <c r="O86" s="6">
        <f>IF(L86&gt;0,E86/L86,0)</f>
        <v>71.428571428571431</v>
      </c>
      <c r="P86" s="11">
        <f t="shared" si="6"/>
        <v>40678.54960648148</v>
      </c>
      <c r="Q86" s="11">
        <f>(((J86/60)/60)/24)+DATE(1970,1,1)+(-5/24)</f>
        <v>40648.54960648148</v>
      </c>
      <c r="R86" s="13" t="s">
        <v>8266</v>
      </c>
      <c r="S86" s="14" t="str">
        <f t="shared" si="7"/>
        <v>film &amp; video</v>
      </c>
      <c r="T86" s="13" t="str">
        <f t="shared" si="8"/>
        <v>shorts</v>
      </c>
      <c r="U86">
        <f>LEN(C86)</f>
        <v>105</v>
      </c>
      <c r="V86">
        <f t="shared" si="9"/>
        <v>0</v>
      </c>
      <c r="W86">
        <f t="shared" si="10"/>
        <v>0</v>
      </c>
      <c r="X86">
        <f t="shared" si="11"/>
        <v>1</v>
      </c>
    </row>
    <row r="87" spans="1:24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>
        <f>E87/D87</f>
        <v>1.2549999999999999</v>
      </c>
      <c r="O87" s="6">
        <f>IF(L87&gt;0,E87/L87,0)</f>
        <v>71.714285714285708</v>
      </c>
      <c r="P87" s="11">
        <f t="shared" si="6"/>
        <v>40808.917094907403</v>
      </c>
      <c r="Q87" s="11">
        <f>(((J87/60)/60)/24)+DATE(1970,1,1)+(-5/24)</f>
        <v>40778.917094907403</v>
      </c>
      <c r="R87" s="13" t="s">
        <v>8266</v>
      </c>
      <c r="S87" s="14" t="str">
        <f t="shared" si="7"/>
        <v>film &amp; video</v>
      </c>
      <c r="T87" s="13" t="str">
        <f t="shared" si="8"/>
        <v>shorts</v>
      </c>
      <c r="U87">
        <f>LEN(C87)</f>
        <v>122</v>
      </c>
      <c r="V87">
        <f t="shared" si="9"/>
        <v>0</v>
      </c>
      <c r="W87">
        <f t="shared" si="10"/>
        <v>0</v>
      </c>
      <c r="X87">
        <f t="shared" si="11"/>
        <v>1</v>
      </c>
    </row>
    <row r="88" spans="1:24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>
        <f>E88/D88</f>
        <v>1.0646666666666667</v>
      </c>
      <c r="O88" s="6">
        <f>IF(L88&gt;0,E88/L88,0)</f>
        <v>375.76470588235293</v>
      </c>
      <c r="P88" s="11">
        <f t="shared" si="6"/>
        <v>42365.389409722215</v>
      </c>
      <c r="Q88" s="11">
        <f>(((J88/60)/60)/24)+DATE(1970,1,1)+(-5/24)</f>
        <v>42291.347743055558</v>
      </c>
      <c r="R88" s="13" t="s">
        <v>8266</v>
      </c>
      <c r="S88" s="14" t="str">
        <f t="shared" si="7"/>
        <v>film &amp; video</v>
      </c>
      <c r="T88" s="13" t="str">
        <f t="shared" si="8"/>
        <v>shorts</v>
      </c>
      <c r="U88">
        <f>LEN(C88)</f>
        <v>132</v>
      </c>
      <c r="V88">
        <f t="shared" si="9"/>
        <v>0</v>
      </c>
      <c r="W88">
        <f t="shared" si="10"/>
        <v>0</v>
      </c>
      <c r="X88">
        <f t="shared" si="11"/>
        <v>1</v>
      </c>
    </row>
    <row r="89" spans="1:24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>
        <f>E89/D89</f>
        <v>1.046</v>
      </c>
      <c r="O89" s="6">
        <f>IF(L89&gt;0,E89/L89,0)</f>
        <v>104.6</v>
      </c>
      <c r="P89" s="11">
        <f t="shared" si="6"/>
        <v>40331.861805555556</v>
      </c>
      <c r="Q89" s="11">
        <f>(((J89/60)/60)/24)+DATE(1970,1,1)+(-5/24)</f>
        <v>40322.331053240734</v>
      </c>
      <c r="R89" s="13" t="s">
        <v>8266</v>
      </c>
      <c r="S89" s="14" t="str">
        <f t="shared" si="7"/>
        <v>film &amp; video</v>
      </c>
      <c r="T89" s="13" t="str">
        <f t="shared" si="8"/>
        <v>shorts</v>
      </c>
      <c r="U89">
        <f>LEN(C89)</f>
        <v>114</v>
      </c>
      <c r="V89">
        <f t="shared" si="9"/>
        <v>0</v>
      </c>
      <c r="W89">
        <f t="shared" si="10"/>
        <v>0</v>
      </c>
      <c r="X89">
        <f t="shared" si="11"/>
        <v>1</v>
      </c>
    </row>
    <row r="90" spans="1:24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>
        <f>E90/D90</f>
        <v>1.0285714285714285</v>
      </c>
      <c r="O90" s="6">
        <f>IF(L90&gt;0,E90/L90,0)</f>
        <v>60</v>
      </c>
      <c r="P90" s="11">
        <f t="shared" si="6"/>
        <v>41812.450590277775</v>
      </c>
      <c r="Q90" s="11">
        <f>(((J90/60)/60)/24)+DATE(1970,1,1)+(-5/24)</f>
        <v>41786.450590277775</v>
      </c>
      <c r="R90" s="13" t="s">
        <v>8266</v>
      </c>
      <c r="S90" s="14" t="str">
        <f t="shared" si="7"/>
        <v>film &amp; video</v>
      </c>
      <c r="T90" s="13" t="str">
        <f t="shared" si="8"/>
        <v>shorts</v>
      </c>
      <c r="U90">
        <f>LEN(C90)</f>
        <v>135</v>
      </c>
      <c r="V90">
        <f t="shared" si="9"/>
        <v>0</v>
      </c>
      <c r="W90">
        <f t="shared" si="10"/>
        <v>0</v>
      </c>
      <c r="X90">
        <f t="shared" si="11"/>
        <v>1</v>
      </c>
    </row>
    <row r="91" spans="1:24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>
        <f>E91/D91</f>
        <v>1.1506666666666667</v>
      </c>
      <c r="O91" s="6">
        <f>IF(L91&gt;0,E91/L91,0)</f>
        <v>123.28571428571429</v>
      </c>
      <c r="P91" s="11">
        <f t="shared" si="6"/>
        <v>41427.543888888889</v>
      </c>
      <c r="Q91" s="11">
        <f>(((J91/60)/60)/24)+DATE(1970,1,1)+(-5/24)</f>
        <v>41402.543888888889</v>
      </c>
      <c r="R91" s="13" t="s">
        <v>8266</v>
      </c>
      <c r="S91" s="14" t="str">
        <f t="shared" si="7"/>
        <v>film &amp; video</v>
      </c>
      <c r="T91" s="13" t="str">
        <f t="shared" si="8"/>
        <v>shorts</v>
      </c>
      <c r="U91">
        <f>LEN(C91)</f>
        <v>122</v>
      </c>
      <c r="V91">
        <f t="shared" si="9"/>
        <v>0</v>
      </c>
      <c r="W91">
        <f t="shared" si="10"/>
        <v>0</v>
      </c>
      <c r="X91">
        <f t="shared" si="11"/>
        <v>1</v>
      </c>
    </row>
    <row r="92" spans="1:24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>
        <f>E92/D92</f>
        <v>1.004</v>
      </c>
      <c r="O92" s="6">
        <f>IF(L92&gt;0,E92/L92,0)</f>
        <v>31.375</v>
      </c>
      <c r="P92" s="11">
        <f t="shared" si="6"/>
        <v>40736.089108796295</v>
      </c>
      <c r="Q92" s="11">
        <f>(((J92/60)/60)/24)+DATE(1970,1,1)+(-5/24)</f>
        <v>40706.089108796295</v>
      </c>
      <c r="R92" s="13" t="s">
        <v>8266</v>
      </c>
      <c r="S92" s="14" t="str">
        <f t="shared" si="7"/>
        <v>film &amp; video</v>
      </c>
      <c r="T92" s="13" t="str">
        <f t="shared" si="8"/>
        <v>shorts</v>
      </c>
      <c r="U92">
        <f>LEN(C92)</f>
        <v>72</v>
      </c>
      <c r="V92">
        <f t="shared" si="9"/>
        <v>0</v>
      </c>
      <c r="W92">
        <f t="shared" si="10"/>
        <v>1</v>
      </c>
      <c r="X92">
        <f t="shared" si="11"/>
        <v>0</v>
      </c>
    </row>
    <row r="93" spans="1:24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>
        <f>E93/D93</f>
        <v>1.2</v>
      </c>
      <c r="O93" s="6">
        <f>IF(L93&gt;0,E93/L93,0)</f>
        <v>78.260869565217391</v>
      </c>
      <c r="P93" s="11">
        <f t="shared" si="6"/>
        <v>40680.194027777776</v>
      </c>
      <c r="Q93" s="11">
        <f>(((J93/60)/60)/24)+DATE(1970,1,1)+(-5/24)</f>
        <v>40619.194027777776</v>
      </c>
      <c r="R93" s="13" t="s">
        <v>8266</v>
      </c>
      <c r="S93" s="14" t="str">
        <f t="shared" si="7"/>
        <v>film &amp; video</v>
      </c>
      <c r="T93" s="13" t="str">
        <f t="shared" si="8"/>
        <v>shorts</v>
      </c>
      <c r="U93">
        <f>LEN(C93)</f>
        <v>130</v>
      </c>
      <c r="V93">
        <f t="shared" si="9"/>
        <v>0</v>
      </c>
      <c r="W93">
        <f t="shared" si="10"/>
        <v>0</v>
      </c>
      <c r="X93">
        <f t="shared" si="11"/>
        <v>1</v>
      </c>
    </row>
    <row r="94" spans="1:24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>
        <f>E94/D94</f>
        <v>1.052</v>
      </c>
      <c r="O94" s="6">
        <f>IF(L94&gt;0,E94/L94,0)</f>
        <v>122.32558139534883</v>
      </c>
      <c r="P94" s="11">
        <f t="shared" si="6"/>
        <v>42767.124999999993</v>
      </c>
      <c r="Q94" s="11">
        <f>(((J94/60)/60)/24)+DATE(1970,1,1)+(-5/24)</f>
        <v>42720.990543981483</v>
      </c>
      <c r="R94" s="13" t="s">
        <v>8266</v>
      </c>
      <c r="S94" s="14" t="str">
        <f t="shared" si="7"/>
        <v>film &amp; video</v>
      </c>
      <c r="T94" s="13" t="str">
        <f t="shared" si="8"/>
        <v>shorts</v>
      </c>
      <c r="U94">
        <f>LEN(C94)</f>
        <v>135</v>
      </c>
      <c r="V94">
        <f t="shared" si="9"/>
        <v>0</v>
      </c>
      <c r="W94">
        <f t="shared" si="10"/>
        <v>0</v>
      </c>
      <c r="X94">
        <f t="shared" si="11"/>
        <v>1</v>
      </c>
    </row>
    <row r="95" spans="1:24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>
        <f>E95/D95</f>
        <v>1.1060000000000001</v>
      </c>
      <c r="O95" s="6">
        <f>IF(L95&gt;0,E95/L95,0)</f>
        <v>73.733333333333334</v>
      </c>
      <c r="P95" s="11">
        <f t="shared" si="6"/>
        <v>41093.666666666664</v>
      </c>
      <c r="Q95" s="11">
        <f>(((J95/60)/60)/24)+DATE(1970,1,1)+(-5/24)</f>
        <v>41065.649733796294</v>
      </c>
      <c r="R95" s="13" t="s">
        <v>8266</v>
      </c>
      <c r="S95" s="14" t="str">
        <f t="shared" si="7"/>
        <v>film &amp; video</v>
      </c>
      <c r="T95" s="13" t="str">
        <f t="shared" si="8"/>
        <v>shorts</v>
      </c>
      <c r="U95">
        <f>LEN(C95)</f>
        <v>135</v>
      </c>
      <c r="V95">
        <f t="shared" si="9"/>
        <v>0</v>
      </c>
      <c r="W95">
        <f t="shared" si="10"/>
        <v>0</v>
      </c>
      <c r="X95">
        <f t="shared" si="11"/>
        <v>1</v>
      </c>
    </row>
    <row r="96" spans="1:24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>
        <f>E96/D96</f>
        <v>1.04</v>
      </c>
      <c r="O96" s="6">
        <f>IF(L96&gt;0,E96/L96,0)</f>
        <v>21.666666666666668</v>
      </c>
      <c r="P96" s="11">
        <f t="shared" si="6"/>
        <v>41736.509513888886</v>
      </c>
      <c r="Q96" s="11">
        <f>(((J96/60)/60)/24)+DATE(1970,1,1)+(-5/24)</f>
        <v>41716.509513888886</v>
      </c>
      <c r="R96" s="13" t="s">
        <v>8266</v>
      </c>
      <c r="S96" s="14" t="str">
        <f t="shared" si="7"/>
        <v>film &amp; video</v>
      </c>
      <c r="T96" s="13" t="str">
        <f t="shared" si="8"/>
        <v>shorts</v>
      </c>
      <c r="U96">
        <f>LEN(C96)</f>
        <v>127</v>
      </c>
      <c r="V96">
        <f t="shared" si="9"/>
        <v>0</v>
      </c>
      <c r="W96">
        <f t="shared" si="10"/>
        <v>0</v>
      </c>
      <c r="X96">
        <f t="shared" si="11"/>
        <v>1</v>
      </c>
    </row>
    <row r="97" spans="1:24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>
        <f>E97/D97</f>
        <v>1.3142857142857143</v>
      </c>
      <c r="O97" s="6">
        <f>IF(L97&gt;0,E97/L97,0)</f>
        <v>21.904761904761905</v>
      </c>
      <c r="P97" s="11">
        <f t="shared" si="6"/>
        <v>40964.796770833331</v>
      </c>
      <c r="Q97" s="11">
        <f>(((J97/60)/60)/24)+DATE(1970,1,1)+(-5/24)</f>
        <v>40934.796770833331</v>
      </c>
      <c r="R97" s="13" t="s">
        <v>8266</v>
      </c>
      <c r="S97" s="14" t="str">
        <f t="shared" si="7"/>
        <v>film &amp; video</v>
      </c>
      <c r="T97" s="13" t="str">
        <f t="shared" si="8"/>
        <v>shorts</v>
      </c>
      <c r="U97">
        <f>LEN(C97)</f>
        <v>135</v>
      </c>
      <c r="V97">
        <f t="shared" si="9"/>
        <v>0</v>
      </c>
      <c r="W97">
        <f t="shared" si="10"/>
        <v>0</v>
      </c>
      <c r="X97">
        <f t="shared" si="11"/>
        <v>1</v>
      </c>
    </row>
    <row r="98" spans="1:24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>
        <f>E98/D98</f>
        <v>1.1466666666666667</v>
      </c>
      <c r="O98" s="6">
        <f>IF(L98&gt;0,E98/L98,0)</f>
        <v>50.588235294117645</v>
      </c>
      <c r="P98" s="11">
        <f t="shared" si="6"/>
        <v>40390.916666666664</v>
      </c>
      <c r="Q98" s="11">
        <f>(((J98/60)/60)/24)+DATE(1970,1,1)+(-5/24)</f>
        <v>40324.45417824074</v>
      </c>
      <c r="R98" s="13" t="s">
        <v>8266</v>
      </c>
      <c r="S98" s="14" t="str">
        <f t="shared" si="7"/>
        <v>film &amp; video</v>
      </c>
      <c r="T98" s="13" t="str">
        <f t="shared" si="8"/>
        <v>shorts</v>
      </c>
      <c r="U98">
        <f>LEN(C98)</f>
        <v>144</v>
      </c>
      <c r="V98">
        <f t="shared" si="9"/>
        <v>0</v>
      </c>
      <c r="W98">
        <f t="shared" si="10"/>
        <v>0</v>
      </c>
      <c r="X98">
        <f t="shared" si="11"/>
        <v>1</v>
      </c>
    </row>
    <row r="99" spans="1:24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>
        <f>E99/D99</f>
        <v>1.0625</v>
      </c>
      <c r="O99" s="6">
        <f>IF(L99&gt;0,E99/L99,0)</f>
        <v>53.125</v>
      </c>
      <c r="P99" s="11">
        <f t="shared" si="6"/>
        <v>40735.926874999997</v>
      </c>
      <c r="Q99" s="11">
        <f>(((J99/60)/60)/24)+DATE(1970,1,1)+(-5/24)</f>
        <v>40705.926874999997</v>
      </c>
      <c r="R99" s="13" t="s">
        <v>8266</v>
      </c>
      <c r="S99" s="14" t="str">
        <f t="shared" si="7"/>
        <v>film &amp; video</v>
      </c>
      <c r="T99" s="13" t="str">
        <f t="shared" si="8"/>
        <v>shorts</v>
      </c>
      <c r="U99">
        <f>LEN(C99)</f>
        <v>135</v>
      </c>
      <c r="V99">
        <f t="shared" si="9"/>
        <v>0</v>
      </c>
      <c r="W99">
        <f t="shared" si="10"/>
        <v>0</v>
      </c>
      <c r="X99">
        <f t="shared" si="11"/>
        <v>1</v>
      </c>
    </row>
    <row r="100" spans="1:24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>
        <f>E100/D100</f>
        <v>1.0625</v>
      </c>
      <c r="O100" s="6">
        <f>IF(L100&gt;0,E100/L100,0)</f>
        <v>56.666666666666664</v>
      </c>
      <c r="P100" s="11">
        <f t="shared" si="6"/>
        <v>41250.770833333328</v>
      </c>
      <c r="Q100" s="11">
        <f>(((J100/60)/60)/24)+DATE(1970,1,1)+(-5/24)</f>
        <v>41214.586504629624</v>
      </c>
      <c r="R100" s="13" t="s">
        <v>8266</v>
      </c>
      <c r="S100" s="14" t="str">
        <f t="shared" si="7"/>
        <v>film &amp; video</v>
      </c>
      <c r="T100" s="13" t="str">
        <f t="shared" si="8"/>
        <v>shorts</v>
      </c>
      <c r="U100">
        <f>LEN(C100)</f>
        <v>123</v>
      </c>
      <c r="V100">
        <f t="shared" si="9"/>
        <v>0</v>
      </c>
      <c r="W100">
        <f t="shared" si="10"/>
        <v>0</v>
      </c>
      <c r="X100">
        <f t="shared" si="11"/>
        <v>1</v>
      </c>
    </row>
    <row r="101" spans="1:24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>
        <f>E101/D101</f>
        <v>1.0601933333333333</v>
      </c>
      <c r="O101" s="6">
        <f>IF(L101&gt;0,E101/L101,0)</f>
        <v>40.776666666666664</v>
      </c>
      <c r="P101" s="11">
        <f t="shared" si="6"/>
        <v>41661.694432870368</v>
      </c>
      <c r="Q101" s="11">
        <f>(((J101/60)/60)/24)+DATE(1970,1,1)+(-5/24)</f>
        <v>41631.694432870368</v>
      </c>
      <c r="R101" s="13" t="s">
        <v>8266</v>
      </c>
      <c r="S101" s="14" t="str">
        <f t="shared" si="7"/>
        <v>film &amp; video</v>
      </c>
      <c r="T101" s="13" t="str">
        <f t="shared" si="8"/>
        <v>shorts</v>
      </c>
      <c r="U101">
        <f>LEN(C101)</f>
        <v>95</v>
      </c>
      <c r="V101">
        <f t="shared" si="9"/>
        <v>0</v>
      </c>
      <c r="W101">
        <f t="shared" si="10"/>
        <v>1</v>
      </c>
      <c r="X101">
        <f t="shared" si="11"/>
        <v>0</v>
      </c>
    </row>
    <row r="102" spans="1:24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>
        <f>E102/D102</f>
        <v>1</v>
      </c>
      <c r="O102" s="6">
        <f>IF(L102&gt;0,E102/L102,0)</f>
        <v>192.30769230769232</v>
      </c>
      <c r="P102" s="11">
        <f t="shared" si="6"/>
        <v>41217.586643518516</v>
      </c>
      <c r="Q102" s="11">
        <f>(((J102/60)/60)/24)+DATE(1970,1,1)+(-5/24)</f>
        <v>41197.544976851852</v>
      </c>
      <c r="R102" s="13" t="s">
        <v>8266</v>
      </c>
      <c r="S102" s="14" t="str">
        <f t="shared" si="7"/>
        <v>film &amp; video</v>
      </c>
      <c r="T102" s="13" t="str">
        <f t="shared" si="8"/>
        <v>shorts</v>
      </c>
      <c r="U102">
        <f>LEN(C102)</f>
        <v>133</v>
      </c>
      <c r="V102">
        <f t="shared" si="9"/>
        <v>0</v>
      </c>
      <c r="W102">
        <f t="shared" si="10"/>
        <v>0</v>
      </c>
      <c r="X102">
        <f t="shared" si="11"/>
        <v>1</v>
      </c>
    </row>
    <row r="103" spans="1:24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>
        <f>E103/D103</f>
        <v>1</v>
      </c>
      <c r="O103" s="6">
        <f>IF(L103&gt;0,E103/L103,0)</f>
        <v>100</v>
      </c>
      <c r="P103" s="11">
        <f t="shared" si="6"/>
        <v>41298.568402777775</v>
      </c>
      <c r="Q103" s="11">
        <f>(((J103/60)/60)/24)+DATE(1970,1,1)+(-5/24)</f>
        <v>41274.568402777775</v>
      </c>
      <c r="R103" s="13" t="s">
        <v>8266</v>
      </c>
      <c r="S103" s="14" t="str">
        <f t="shared" si="7"/>
        <v>film &amp; video</v>
      </c>
      <c r="T103" s="13" t="str">
        <f t="shared" si="8"/>
        <v>shorts</v>
      </c>
      <c r="U103">
        <f>LEN(C103)</f>
        <v>133</v>
      </c>
      <c r="V103">
        <f t="shared" si="9"/>
        <v>0</v>
      </c>
      <c r="W103">
        <f t="shared" si="10"/>
        <v>0</v>
      </c>
      <c r="X103">
        <f t="shared" si="11"/>
        <v>1</v>
      </c>
    </row>
    <row r="104" spans="1:24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>
        <f>E104/D104</f>
        <v>1.2775000000000001</v>
      </c>
      <c r="O104" s="6">
        <f>IF(L104&gt;0,E104/L104,0)</f>
        <v>117.92307692307692</v>
      </c>
      <c r="P104" s="11">
        <f t="shared" si="6"/>
        <v>40534.922835648147</v>
      </c>
      <c r="Q104" s="11">
        <f>(((J104/60)/60)/24)+DATE(1970,1,1)+(-5/24)</f>
        <v>40504.922835648147</v>
      </c>
      <c r="R104" s="13" t="s">
        <v>8266</v>
      </c>
      <c r="S104" s="14" t="str">
        <f t="shared" si="7"/>
        <v>film &amp; video</v>
      </c>
      <c r="T104" s="13" t="str">
        <f t="shared" si="8"/>
        <v>shorts</v>
      </c>
      <c r="U104">
        <f>LEN(C104)</f>
        <v>120</v>
      </c>
      <c r="V104">
        <f t="shared" si="9"/>
        <v>0</v>
      </c>
      <c r="W104">
        <f t="shared" si="10"/>
        <v>0</v>
      </c>
      <c r="X104">
        <f t="shared" si="11"/>
        <v>1</v>
      </c>
    </row>
    <row r="105" spans="1:24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>
        <f>E105/D105</f>
        <v>1.0515384615384615</v>
      </c>
      <c r="O105" s="6">
        <f>IF(L105&gt;0,E105/L105,0)</f>
        <v>27.897959183673468</v>
      </c>
      <c r="P105" s="11">
        <f t="shared" si="6"/>
        <v>41705.597569444442</v>
      </c>
      <c r="Q105" s="11">
        <f>(((J105/60)/60)/24)+DATE(1970,1,1)+(-5/24)</f>
        <v>41682.597569444442</v>
      </c>
      <c r="R105" s="13" t="s">
        <v>8266</v>
      </c>
      <c r="S105" s="14" t="str">
        <f t="shared" si="7"/>
        <v>film &amp; video</v>
      </c>
      <c r="T105" s="13" t="str">
        <f t="shared" si="8"/>
        <v>shorts</v>
      </c>
      <c r="U105">
        <f>LEN(C105)</f>
        <v>100</v>
      </c>
      <c r="V105">
        <f t="shared" si="9"/>
        <v>0</v>
      </c>
      <c r="W105">
        <f t="shared" si="10"/>
        <v>0</v>
      </c>
      <c r="X105">
        <f t="shared" si="11"/>
        <v>1</v>
      </c>
    </row>
    <row r="106" spans="1:24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>
        <f>E106/D106</f>
        <v>1.2</v>
      </c>
      <c r="O106" s="6">
        <f>IF(L106&gt;0,E106/L106,0)</f>
        <v>60</v>
      </c>
      <c r="P106" s="11">
        <f t="shared" si="6"/>
        <v>40635.833333333328</v>
      </c>
      <c r="Q106" s="11">
        <f>(((J106/60)/60)/24)+DATE(1970,1,1)+(-5/24)</f>
        <v>40612.486874999995</v>
      </c>
      <c r="R106" s="13" t="s">
        <v>8266</v>
      </c>
      <c r="S106" s="14" t="str">
        <f t="shared" si="7"/>
        <v>film &amp; video</v>
      </c>
      <c r="T106" s="13" t="str">
        <f t="shared" si="8"/>
        <v>shorts</v>
      </c>
      <c r="U106">
        <f>LEN(C106)</f>
        <v>81</v>
      </c>
      <c r="V106">
        <f t="shared" si="9"/>
        <v>0</v>
      </c>
      <c r="W106">
        <f t="shared" si="10"/>
        <v>1</v>
      </c>
      <c r="X106">
        <f t="shared" si="11"/>
        <v>0</v>
      </c>
    </row>
    <row r="107" spans="1:24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>
        <f>E107/D107</f>
        <v>1.074090909090909</v>
      </c>
      <c r="O107" s="6">
        <f>IF(L107&gt;0,E107/L107,0)</f>
        <v>39.383333333333333</v>
      </c>
      <c r="P107" s="11">
        <f t="shared" si="6"/>
        <v>42503.791666666664</v>
      </c>
      <c r="Q107" s="11">
        <f>(((J107/60)/60)/24)+DATE(1970,1,1)+(-5/24)</f>
        <v>42485.516435185178</v>
      </c>
      <c r="R107" s="13" t="s">
        <v>8266</v>
      </c>
      <c r="S107" s="14" t="str">
        <f t="shared" si="7"/>
        <v>film &amp; video</v>
      </c>
      <c r="T107" s="13" t="str">
        <f t="shared" si="8"/>
        <v>shorts</v>
      </c>
      <c r="U107">
        <f>LEN(C107)</f>
        <v>111</v>
      </c>
      <c r="V107">
        <f t="shared" si="9"/>
        <v>0</v>
      </c>
      <c r="W107">
        <f t="shared" si="10"/>
        <v>0</v>
      </c>
      <c r="X107">
        <f t="shared" si="11"/>
        <v>1</v>
      </c>
    </row>
    <row r="108" spans="1:24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>
        <f>E108/D108</f>
        <v>1.0049999999999999</v>
      </c>
      <c r="O108" s="6">
        <f>IF(L108&gt;0,E108/L108,0)</f>
        <v>186.11111111111111</v>
      </c>
      <c r="P108" s="11">
        <f t="shared" si="6"/>
        <v>41001.568298611113</v>
      </c>
      <c r="Q108" s="11">
        <f>(((J108/60)/60)/24)+DATE(1970,1,1)+(-5/24)</f>
        <v>40987.568298611113</v>
      </c>
      <c r="R108" s="13" t="s">
        <v>8266</v>
      </c>
      <c r="S108" s="14" t="str">
        <f t="shared" si="7"/>
        <v>film &amp; video</v>
      </c>
      <c r="T108" s="13" t="str">
        <f t="shared" si="8"/>
        <v>shorts</v>
      </c>
      <c r="U108">
        <f>LEN(C108)</f>
        <v>38</v>
      </c>
      <c r="V108">
        <f t="shared" si="9"/>
        <v>1</v>
      </c>
      <c r="W108">
        <f t="shared" si="10"/>
        <v>0</v>
      </c>
      <c r="X108">
        <f t="shared" si="11"/>
        <v>0</v>
      </c>
    </row>
    <row r="109" spans="1:24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>
        <f>E109/D109</f>
        <v>1.0246666666666666</v>
      </c>
      <c r="O109" s="6">
        <f>IF(L109&gt;0,E109/L109,0)</f>
        <v>111.37681159420291</v>
      </c>
      <c r="P109" s="11">
        <f t="shared" si="6"/>
        <v>40657.774155092593</v>
      </c>
      <c r="Q109" s="11">
        <f>(((J109/60)/60)/24)+DATE(1970,1,1)+(-5/24)</f>
        <v>40635.774155092593</v>
      </c>
      <c r="R109" s="13" t="s">
        <v>8266</v>
      </c>
      <c r="S109" s="14" t="str">
        <f t="shared" si="7"/>
        <v>film &amp; video</v>
      </c>
      <c r="T109" s="13" t="str">
        <f t="shared" si="8"/>
        <v>shorts</v>
      </c>
      <c r="U109">
        <f>LEN(C109)</f>
        <v>128</v>
      </c>
      <c r="V109">
        <f t="shared" si="9"/>
        <v>0</v>
      </c>
      <c r="W109">
        <f t="shared" si="10"/>
        <v>0</v>
      </c>
      <c r="X109">
        <f t="shared" si="11"/>
        <v>1</v>
      </c>
    </row>
    <row r="110" spans="1:24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>
        <f>E110/D110</f>
        <v>2.4666666666666668</v>
      </c>
      <c r="O110" s="6">
        <f>IF(L110&gt;0,E110/L110,0)</f>
        <v>78.723404255319153</v>
      </c>
      <c r="P110" s="11">
        <f t="shared" si="6"/>
        <v>41425.404745370368</v>
      </c>
      <c r="Q110" s="11">
        <f>(((J110/60)/60)/24)+DATE(1970,1,1)+(-5/24)</f>
        <v>41365.404745370368</v>
      </c>
      <c r="R110" s="13" t="s">
        <v>8266</v>
      </c>
      <c r="S110" s="14" t="str">
        <f t="shared" si="7"/>
        <v>film &amp; video</v>
      </c>
      <c r="T110" s="13" t="str">
        <f t="shared" si="8"/>
        <v>shorts</v>
      </c>
      <c r="U110">
        <f>LEN(C110)</f>
        <v>109</v>
      </c>
      <c r="V110">
        <f t="shared" si="9"/>
        <v>0</v>
      </c>
      <c r="W110">
        <f t="shared" si="10"/>
        <v>0</v>
      </c>
      <c r="X110">
        <f t="shared" si="11"/>
        <v>1</v>
      </c>
    </row>
    <row r="111" spans="1:24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>
        <f>E111/D111</f>
        <v>2.1949999999999998</v>
      </c>
      <c r="O111" s="6">
        <f>IF(L111&gt;0,E111/L111,0)</f>
        <v>46.702127659574465</v>
      </c>
      <c r="P111" s="11">
        <f t="shared" si="6"/>
        <v>40599.817476851851</v>
      </c>
      <c r="Q111" s="11">
        <f>(((J111/60)/60)/24)+DATE(1970,1,1)+(-5/24)</f>
        <v>40569.817476851851</v>
      </c>
      <c r="R111" s="13" t="s">
        <v>8266</v>
      </c>
      <c r="S111" s="14" t="str">
        <f t="shared" si="7"/>
        <v>film &amp; video</v>
      </c>
      <c r="T111" s="13" t="str">
        <f t="shared" si="8"/>
        <v>shorts</v>
      </c>
      <c r="U111">
        <f>LEN(C111)</f>
        <v>118</v>
      </c>
      <c r="V111">
        <f t="shared" si="9"/>
        <v>0</v>
      </c>
      <c r="W111">
        <f t="shared" si="10"/>
        <v>0</v>
      </c>
      <c r="X111">
        <f t="shared" si="11"/>
        <v>1</v>
      </c>
    </row>
    <row r="112" spans="1:24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>
        <f>E112/D112</f>
        <v>1.3076923076923077</v>
      </c>
      <c r="O112" s="6">
        <f>IF(L112&gt;0,E112/L112,0)</f>
        <v>65.384615384615387</v>
      </c>
      <c r="P112" s="11">
        <f t="shared" si="6"/>
        <v>41592.040972222218</v>
      </c>
      <c r="Q112" s="11">
        <f>(((J112/60)/60)/24)+DATE(1970,1,1)+(-5/24)</f>
        <v>41557.741354166668</v>
      </c>
      <c r="R112" s="13" t="s">
        <v>8266</v>
      </c>
      <c r="S112" s="14" t="str">
        <f t="shared" si="7"/>
        <v>film &amp; video</v>
      </c>
      <c r="T112" s="13" t="str">
        <f t="shared" si="8"/>
        <v>shorts</v>
      </c>
      <c r="U112">
        <f>LEN(C112)</f>
        <v>119</v>
      </c>
      <c r="V112">
        <f t="shared" si="9"/>
        <v>0</v>
      </c>
      <c r="W112">
        <f t="shared" si="10"/>
        <v>0</v>
      </c>
      <c r="X112">
        <f t="shared" si="11"/>
        <v>1</v>
      </c>
    </row>
    <row r="113" spans="1:24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>
        <f>E113/D113</f>
        <v>1.5457142857142858</v>
      </c>
      <c r="O113" s="6">
        <f>IF(L113&gt;0,E113/L113,0)</f>
        <v>102.0754716981132</v>
      </c>
      <c r="P113" s="11">
        <f t="shared" si="6"/>
        <v>42155.124849537031</v>
      </c>
      <c r="Q113" s="11">
        <f>(((J113/60)/60)/24)+DATE(1970,1,1)+(-5/24)</f>
        <v>42125.124849537031</v>
      </c>
      <c r="R113" s="13" t="s">
        <v>8266</v>
      </c>
      <c r="S113" s="14" t="str">
        <f t="shared" si="7"/>
        <v>film &amp; video</v>
      </c>
      <c r="T113" s="13" t="str">
        <f t="shared" si="8"/>
        <v>shorts</v>
      </c>
      <c r="U113">
        <f>LEN(C113)</f>
        <v>116</v>
      </c>
      <c r="V113">
        <f t="shared" si="9"/>
        <v>0</v>
      </c>
      <c r="W113">
        <f t="shared" si="10"/>
        <v>0</v>
      </c>
      <c r="X113">
        <f t="shared" si="11"/>
        <v>1</v>
      </c>
    </row>
    <row r="114" spans="1:24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>
        <f>E114/D114</f>
        <v>1.04</v>
      </c>
      <c r="O114" s="6">
        <f>IF(L114&gt;0,E114/L114,0)</f>
        <v>64.197530864197532</v>
      </c>
      <c r="P114" s="11">
        <f t="shared" si="6"/>
        <v>41741.875</v>
      </c>
      <c r="Q114" s="11">
        <f>(((J114/60)/60)/24)+DATE(1970,1,1)+(-5/24)</f>
        <v>41717.834699074068</v>
      </c>
      <c r="R114" s="13" t="s">
        <v>8266</v>
      </c>
      <c r="S114" s="14" t="str">
        <f t="shared" si="7"/>
        <v>film &amp; video</v>
      </c>
      <c r="T114" s="13" t="str">
        <f t="shared" si="8"/>
        <v>shorts</v>
      </c>
      <c r="U114">
        <f>LEN(C114)</f>
        <v>134</v>
      </c>
      <c r="V114">
        <f t="shared" si="9"/>
        <v>0</v>
      </c>
      <c r="W114">
        <f t="shared" si="10"/>
        <v>0</v>
      </c>
      <c r="X114">
        <f t="shared" si="11"/>
        <v>1</v>
      </c>
    </row>
    <row r="115" spans="1:24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>
        <f>E115/D115</f>
        <v>1.41</v>
      </c>
      <c r="O115" s="6">
        <f>IF(L115&gt;0,E115/L115,0)</f>
        <v>90.384615384615387</v>
      </c>
      <c r="P115" s="11">
        <f t="shared" si="6"/>
        <v>40761.416666666664</v>
      </c>
      <c r="Q115" s="11">
        <f>(((J115/60)/60)/24)+DATE(1970,1,1)+(-5/24)</f>
        <v>40753.550092592588</v>
      </c>
      <c r="R115" s="13" t="s">
        <v>8266</v>
      </c>
      <c r="S115" s="14" t="str">
        <f t="shared" si="7"/>
        <v>film &amp; video</v>
      </c>
      <c r="T115" s="13" t="str">
        <f t="shared" si="8"/>
        <v>shorts</v>
      </c>
      <c r="U115">
        <f>LEN(C115)</f>
        <v>68</v>
      </c>
      <c r="V115">
        <f t="shared" si="9"/>
        <v>0</v>
      </c>
      <c r="W115">
        <f t="shared" si="10"/>
        <v>1</v>
      </c>
      <c r="X115">
        <f t="shared" si="11"/>
        <v>0</v>
      </c>
    </row>
    <row r="116" spans="1:24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>
        <f>E116/D116</f>
        <v>1.0333333333333334</v>
      </c>
      <c r="O116" s="6">
        <f>IF(L116&gt;0,E116/L116,0)</f>
        <v>88.571428571428569</v>
      </c>
      <c r="P116" s="11">
        <f t="shared" si="6"/>
        <v>40921.065833333334</v>
      </c>
      <c r="Q116" s="11">
        <f>(((J116/60)/60)/24)+DATE(1970,1,1)+(-5/24)</f>
        <v>40861.065833333334</v>
      </c>
      <c r="R116" s="13" t="s">
        <v>8266</v>
      </c>
      <c r="S116" s="14" t="str">
        <f t="shared" si="7"/>
        <v>film &amp; video</v>
      </c>
      <c r="T116" s="13" t="str">
        <f t="shared" si="8"/>
        <v>shorts</v>
      </c>
      <c r="U116">
        <f>LEN(C116)</f>
        <v>129</v>
      </c>
      <c r="V116">
        <f t="shared" si="9"/>
        <v>0</v>
      </c>
      <c r="W116">
        <f t="shared" si="10"/>
        <v>0</v>
      </c>
      <c r="X116">
        <f t="shared" si="11"/>
        <v>1</v>
      </c>
    </row>
    <row r="117" spans="1:24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>
        <f>E117/D117</f>
        <v>1.4044444444444444</v>
      </c>
      <c r="O117" s="6">
        <f>IF(L117&gt;0,E117/L117,0)</f>
        <v>28.727272727272727</v>
      </c>
      <c r="P117" s="11">
        <f t="shared" si="6"/>
        <v>40943.530601851846</v>
      </c>
      <c r="Q117" s="11">
        <f>(((J117/60)/60)/24)+DATE(1970,1,1)+(-5/24)</f>
        <v>40918.530601851846</v>
      </c>
      <c r="R117" s="13" t="s">
        <v>8266</v>
      </c>
      <c r="S117" s="14" t="str">
        <f t="shared" si="7"/>
        <v>film &amp; video</v>
      </c>
      <c r="T117" s="13" t="str">
        <f t="shared" si="8"/>
        <v>shorts</v>
      </c>
      <c r="U117">
        <f>LEN(C117)</f>
        <v>47</v>
      </c>
      <c r="V117">
        <f t="shared" si="9"/>
        <v>1</v>
      </c>
      <c r="W117">
        <f t="shared" si="10"/>
        <v>0</v>
      </c>
      <c r="X117">
        <f t="shared" si="11"/>
        <v>0</v>
      </c>
    </row>
    <row r="118" spans="1:24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>
        <f>E118/D118</f>
        <v>1.1365714285714286</v>
      </c>
      <c r="O118" s="6">
        <f>IF(L118&gt;0,E118/L118,0)</f>
        <v>69.78947368421052</v>
      </c>
      <c r="P118" s="11">
        <f t="shared" si="6"/>
        <v>40641.247164351851</v>
      </c>
      <c r="Q118" s="11">
        <f>(((J118/60)/60)/24)+DATE(1970,1,1)+(-5/24)</f>
        <v>40595.288831018515</v>
      </c>
      <c r="R118" s="13" t="s">
        <v>8266</v>
      </c>
      <c r="S118" s="14" t="str">
        <f t="shared" si="7"/>
        <v>film &amp; video</v>
      </c>
      <c r="T118" s="13" t="str">
        <f t="shared" si="8"/>
        <v>shorts</v>
      </c>
      <c r="U118">
        <f>LEN(C118)</f>
        <v>135</v>
      </c>
      <c r="V118">
        <f t="shared" si="9"/>
        <v>0</v>
      </c>
      <c r="W118">
        <f t="shared" si="10"/>
        <v>0</v>
      </c>
      <c r="X118">
        <f t="shared" si="11"/>
        <v>1</v>
      </c>
    </row>
    <row r="119" spans="1:24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>
        <f>E119/D119</f>
        <v>1.0049377777777779</v>
      </c>
      <c r="O119" s="6">
        <f>IF(L119&gt;0,E119/L119,0)</f>
        <v>167.48962962962963</v>
      </c>
      <c r="P119" s="11">
        <f t="shared" si="6"/>
        <v>40338.583333333328</v>
      </c>
      <c r="Q119" s="11">
        <f>(((J119/60)/60)/24)+DATE(1970,1,1)+(-5/24)</f>
        <v>40248.626666666663</v>
      </c>
      <c r="R119" s="13" t="s">
        <v>8266</v>
      </c>
      <c r="S119" s="14" t="str">
        <f t="shared" si="7"/>
        <v>film &amp; video</v>
      </c>
      <c r="T119" s="13" t="str">
        <f t="shared" si="8"/>
        <v>shorts</v>
      </c>
      <c r="U119">
        <f>LEN(C119)</f>
        <v>150</v>
      </c>
      <c r="V119">
        <f t="shared" si="9"/>
        <v>0</v>
      </c>
      <c r="W119">
        <f t="shared" si="10"/>
        <v>0</v>
      </c>
      <c r="X119">
        <f t="shared" si="11"/>
        <v>1</v>
      </c>
    </row>
    <row r="120" spans="1:24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>
        <f>E120/D120</f>
        <v>1.1303159999999999</v>
      </c>
      <c r="O120" s="6">
        <f>IF(L120&gt;0,E120/L120,0)</f>
        <v>144.91230769230768</v>
      </c>
      <c r="P120" s="11">
        <f t="shared" si="6"/>
        <v>40752.845324074071</v>
      </c>
      <c r="Q120" s="11">
        <f>(((J120/60)/60)/24)+DATE(1970,1,1)+(-5/24)</f>
        <v>40722.845324074071</v>
      </c>
      <c r="R120" s="13" t="s">
        <v>8266</v>
      </c>
      <c r="S120" s="14" t="str">
        <f t="shared" si="7"/>
        <v>film &amp; video</v>
      </c>
      <c r="T120" s="13" t="str">
        <f t="shared" si="8"/>
        <v>shorts</v>
      </c>
      <c r="U120">
        <f>LEN(C120)</f>
        <v>83</v>
      </c>
      <c r="V120">
        <f t="shared" si="9"/>
        <v>0</v>
      </c>
      <c r="W120">
        <f t="shared" si="10"/>
        <v>1</v>
      </c>
      <c r="X120">
        <f t="shared" si="11"/>
        <v>0</v>
      </c>
    </row>
    <row r="121" spans="1:24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>
        <f>E121/D121</f>
        <v>1.0455692307692308</v>
      </c>
      <c r="O121" s="6">
        <f>IF(L121&gt;0,E121/L121,0)</f>
        <v>91.840540540540545</v>
      </c>
      <c r="P121" s="11">
        <f t="shared" si="6"/>
        <v>40768.75</v>
      </c>
      <c r="Q121" s="11">
        <f>(((J121/60)/60)/24)+DATE(1970,1,1)+(-5/24)</f>
        <v>40738.860949074071</v>
      </c>
      <c r="R121" s="13" t="s">
        <v>8266</v>
      </c>
      <c r="S121" s="14" t="str">
        <f t="shared" si="7"/>
        <v>film &amp; video</v>
      </c>
      <c r="T121" s="13" t="str">
        <f t="shared" si="8"/>
        <v>shorts</v>
      </c>
      <c r="U121">
        <f>LEN(C121)</f>
        <v>133</v>
      </c>
      <c r="V121">
        <f t="shared" si="9"/>
        <v>0</v>
      </c>
      <c r="W121">
        <f t="shared" si="10"/>
        <v>0</v>
      </c>
      <c r="X121">
        <f t="shared" si="11"/>
        <v>1</v>
      </c>
    </row>
    <row r="122" spans="1:24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>
        <f>E122/D122</f>
        <v>1.4285714285714287E-4</v>
      </c>
      <c r="O122" s="6">
        <f>IF(L122&gt;0,E122/L122,0)</f>
        <v>10</v>
      </c>
      <c r="P122" s="11">
        <f t="shared" si="6"/>
        <v>42645.841516203705</v>
      </c>
      <c r="Q122" s="11">
        <f>(((J122/60)/60)/24)+DATE(1970,1,1)+(-5/24)</f>
        <v>42615.841516203705</v>
      </c>
      <c r="R122" s="13" t="s">
        <v>8267</v>
      </c>
      <c r="S122" s="14" t="str">
        <f t="shared" si="7"/>
        <v>film &amp; video</v>
      </c>
      <c r="T122" s="13" t="str">
        <f t="shared" si="8"/>
        <v>science fiction</v>
      </c>
      <c r="U122">
        <f>LEN(C122)</f>
        <v>133</v>
      </c>
      <c r="V122">
        <f t="shared" si="9"/>
        <v>0</v>
      </c>
      <c r="W122">
        <f t="shared" si="10"/>
        <v>0</v>
      </c>
      <c r="X122">
        <f t="shared" si="11"/>
        <v>1</v>
      </c>
    </row>
    <row r="123" spans="1:24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>
        <f>E123/D123</f>
        <v>3.3333333333333332E-4</v>
      </c>
      <c r="O123" s="6">
        <f>IF(L123&gt;0,E123/L123,0)</f>
        <v>1</v>
      </c>
      <c r="P123" s="11">
        <f t="shared" si="6"/>
        <v>42112.219444444439</v>
      </c>
      <c r="Q123" s="11">
        <f>(((J123/60)/60)/24)+DATE(1970,1,1)+(-5/24)</f>
        <v>42096.496643518512</v>
      </c>
      <c r="R123" s="13" t="s">
        <v>8267</v>
      </c>
      <c r="S123" s="14" t="str">
        <f t="shared" si="7"/>
        <v>film &amp; video</v>
      </c>
      <c r="T123" s="13" t="str">
        <f t="shared" si="8"/>
        <v>science fiction</v>
      </c>
      <c r="U123">
        <f>LEN(C123)</f>
        <v>135</v>
      </c>
      <c r="V123">
        <f t="shared" si="9"/>
        <v>0</v>
      </c>
      <c r="W123">
        <f t="shared" si="10"/>
        <v>0</v>
      </c>
      <c r="X123">
        <f t="shared" si="11"/>
        <v>1</v>
      </c>
    </row>
    <row r="124" spans="1:24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>
        <f>E124/D124</f>
        <v>0</v>
      </c>
      <c r="O124" s="6">
        <f>IF(L124&gt;0,E124/L124,0)</f>
        <v>0</v>
      </c>
      <c r="P124" s="11">
        <f t="shared" si="6"/>
        <v>42653.223460648143</v>
      </c>
      <c r="Q124" s="11">
        <f>(((J124/60)/60)/24)+DATE(1970,1,1)+(-5/24)</f>
        <v>42593.223460648143</v>
      </c>
      <c r="R124" s="13" t="s">
        <v>8267</v>
      </c>
      <c r="S124" s="14" t="str">
        <f t="shared" si="7"/>
        <v>film &amp; video</v>
      </c>
      <c r="T124" s="13" t="str">
        <f t="shared" si="8"/>
        <v>science fiction</v>
      </c>
      <c r="U124">
        <f>LEN(C124)</f>
        <v>91</v>
      </c>
      <c r="V124">
        <f t="shared" si="9"/>
        <v>0</v>
      </c>
      <c r="W124">
        <f t="shared" si="10"/>
        <v>1</v>
      </c>
      <c r="X124">
        <f t="shared" si="11"/>
        <v>0</v>
      </c>
    </row>
    <row r="125" spans="1:24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>
        <f>E125/D125</f>
        <v>2.7454545454545453E-3</v>
      </c>
      <c r="O125" s="6">
        <f>IF(L125&gt;0,E125/L125,0)</f>
        <v>25.166666666666668</v>
      </c>
      <c r="P125" s="11">
        <f t="shared" si="6"/>
        <v>41940.708333333328</v>
      </c>
      <c r="Q125" s="11">
        <f>(((J125/60)/60)/24)+DATE(1970,1,1)+(-5/24)</f>
        <v>41904.573657407404</v>
      </c>
      <c r="R125" s="13" t="s">
        <v>8267</v>
      </c>
      <c r="S125" s="14" t="str">
        <f t="shared" si="7"/>
        <v>film &amp; video</v>
      </c>
      <c r="T125" s="13" t="str">
        <f t="shared" si="8"/>
        <v>science fiction</v>
      </c>
      <c r="U125">
        <f>LEN(C125)</f>
        <v>134</v>
      </c>
      <c r="V125">
        <f t="shared" si="9"/>
        <v>0</v>
      </c>
      <c r="W125">
        <f t="shared" si="10"/>
        <v>0</v>
      </c>
      <c r="X125">
        <f t="shared" si="11"/>
        <v>1</v>
      </c>
    </row>
    <row r="126" spans="1:24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>
        <f>E126/D126</f>
        <v>0</v>
      </c>
      <c r="O126" s="6">
        <f>IF(L126&gt;0,E126/L126,0)</f>
        <v>0</v>
      </c>
      <c r="P126" s="11">
        <f t="shared" si="6"/>
        <v>42139.720393518517</v>
      </c>
      <c r="Q126" s="11">
        <f>(((J126/60)/60)/24)+DATE(1970,1,1)+(-5/24)</f>
        <v>42114.720393518517</v>
      </c>
      <c r="R126" s="13" t="s">
        <v>8267</v>
      </c>
      <c r="S126" s="14" t="str">
        <f t="shared" si="7"/>
        <v>film &amp; video</v>
      </c>
      <c r="T126" s="13" t="str">
        <f t="shared" si="8"/>
        <v>science fiction</v>
      </c>
      <c r="U126">
        <f>LEN(C126)</f>
        <v>116</v>
      </c>
      <c r="V126">
        <f t="shared" si="9"/>
        <v>0</v>
      </c>
      <c r="W126">
        <f t="shared" si="10"/>
        <v>0</v>
      </c>
      <c r="X126">
        <f t="shared" si="11"/>
        <v>1</v>
      </c>
    </row>
    <row r="127" spans="1:24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>
        <f>E127/D127</f>
        <v>0.14000000000000001</v>
      </c>
      <c r="O127" s="6">
        <f>IF(L127&gt;0,E127/L127,0)</f>
        <v>11.666666666666666</v>
      </c>
      <c r="P127" s="11">
        <f t="shared" si="6"/>
        <v>42769.78564814815</v>
      </c>
      <c r="Q127" s="11">
        <f>(((J127/60)/60)/24)+DATE(1970,1,1)+(-5/24)</f>
        <v>42709.78564814815</v>
      </c>
      <c r="R127" s="13" t="s">
        <v>8267</v>
      </c>
      <c r="S127" s="14" t="str">
        <f t="shared" si="7"/>
        <v>film &amp; video</v>
      </c>
      <c r="T127" s="13" t="str">
        <f t="shared" si="8"/>
        <v>science fiction</v>
      </c>
      <c r="U127">
        <f>LEN(C127)</f>
        <v>135</v>
      </c>
      <c r="V127">
        <f t="shared" si="9"/>
        <v>0</v>
      </c>
      <c r="W127">
        <f t="shared" si="10"/>
        <v>0</v>
      </c>
      <c r="X127">
        <f t="shared" si="11"/>
        <v>1</v>
      </c>
    </row>
    <row r="128" spans="1:24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>
        <f>E128/D128</f>
        <v>5.5480000000000002E-2</v>
      </c>
      <c r="O128" s="6">
        <f>IF(L128&gt;0,E128/L128,0)</f>
        <v>106.69230769230769</v>
      </c>
      <c r="P128" s="11">
        <f t="shared" si="6"/>
        <v>42165.874999999993</v>
      </c>
      <c r="Q128" s="11">
        <f>(((J128/60)/60)/24)+DATE(1970,1,1)+(-5/24)</f>
        <v>42135.381215277775</v>
      </c>
      <c r="R128" s="13" t="s">
        <v>8267</v>
      </c>
      <c r="S128" s="14" t="str">
        <f t="shared" si="7"/>
        <v>film &amp; video</v>
      </c>
      <c r="T128" s="13" t="str">
        <f t="shared" si="8"/>
        <v>science fiction</v>
      </c>
      <c r="U128">
        <f>LEN(C128)</f>
        <v>135</v>
      </c>
      <c r="V128">
        <f t="shared" si="9"/>
        <v>0</v>
      </c>
      <c r="W128">
        <f t="shared" si="10"/>
        <v>0</v>
      </c>
      <c r="X128">
        <f t="shared" si="11"/>
        <v>1</v>
      </c>
    </row>
    <row r="129" spans="1:24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>
        <f>E129/D129</f>
        <v>2.375E-2</v>
      </c>
      <c r="O129" s="6">
        <f>IF(L129&gt;0,E129/L129,0)</f>
        <v>47.5</v>
      </c>
      <c r="P129" s="11">
        <f t="shared" si="6"/>
        <v>42097.37431712963</v>
      </c>
      <c r="Q129" s="11">
        <f>(((J129/60)/60)/24)+DATE(1970,1,1)+(-5/24)</f>
        <v>42067.415983796294</v>
      </c>
      <c r="R129" s="13" t="s">
        <v>8267</v>
      </c>
      <c r="S129" s="14" t="str">
        <f t="shared" si="7"/>
        <v>film &amp; video</v>
      </c>
      <c r="T129" s="13" t="str">
        <f t="shared" si="8"/>
        <v>science fiction</v>
      </c>
      <c r="U129">
        <f>LEN(C129)</f>
        <v>132</v>
      </c>
      <c r="V129">
        <f t="shared" si="9"/>
        <v>0</v>
      </c>
      <c r="W129">
        <f t="shared" si="10"/>
        <v>0</v>
      </c>
      <c r="X129">
        <f t="shared" si="11"/>
        <v>1</v>
      </c>
    </row>
    <row r="130" spans="1:24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>
        <f>E130/D130</f>
        <v>1.8669999999999999E-2</v>
      </c>
      <c r="O130" s="6">
        <f>IF(L130&gt;0,E130/L130,0)</f>
        <v>311.16666666666669</v>
      </c>
      <c r="P130" s="11">
        <f t="shared" ref="P130:P193" si="12">(((I130/60)/60)/24)+DATE(1970,1,1)+(-5/24)</f>
        <v>42663.019594907404</v>
      </c>
      <c r="Q130" s="11">
        <f>(((J130/60)/60)/24)+DATE(1970,1,1)+(-5/24)</f>
        <v>42628.019594907404</v>
      </c>
      <c r="R130" s="13" t="s">
        <v>8267</v>
      </c>
      <c r="S130" s="14" t="str">
        <f t="shared" ref="S130:S193" si="13">LEFT(R130,SEARCH("/",R130)-1)</f>
        <v>film &amp; video</v>
      </c>
      <c r="T130" s="13" t="str">
        <f t="shared" ref="T130:T193" si="14">RIGHT(R130,LEN(R130)-SEARCH("/",R130))</f>
        <v>science fiction</v>
      </c>
      <c r="U130">
        <f>LEN(C130)</f>
        <v>63</v>
      </c>
      <c r="V130">
        <f t="shared" si="9"/>
        <v>0</v>
      </c>
      <c r="W130">
        <f t="shared" si="10"/>
        <v>1</v>
      </c>
      <c r="X130">
        <f t="shared" si="11"/>
        <v>0</v>
      </c>
    </row>
    <row r="131" spans="1:24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>
        <f>E131/D131</f>
        <v>0</v>
      </c>
      <c r="O131" s="6">
        <f>IF(L131&gt;0,E131/L131,0)</f>
        <v>0</v>
      </c>
      <c r="P131" s="11">
        <f t="shared" si="12"/>
        <v>41942.728969907403</v>
      </c>
      <c r="Q131" s="11">
        <f>(((J131/60)/60)/24)+DATE(1970,1,1)+(-5/24)</f>
        <v>41882.728969907403</v>
      </c>
      <c r="R131" s="13" t="s">
        <v>8267</v>
      </c>
      <c r="S131" s="14" t="str">
        <f t="shared" si="13"/>
        <v>film &amp; video</v>
      </c>
      <c r="T131" s="13" t="str">
        <f t="shared" si="14"/>
        <v>science fiction</v>
      </c>
      <c r="U131">
        <f>LEN(C131)</f>
        <v>135</v>
      </c>
      <c r="V131">
        <f t="shared" ref="V131:V194" si="15">IF(U131&lt;50,1,0)</f>
        <v>0</v>
      </c>
      <c r="W131">
        <f t="shared" ref="W131:W194" si="16">IF(AND(U131&gt;= 50, U131 &lt; 100),1,0)</f>
        <v>0</v>
      </c>
      <c r="X131">
        <f t="shared" ref="X131:X194" si="17">IF(U131&gt;=100,1,0)</f>
        <v>1</v>
      </c>
    </row>
    <row r="132" spans="1:24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>
        <f>E132/D132</f>
        <v>0</v>
      </c>
      <c r="O132" s="6">
        <f>IF(L132&gt;0,E132/L132,0)</f>
        <v>0</v>
      </c>
      <c r="P132" s="11">
        <f t="shared" si="12"/>
        <v>41806.636111111111</v>
      </c>
      <c r="Q132" s="11">
        <f>(((J132/60)/60)/24)+DATE(1970,1,1)+(-5/24)</f>
        <v>41778.707083333327</v>
      </c>
      <c r="R132" s="13" t="s">
        <v>8267</v>
      </c>
      <c r="S132" s="14" t="str">
        <f t="shared" si="13"/>
        <v>film &amp; video</v>
      </c>
      <c r="T132" s="13" t="str">
        <f t="shared" si="14"/>
        <v>science fiction</v>
      </c>
      <c r="U132">
        <f>LEN(C132)</f>
        <v>132</v>
      </c>
      <c r="V132">
        <f t="shared" si="15"/>
        <v>0</v>
      </c>
      <c r="W132">
        <f t="shared" si="16"/>
        <v>0</v>
      </c>
      <c r="X132">
        <f t="shared" si="17"/>
        <v>1</v>
      </c>
    </row>
    <row r="133" spans="1:24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>
        <f>E133/D133</f>
        <v>0</v>
      </c>
      <c r="O133" s="6">
        <f>IF(L133&gt;0,E133/L133,0)</f>
        <v>0</v>
      </c>
      <c r="P133" s="11">
        <f t="shared" si="12"/>
        <v>42556.791666666664</v>
      </c>
      <c r="Q133" s="11">
        <f>(((J133/60)/60)/24)+DATE(1970,1,1)+(-5/24)</f>
        <v>42541.629178240742</v>
      </c>
      <c r="R133" s="13" t="s">
        <v>8267</v>
      </c>
      <c r="S133" s="14" t="str">
        <f t="shared" si="13"/>
        <v>film &amp; video</v>
      </c>
      <c r="T133" s="13" t="str">
        <f t="shared" si="14"/>
        <v>science fiction</v>
      </c>
      <c r="U133">
        <f>LEN(C133)</f>
        <v>1</v>
      </c>
      <c r="V133">
        <f t="shared" si="15"/>
        <v>1</v>
      </c>
      <c r="W133">
        <f t="shared" si="16"/>
        <v>0</v>
      </c>
      <c r="X133">
        <f t="shared" si="17"/>
        <v>0</v>
      </c>
    </row>
    <row r="134" spans="1:24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>
        <f>E134/D134</f>
        <v>9.5687499999999995E-2</v>
      </c>
      <c r="O134" s="6">
        <f>IF(L134&gt;0,E134/L134,0)</f>
        <v>94.506172839506178</v>
      </c>
      <c r="P134" s="11">
        <f t="shared" si="12"/>
        <v>41950.645914351851</v>
      </c>
      <c r="Q134" s="11">
        <f>(((J134/60)/60)/24)+DATE(1970,1,1)+(-5/24)</f>
        <v>41905.60424768518</v>
      </c>
      <c r="R134" s="13" t="s">
        <v>8267</v>
      </c>
      <c r="S134" s="14" t="str">
        <f t="shared" si="13"/>
        <v>film &amp; video</v>
      </c>
      <c r="T134" s="13" t="str">
        <f t="shared" si="14"/>
        <v>science fiction</v>
      </c>
      <c r="U134">
        <f>LEN(C134)</f>
        <v>133</v>
      </c>
      <c r="V134">
        <f t="shared" si="15"/>
        <v>0</v>
      </c>
      <c r="W134">
        <f t="shared" si="16"/>
        <v>0</v>
      </c>
      <c r="X134">
        <f t="shared" si="17"/>
        <v>1</v>
      </c>
    </row>
    <row r="135" spans="1:24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>
        <f>E135/D135</f>
        <v>0</v>
      </c>
      <c r="O135" s="6">
        <f>IF(L135&gt;0,E135/L135,0)</f>
        <v>0</v>
      </c>
      <c r="P135" s="11">
        <f t="shared" si="12"/>
        <v>42521.521527777775</v>
      </c>
      <c r="Q135" s="11">
        <f>(((J135/60)/60)/24)+DATE(1970,1,1)+(-5/24)</f>
        <v>42491.599351851844</v>
      </c>
      <c r="R135" s="13" t="s">
        <v>8267</v>
      </c>
      <c r="S135" s="14" t="str">
        <f t="shared" si="13"/>
        <v>film &amp; video</v>
      </c>
      <c r="T135" s="13" t="str">
        <f t="shared" si="14"/>
        <v>science fiction</v>
      </c>
      <c r="U135">
        <f>LEN(C135)</f>
        <v>89</v>
      </c>
      <c r="V135">
        <f t="shared" si="15"/>
        <v>0</v>
      </c>
      <c r="W135">
        <f t="shared" si="16"/>
        <v>1</v>
      </c>
      <c r="X135">
        <f t="shared" si="17"/>
        <v>0</v>
      </c>
    </row>
    <row r="136" spans="1:24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>
        <f>E136/D136</f>
        <v>0</v>
      </c>
      <c r="O136" s="6">
        <f>IF(L136&gt;0,E136/L136,0)</f>
        <v>0</v>
      </c>
      <c r="P136" s="11">
        <f t="shared" si="12"/>
        <v>42251.499999999993</v>
      </c>
      <c r="Q136" s="11">
        <f>(((J136/60)/60)/24)+DATE(1970,1,1)+(-5/24)</f>
        <v>42221.701597222222</v>
      </c>
      <c r="R136" s="13" t="s">
        <v>8267</v>
      </c>
      <c r="S136" s="14" t="str">
        <f t="shared" si="13"/>
        <v>film &amp; video</v>
      </c>
      <c r="T136" s="13" t="str">
        <f t="shared" si="14"/>
        <v>science fiction</v>
      </c>
      <c r="U136">
        <f>LEN(C136)</f>
        <v>40</v>
      </c>
      <c r="V136">
        <f t="shared" si="15"/>
        <v>1</v>
      </c>
      <c r="W136">
        <f t="shared" si="16"/>
        <v>0</v>
      </c>
      <c r="X136">
        <f t="shared" si="17"/>
        <v>0</v>
      </c>
    </row>
    <row r="137" spans="1:24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>
        <f>E137/D137</f>
        <v>0.13433333333333333</v>
      </c>
      <c r="O137" s="6">
        <f>IF(L137&gt;0,E137/L137,0)</f>
        <v>80.599999999999994</v>
      </c>
      <c r="P137" s="11">
        <f t="shared" si="12"/>
        <v>41821.583333333328</v>
      </c>
      <c r="Q137" s="11">
        <f>(((J137/60)/60)/24)+DATE(1970,1,1)+(-5/24)</f>
        <v>41788.173576388886</v>
      </c>
      <c r="R137" s="13" t="s">
        <v>8267</v>
      </c>
      <c r="S137" s="14" t="str">
        <f t="shared" si="13"/>
        <v>film &amp; video</v>
      </c>
      <c r="T137" s="13" t="str">
        <f t="shared" si="14"/>
        <v>science fiction</v>
      </c>
      <c r="U137">
        <f>LEN(C137)</f>
        <v>126</v>
      </c>
      <c r="V137">
        <f t="shared" si="15"/>
        <v>0</v>
      </c>
      <c r="W137">
        <f t="shared" si="16"/>
        <v>0</v>
      </c>
      <c r="X137">
        <f t="shared" si="17"/>
        <v>1</v>
      </c>
    </row>
    <row r="138" spans="1:24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>
        <f>E138/D138</f>
        <v>0</v>
      </c>
      <c r="O138" s="6">
        <f>IF(L138&gt;0,E138/L138,0)</f>
        <v>0</v>
      </c>
      <c r="P138" s="11">
        <f t="shared" si="12"/>
        <v>42140.219444444439</v>
      </c>
      <c r="Q138" s="11">
        <f>(((J138/60)/60)/24)+DATE(1970,1,1)+(-5/24)</f>
        <v>42096.201782407406</v>
      </c>
      <c r="R138" s="13" t="s">
        <v>8267</v>
      </c>
      <c r="S138" s="14" t="str">
        <f t="shared" si="13"/>
        <v>film &amp; video</v>
      </c>
      <c r="T138" s="13" t="str">
        <f t="shared" si="14"/>
        <v>science fiction</v>
      </c>
      <c r="U138">
        <f>LEN(C138)</f>
        <v>135</v>
      </c>
      <c r="V138">
        <f t="shared" si="15"/>
        <v>0</v>
      </c>
      <c r="W138">
        <f t="shared" si="16"/>
        <v>0</v>
      </c>
      <c r="X138">
        <f t="shared" si="17"/>
        <v>1</v>
      </c>
    </row>
    <row r="139" spans="1:24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>
        <f>E139/D139</f>
        <v>0</v>
      </c>
      <c r="O139" s="6">
        <f>IF(L139&gt;0,E139/L139,0)</f>
        <v>0</v>
      </c>
      <c r="P139" s="11">
        <f t="shared" si="12"/>
        <v>42289.365659722222</v>
      </c>
      <c r="Q139" s="11">
        <f>(((J139/60)/60)/24)+DATE(1970,1,1)+(-5/24)</f>
        <v>42239.365659722222</v>
      </c>
      <c r="R139" s="13" t="s">
        <v>8267</v>
      </c>
      <c r="S139" s="14" t="str">
        <f t="shared" si="13"/>
        <v>film &amp; video</v>
      </c>
      <c r="T139" s="13" t="str">
        <f t="shared" si="14"/>
        <v>science fiction</v>
      </c>
      <c r="U139">
        <f>LEN(C139)</f>
        <v>132</v>
      </c>
      <c r="V139">
        <f t="shared" si="15"/>
        <v>0</v>
      </c>
      <c r="W139">
        <f t="shared" si="16"/>
        <v>0</v>
      </c>
      <c r="X139">
        <f t="shared" si="17"/>
        <v>1</v>
      </c>
    </row>
    <row r="140" spans="1:24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>
        <f>E140/D140</f>
        <v>3.1413333333333335E-2</v>
      </c>
      <c r="O140" s="6">
        <f>IF(L140&gt;0,E140/L140,0)</f>
        <v>81.241379310344826</v>
      </c>
      <c r="P140" s="11">
        <f t="shared" si="12"/>
        <v>42216.999305555553</v>
      </c>
      <c r="Q140" s="11">
        <f>(((J140/60)/60)/24)+DATE(1970,1,1)+(-5/24)</f>
        <v>42186.049085648141</v>
      </c>
      <c r="R140" s="13" t="s">
        <v>8267</v>
      </c>
      <c r="S140" s="14" t="str">
        <f t="shared" si="13"/>
        <v>film &amp; video</v>
      </c>
      <c r="T140" s="13" t="str">
        <f t="shared" si="14"/>
        <v>science fiction</v>
      </c>
      <c r="U140">
        <f>LEN(C140)</f>
        <v>128</v>
      </c>
      <c r="V140">
        <f t="shared" si="15"/>
        <v>0</v>
      </c>
      <c r="W140">
        <f t="shared" si="16"/>
        <v>0</v>
      </c>
      <c r="X140">
        <f t="shared" si="17"/>
        <v>1</v>
      </c>
    </row>
    <row r="141" spans="1:24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>
        <f>E141/D141</f>
        <v>1</v>
      </c>
      <c r="O141" s="6">
        <f>IF(L141&gt;0,E141/L141,0)</f>
        <v>500</v>
      </c>
      <c r="P141" s="11">
        <f t="shared" si="12"/>
        <v>42197.712638888886</v>
      </c>
      <c r="Q141" s="11">
        <f>(((J141/60)/60)/24)+DATE(1970,1,1)+(-5/24)</f>
        <v>42187.712638888886</v>
      </c>
      <c r="R141" s="13" t="s">
        <v>8267</v>
      </c>
      <c r="S141" s="14" t="str">
        <f t="shared" si="13"/>
        <v>film &amp; video</v>
      </c>
      <c r="T141" s="13" t="str">
        <f t="shared" si="14"/>
        <v>science fiction</v>
      </c>
      <c r="U141">
        <f>LEN(C141)</f>
        <v>97</v>
      </c>
      <c r="V141">
        <f t="shared" si="15"/>
        <v>0</v>
      </c>
      <c r="W141">
        <f t="shared" si="16"/>
        <v>1</v>
      </c>
      <c r="X141">
        <f t="shared" si="17"/>
        <v>0</v>
      </c>
    </row>
    <row r="142" spans="1:24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>
        <f>E142/D142</f>
        <v>0</v>
      </c>
      <c r="O142" s="6">
        <f>IF(L142&gt;0,E142/L142,0)</f>
        <v>0</v>
      </c>
      <c r="P142" s="11">
        <f t="shared" si="12"/>
        <v>42082.948287037034</v>
      </c>
      <c r="Q142" s="11">
        <f>(((J142/60)/60)/24)+DATE(1970,1,1)+(-5/24)</f>
        <v>42052.989953703705</v>
      </c>
      <c r="R142" s="13" t="s">
        <v>8267</v>
      </c>
      <c r="S142" s="14" t="str">
        <f t="shared" si="13"/>
        <v>film &amp; video</v>
      </c>
      <c r="T142" s="13" t="str">
        <f t="shared" si="14"/>
        <v>science fiction</v>
      </c>
      <c r="U142">
        <f>LEN(C142)</f>
        <v>129</v>
      </c>
      <c r="V142">
        <f t="shared" si="15"/>
        <v>0</v>
      </c>
      <c r="W142">
        <f t="shared" si="16"/>
        <v>0</v>
      </c>
      <c r="X142">
        <f t="shared" si="17"/>
        <v>1</v>
      </c>
    </row>
    <row r="143" spans="1:24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>
        <f>E143/D143</f>
        <v>0.10775</v>
      </c>
      <c r="O143" s="6">
        <f>IF(L143&gt;0,E143/L143,0)</f>
        <v>46.178571428571431</v>
      </c>
      <c r="P143" s="11">
        <f t="shared" si="12"/>
        <v>42154.944710648146</v>
      </c>
      <c r="Q143" s="11">
        <f>(((J143/60)/60)/24)+DATE(1970,1,1)+(-5/24)</f>
        <v>42109.944710648146</v>
      </c>
      <c r="R143" s="13" t="s">
        <v>8267</v>
      </c>
      <c r="S143" s="14" t="str">
        <f t="shared" si="13"/>
        <v>film &amp; video</v>
      </c>
      <c r="T143" s="13" t="str">
        <f t="shared" si="14"/>
        <v>science fiction</v>
      </c>
      <c r="U143">
        <f>LEN(C143)</f>
        <v>111</v>
      </c>
      <c r="V143">
        <f t="shared" si="15"/>
        <v>0</v>
      </c>
      <c r="W143">
        <f t="shared" si="16"/>
        <v>0</v>
      </c>
      <c r="X143">
        <f t="shared" si="17"/>
        <v>1</v>
      </c>
    </row>
    <row r="144" spans="1:24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>
        <f>E144/D144</f>
        <v>3.3333333333333335E-3</v>
      </c>
      <c r="O144" s="6">
        <f>IF(L144&gt;0,E144/L144,0)</f>
        <v>10</v>
      </c>
      <c r="P144" s="11">
        <f t="shared" si="12"/>
        <v>41959.726597222216</v>
      </c>
      <c r="Q144" s="11">
        <f>(((J144/60)/60)/24)+DATE(1970,1,1)+(-5/24)</f>
        <v>41938.684930555552</v>
      </c>
      <c r="R144" s="13" t="s">
        <v>8267</v>
      </c>
      <c r="S144" s="14" t="str">
        <f t="shared" si="13"/>
        <v>film &amp; video</v>
      </c>
      <c r="T144" s="13" t="str">
        <f t="shared" si="14"/>
        <v>science fiction</v>
      </c>
      <c r="U144">
        <f>LEN(C144)</f>
        <v>128</v>
      </c>
      <c r="V144">
        <f t="shared" si="15"/>
        <v>0</v>
      </c>
      <c r="W144">
        <f t="shared" si="16"/>
        <v>0</v>
      </c>
      <c r="X144">
        <f t="shared" si="17"/>
        <v>1</v>
      </c>
    </row>
    <row r="145" spans="1:24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>
        <f>E145/D145</f>
        <v>0</v>
      </c>
      <c r="O145" s="6">
        <f>IF(L145&gt;0,E145/L145,0)</f>
        <v>0</v>
      </c>
      <c r="P145" s="11">
        <f t="shared" si="12"/>
        <v>42616.038194444445</v>
      </c>
      <c r="Q145" s="11">
        <f>(((J145/60)/60)/24)+DATE(1970,1,1)+(-5/24)</f>
        <v>42558.855810185189</v>
      </c>
      <c r="R145" s="13" t="s">
        <v>8267</v>
      </c>
      <c r="S145" s="14" t="str">
        <f t="shared" si="13"/>
        <v>film &amp; video</v>
      </c>
      <c r="T145" s="13" t="str">
        <f t="shared" si="14"/>
        <v>science fiction</v>
      </c>
      <c r="U145">
        <f>LEN(C145)</f>
        <v>126</v>
      </c>
      <c r="V145">
        <f t="shared" si="15"/>
        <v>0</v>
      </c>
      <c r="W145">
        <f t="shared" si="16"/>
        <v>0</v>
      </c>
      <c r="X145">
        <f t="shared" si="17"/>
        <v>1</v>
      </c>
    </row>
    <row r="146" spans="1:24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>
        <f>E146/D146</f>
        <v>0.27600000000000002</v>
      </c>
      <c r="O146" s="6">
        <f>IF(L146&gt;0,E146/L146,0)</f>
        <v>55.945945945945944</v>
      </c>
      <c r="P146" s="11">
        <f t="shared" si="12"/>
        <v>42107.512407407405</v>
      </c>
      <c r="Q146" s="11">
        <f>(((J146/60)/60)/24)+DATE(1970,1,1)+(-5/24)</f>
        <v>42047.554074074076</v>
      </c>
      <c r="R146" s="13" t="s">
        <v>8267</v>
      </c>
      <c r="S146" s="14" t="str">
        <f t="shared" si="13"/>
        <v>film &amp; video</v>
      </c>
      <c r="T146" s="13" t="str">
        <f t="shared" si="14"/>
        <v>science fiction</v>
      </c>
      <c r="U146">
        <f>LEN(C146)</f>
        <v>121</v>
      </c>
      <c r="V146">
        <f t="shared" si="15"/>
        <v>0</v>
      </c>
      <c r="W146">
        <f t="shared" si="16"/>
        <v>0</v>
      </c>
      <c r="X146">
        <f t="shared" si="17"/>
        <v>1</v>
      </c>
    </row>
    <row r="147" spans="1:24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>
        <f>E147/D147</f>
        <v>7.5111111111111115E-2</v>
      </c>
      <c r="O147" s="6">
        <f>IF(L147&gt;0,E147/L147,0)</f>
        <v>37.555555555555557</v>
      </c>
      <c r="P147" s="11">
        <f t="shared" si="12"/>
        <v>42227.333935185183</v>
      </c>
      <c r="Q147" s="11">
        <f>(((J147/60)/60)/24)+DATE(1970,1,1)+(-5/24)</f>
        <v>42200.333935185183</v>
      </c>
      <c r="R147" s="13" t="s">
        <v>8267</v>
      </c>
      <c r="S147" s="14" t="str">
        <f t="shared" si="13"/>
        <v>film &amp; video</v>
      </c>
      <c r="T147" s="13" t="str">
        <f t="shared" si="14"/>
        <v>science fiction</v>
      </c>
      <c r="U147">
        <f>LEN(C147)</f>
        <v>133</v>
      </c>
      <c r="V147">
        <f t="shared" si="15"/>
        <v>0</v>
      </c>
      <c r="W147">
        <f t="shared" si="16"/>
        <v>0</v>
      </c>
      <c r="X147">
        <f t="shared" si="17"/>
        <v>1</v>
      </c>
    </row>
    <row r="148" spans="1:24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>
        <f>E148/D148</f>
        <v>5.7499999999999999E-3</v>
      </c>
      <c r="O148" s="6">
        <f>IF(L148&gt;0,E148/L148,0)</f>
        <v>38.333333333333336</v>
      </c>
      <c r="P148" s="11">
        <f t="shared" si="12"/>
        <v>42752.807847222219</v>
      </c>
      <c r="Q148" s="11">
        <f>(((J148/60)/60)/24)+DATE(1970,1,1)+(-5/24)</f>
        <v>42692.807847222219</v>
      </c>
      <c r="R148" s="13" t="s">
        <v>8267</v>
      </c>
      <c r="S148" s="14" t="str">
        <f t="shared" si="13"/>
        <v>film &amp; video</v>
      </c>
      <c r="T148" s="13" t="str">
        <f t="shared" si="14"/>
        <v>science fiction</v>
      </c>
      <c r="U148">
        <f>LEN(C148)</f>
        <v>134</v>
      </c>
      <c r="V148">
        <f t="shared" si="15"/>
        <v>0</v>
      </c>
      <c r="W148">
        <f t="shared" si="16"/>
        <v>0</v>
      </c>
      <c r="X148">
        <f t="shared" si="17"/>
        <v>1</v>
      </c>
    </row>
    <row r="149" spans="1:24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>
        <f>E149/D149</f>
        <v>0</v>
      </c>
      <c r="O149" s="6">
        <f>IF(L149&gt;0,E149/L149,0)</f>
        <v>0</v>
      </c>
      <c r="P149" s="11">
        <f t="shared" si="12"/>
        <v>42012.554166666661</v>
      </c>
      <c r="Q149" s="11">
        <f>(((J149/60)/60)/24)+DATE(1970,1,1)+(-5/24)</f>
        <v>41969.559490740743</v>
      </c>
      <c r="R149" s="13" t="s">
        <v>8267</v>
      </c>
      <c r="S149" s="14" t="str">
        <f t="shared" si="13"/>
        <v>film &amp; video</v>
      </c>
      <c r="T149" s="13" t="str">
        <f t="shared" si="14"/>
        <v>science fiction</v>
      </c>
      <c r="U149">
        <f>LEN(C149)</f>
        <v>59</v>
      </c>
      <c r="V149">
        <f t="shared" si="15"/>
        <v>0</v>
      </c>
      <c r="W149">
        <f t="shared" si="16"/>
        <v>1</v>
      </c>
      <c r="X149">
        <f t="shared" si="17"/>
        <v>0</v>
      </c>
    </row>
    <row r="150" spans="1:24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>
        <f>E150/D150</f>
        <v>8.0000000000000004E-4</v>
      </c>
      <c r="O150" s="6">
        <f>IF(L150&gt;0,E150/L150,0)</f>
        <v>20</v>
      </c>
      <c r="P150" s="11">
        <f t="shared" si="12"/>
        <v>42427.073333333326</v>
      </c>
      <c r="Q150" s="11">
        <f>(((J150/60)/60)/24)+DATE(1970,1,1)+(-5/24)</f>
        <v>42397.073333333326</v>
      </c>
      <c r="R150" s="13" t="s">
        <v>8267</v>
      </c>
      <c r="S150" s="14" t="str">
        <f t="shared" si="13"/>
        <v>film &amp; video</v>
      </c>
      <c r="T150" s="13" t="str">
        <f t="shared" si="14"/>
        <v>science fiction</v>
      </c>
      <c r="U150">
        <f>LEN(C150)</f>
        <v>135</v>
      </c>
      <c r="V150">
        <f t="shared" si="15"/>
        <v>0</v>
      </c>
      <c r="W150">
        <f t="shared" si="16"/>
        <v>0</v>
      </c>
      <c r="X150">
        <f t="shared" si="17"/>
        <v>1</v>
      </c>
    </row>
    <row r="151" spans="1:24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>
        <f>E151/D151</f>
        <v>9.1999999999999998E-3</v>
      </c>
      <c r="O151" s="6">
        <f>IF(L151&gt;0,E151/L151,0)</f>
        <v>15.333333333333334</v>
      </c>
      <c r="P151" s="11">
        <f t="shared" si="12"/>
        <v>41998.124999999993</v>
      </c>
      <c r="Q151" s="11">
        <f>(((J151/60)/60)/24)+DATE(1970,1,1)+(-5/24)</f>
        <v>41967.963773148142</v>
      </c>
      <c r="R151" s="13" t="s">
        <v>8267</v>
      </c>
      <c r="S151" s="14" t="str">
        <f t="shared" si="13"/>
        <v>film &amp; video</v>
      </c>
      <c r="T151" s="13" t="str">
        <f t="shared" si="14"/>
        <v>science fiction</v>
      </c>
      <c r="U151">
        <f>LEN(C151)</f>
        <v>132</v>
      </c>
      <c r="V151">
        <f t="shared" si="15"/>
        <v>0</v>
      </c>
      <c r="W151">
        <f t="shared" si="16"/>
        <v>0</v>
      </c>
      <c r="X151">
        <f t="shared" si="17"/>
        <v>1</v>
      </c>
    </row>
    <row r="152" spans="1:24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>
        <f>E152/D152</f>
        <v>0.23163076923076922</v>
      </c>
      <c r="O152" s="6">
        <f>IF(L152&gt;0,E152/L152,0)</f>
        <v>449.43283582089555</v>
      </c>
      <c r="P152" s="11">
        <f t="shared" si="12"/>
        <v>42149.95349537037</v>
      </c>
      <c r="Q152" s="11">
        <f>(((J152/60)/60)/24)+DATE(1970,1,1)+(-5/24)</f>
        <v>42089.95349537037</v>
      </c>
      <c r="R152" s="13" t="s">
        <v>8267</v>
      </c>
      <c r="S152" s="14" t="str">
        <f t="shared" si="13"/>
        <v>film &amp; video</v>
      </c>
      <c r="T152" s="13" t="str">
        <f t="shared" si="14"/>
        <v>science fiction</v>
      </c>
      <c r="U152">
        <f>LEN(C152)</f>
        <v>109</v>
      </c>
      <c r="V152">
        <f t="shared" si="15"/>
        <v>0</v>
      </c>
      <c r="W152">
        <f t="shared" si="16"/>
        <v>0</v>
      </c>
      <c r="X152">
        <f t="shared" si="17"/>
        <v>1</v>
      </c>
    </row>
    <row r="153" spans="1:24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>
        <f>E153/D153</f>
        <v>5.5999999999999995E-4</v>
      </c>
      <c r="O153" s="6">
        <f>IF(L153&gt;0,E153/L153,0)</f>
        <v>28</v>
      </c>
      <c r="P153" s="11">
        <f t="shared" si="12"/>
        <v>42173.342488425922</v>
      </c>
      <c r="Q153" s="11">
        <f>(((J153/60)/60)/24)+DATE(1970,1,1)+(-5/24)</f>
        <v>42113.342488425922</v>
      </c>
      <c r="R153" s="13" t="s">
        <v>8267</v>
      </c>
      <c r="S153" s="14" t="str">
        <f t="shared" si="13"/>
        <v>film &amp; video</v>
      </c>
      <c r="T153" s="13" t="str">
        <f t="shared" si="14"/>
        <v>science fiction</v>
      </c>
      <c r="U153">
        <f>LEN(C153)</f>
        <v>128</v>
      </c>
      <c r="V153">
        <f t="shared" si="15"/>
        <v>0</v>
      </c>
      <c r="W153">
        <f t="shared" si="16"/>
        <v>0</v>
      </c>
      <c r="X153">
        <f t="shared" si="17"/>
        <v>1</v>
      </c>
    </row>
    <row r="154" spans="1:24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>
        <f>E154/D154</f>
        <v>7.8947368421052633E-5</v>
      </c>
      <c r="O154" s="6">
        <f>IF(L154&gt;0,E154/L154,0)</f>
        <v>15</v>
      </c>
      <c r="P154" s="11">
        <f t="shared" si="12"/>
        <v>41904.869212962964</v>
      </c>
      <c r="Q154" s="11">
        <f>(((J154/60)/60)/24)+DATE(1970,1,1)+(-5/24)</f>
        <v>41874.869212962964</v>
      </c>
      <c r="R154" s="13" t="s">
        <v>8267</v>
      </c>
      <c r="S154" s="14" t="str">
        <f t="shared" si="13"/>
        <v>film &amp; video</v>
      </c>
      <c r="T154" s="13" t="str">
        <f t="shared" si="14"/>
        <v>science fiction</v>
      </c>
      <c r="U154">
        <f>LEN(C154)</f>
        <v>76</v>
      </c>
      <c r="V154">
        <f t="shared" si="15"/>
        <v>0</v>
      </c>
      <c r="W154">
        <f t="shared" si="16"/>
        <v>1</v>
      </c>
      <c r="X154">
        <f t="shared" si="17"/>
        <v>0</v>
      </c>
    </row>
    <row r="155" spans="1:24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>
        <f>E155/D155</f>
        <v>7.1799999999999998E-3</v>
      </c>
      <c r="O155" s="6">
        <f>IF(L155&gt;0,E155/L155,0)</f>
        <v>35.9</v>
      </c>
      <c r="P155" s="11">
        <f t="shared" si="12"/>
        <v>41975.419490740744</v>
      </c>
      <c r="Q155" s="11">
        <f>(((J155/60)/60)/24)+DATE(1970,1,1)+(-5/24)</f>
        <v>41933.377824074072</v>
      </c>
      <c r="R155" s="13" t="s">
        <v>8267</v>
      </c>
      <c r="S155" s="14" t="str">
        <f t="shared" si="13"/>
        <v>film &amp; video</v>
      </c>
      <c r="T155" s="13" t="str">
        <f t="shared" si="14"/>
        <v>science fiction</v>
      </c>
      <c r="U155">
        <f>LEN(C155)</f>
        <v>116</v>
      </c>
      <c r="V155">
        <f t="shared" si="15"/>
        <v>0</v>
      </c>
      <c r="W155">
        <f t="shared" si="16"/>
        <v>0</v>
      </c>
      <c r="X155">
        <f t="shared" si="17"/>
        <v>1</v>
      </c>
    </row>
    <row r="156" spans="1:24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>
        <f>E156/D156</f>
        <v>2.6666666666666668E-2</v>
      </c>
      <c r="O156" s="6">
        <f>IF(L156&gt;0,E156/L156,0)</f>
        <v>13.333333333333334</v>
      </c>
      <c r="P156" s="11">
        <f t="shared" si="12"/>
        <v>42158.339062499996</v>
      </c>
      <c r="Q156" s="11">
        <f>(((J156/60)/60)/24)+DATE(1970,1,1)+(-5/24)</f>
        <v>42115.339062499996</v>
      </c>
      <c r="R156" s="13" t="s">
        <v>8267</v>
      </c>
      <c r="S156" s="14" t="str">
        <f t="shared" si="13"/>
        <v>film &amp; video</v>
      </c>
      <c r="T156" s="13" t="str">
        <f t="shared" si="14"/>
        <v>science fiction</v>
      </c>
      <c r="U156">
        <f>LEN(C156)</f>
        <v>94</v>
      </c>
      <c r="V156">
        <f t="shared" si="15"/>
        <v>0</v>
      </c>
      <c r="W156">
        <f t="shared" si="16"/>
        <v>1</v>
      </c>
      <c r="X156">
        <f t="shared" si="17"/>
        <v>0</v>
      </c>
    </row>
    <row r="157" spans="1:24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>
        <f>E157/D157</f>
        <v>6.0000000000000002E-5</v>
      </c>
      <c r="O157" s="6">
        <f>IF(L157&gt;0,E157/L157,0)</f>
        <v>20.25</v>
      </c>
      <c r="P157" s="11">
        <f t="shared" si="12"/>
        <v>42208.351099537038</v>
      </c>
      <c r="Q157" s="11">
        <f>(((J157/60)/60)/24)+DATE(1970,1,1)+(-5/24)</f>
        <v>42168.351099537038</v>
      </c>
      <c r="R157" s="13" t="s">
        <v>8267</v>
      </c>
      <c r="S157" s="14" t="str">
        <f t="shared" si="13"/>
        <v>film &amp; video</v>
      </c>
      <c r="T157" s="13" t="str">
        <f t="shared" si="14"/>
        <v>science fiction</v>
      </c>
      <c r="U157">
        <f>LEN(C157)</f>
        <v>135</v>
      </c>
      <c r="V157">
        <f t="shared" si="15"/>
        <v>0</v>
      </c>
      <c r="W157">
        <f t="shared" si="16"/>
        <v>0</v>
      </c>
      <c r="X157">
        <f t="shared" si="17"/>
        <v>1</v>
      </c>
    </row>
    <row r="158" spans="1:24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>
        <f>E158/D158</f>
        <v>5.0999999999999997E-2</v>
      </c>
      <c r="O158" s="6">
        <f>IF(L158&gt;0,E158/L158,0)</f>
        <v>119</v>
      </c>
      <c r="P158" s="11">
        <f t="shared" si="12"/>
        <v>41853.916620370372</v>
      </c>
      <c r="Q158" s="11">
        <f>(((J158/60)/60)/24)+DATE(1970,1,1)+(-5/24)</f>
        <v>41793.916620370372</v>
      </c>
      <c r="R158" s="13" t="s">
        <v>8267</v>
      </c>
      <c r="S158" s="14" t="str">
        <f t="shared" si="13"/>
        <v>film &amp; video</v>
      </c>
      <c r="T158" s="13" t="str">
        <f t="shared" si="14"/>
        <v>science fiction</v>
      </c>
      <c r="U158">
        <f>LEN(C158)</f>
        <v>133</v>
      </c>
      <c r="V158">
        <f t="shared" si="15"/>
        <v>0</v>
      </c>
      <c r="W158">
        <f t="shared" si="16"/>
        <v>0</v>
      </c>
      <c r="X158">
        <f t="shared" si="17"/>
        <v>1</v>
      </c>
    </row>
    <row r="159" spans="1:24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>
        <f>E159/D159</f>
        <v>2.671118530884808E-3</v>
      </c>
      <c r="O159" s="6">
        <f>IF(L159&gt;0,E159/L159,0)</f>
        <v>4</v>
      </c>
      <c r="P159" s="11">
        <f t="shared" si="12"/>
        <v>42426.703379629624</v>
      </c>
      <c r="Q159" s="11">
        <f>(((J159/60)/60)/24)+DATE(1970,1,1)+(-5/24)</f>
        <v>42396.703379629624</v>
      </c>
      <c r="R159" s="13" t="s">
        <v>8267</v>
      </c>
      <c r="S159" s="14" t="str">
        <f t="shared" si="13"/>
        <v>film &amp; video</v>
      </c>
      <c r="T159" s="13" t="str">
        <f t="shared" si="14"/>
        <v>science fiction</v>
      </c>
      <c r="U159">
        <f>LEN(C159)</f>
        <v>113</v>
      </c>
      <c r="V159">
        <f t="shared" si="15"/>
        <v>0</v>
      </c>
      <c r="W159">
        <f t="shared" si="16"/>
        <v>0</v>
      </c>
      <c r="X159">
        <f t="shared" si="17"/>
        <v>1</v>
      </c>
    </row>
    <row r="160" spans="1:24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>
        <f>E160/D160</f>
        <v>0</v>
      </c>
      <c r="O160" s="6">
        <f>IF(L160&gt;0,E160/L160,0)</f>
        <v>0</v>
      </c>
      <c r="P160" s="11">
        <f t="shared" si="12"/>
        <v>41933.868379629625</v>
      </c>
      <c r="Q160" s="11">
        <f>(((J160/60)/60)/24)+DATE(1970,1,1)+(-5/24)</f>
        <v>41903.868379629625</v>
      </c>
      <c r="R160" s="13" t="s">
        <v>8267</v>
      </c>
      <c r="S160" s="14" t="str">
        <f t="shared" si="13"/>
        <v>film &amp; video</v>
      </c>
      <c r="T160" s="13" t="str">
        <f t="shared" si="14"/>
        <v>science fiction</v>
      </c>
      <c r="U160">
        <f>LEN(C160)</f>
        <v>135</v>
      </c>
      <c r="V160">
        <f t="shared" si="15"/>
        <v>0</v>
      </c>
      <c r="W160">
        <f t="shared" si="16"/>
        <v>0</v>
      </c>
      <c r="X160">
        <f t="shared" si="17"/>
        <v>1</v>
      </c>
    </row>
    <row r="161" spans="1:24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>
        <f>E161/D161</f>
        <v>2.0000000000000002E-5</v>
      </c>
      <c r="O161" s="6">
        <f>IF(L161&gt;0,E161/L161,0)</f>
        <v>10</v>
      </c>
      <c r="P161" s="11">
        <f t="shared" si="12"/>
        <v>42554.226215277777</v>
      </c>
      <c r="Q161" s="11">
        <f>(((J161/60)/60)/24)+DATE(1970,1,1)+(-5/24)</f>
        <v>42514.226215277777</v>
      </c>
      <c r="R161" s="13" t="s">
        <v>8267</v>
      </c>
      <c r="S161" s="14" t="str">
        <f t="shared" si="13"/>
        <v>film &amp; video</v>
      </c>
      <c r="T161" s="13" t="str">
        <f t="shared" si="14"/>
        <v>science fiction</v>
      </c>
      <c r="U161">
        <f>LEN(C161)</f>
        <v>124</v>
      </c>
      <c r="V161">
        <f t="shared" si="15"/>
        <v>0</v>
      </c>
      <c r="W161">
        <f t="shared" si="16"/>
        <v>0</v>
      </c>
      <c r="X161">
        <f t="shared" si="17"/>
        <v>1</v>
      </c>
    </row>
    <row r="162" spans="1:24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>
        <f>E162/D162</f>
        <v>0</v>
      </c>
      <c r="O162" s="6">
        <f>IF(L162&gt;0,E162/L162,0)</f>
        <v>0</v>
      </c>
      <c r="P162" s="11">
        <f t="shared" si="12"/>
        <v>42231.704756944448</v>
      </c>
      <c r="Q162" s="11">
        <f>(((J162/60)/60)/24)+DATE(1970,1,1)+(-5/24)</f>
        <v>42171.704756944448</v>
      </c>
      <c r="R162" s="13" t="s">
        <v>8268</v>
      </c>
      <c r="S162" s="14" t="str">
        <f t="shared" si="13"/>
        <v>film &amp; video</v>
      </c>
      <c r="T162" s="13" t="str">
        <f t="shared" si="14"/>
        <v>drama</v>
      </c>
      <c r="U162">
        <f>LEN(C162)</f>
        <v>134</v>
      </c>
      <c r="V162">
        <f t="shared" si="15"/>
        <v>0</v>
      </c>
      <c r="W162">
        <f t="shared" si="16"/>
        <v>0</v>
      </c>
      <c r="X162">
        <f t="shared" si="17"/>
        <v>1</v>
      </c>
    </row>
    <row r="163" spans="1:24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>
        <f>E163/D163</f>
        <v>1E-4</v>
      </c>
      <c r="O163" s="6">
        <f>IF(L163&gt;0,E163/L163,0)</f>
        <v>5</v>
      </c>
      <c r="P163" s="11">
        <f t="shared" si="12"/>
        <v>41822.479108796295</v>
      </c>
      <c r="Q163" s="11">
        <f>(((J163/60)/60)/24)+DATE(1970,1,1)+(-5/24)</f>
        <v>41792.479108796295</v>
      </c>
      <c r="R163" s="13" t="s">
        <v>8268</v>
      </c>
      <c r="S163" s="14" t="str">
        <f t="shared" si="13"/>
        <v>film &amp; video</v>
      </c>
      <c r="T163" s="13" t="str">
        <f t="shared" si="14"/>
        <v>drama</v>
      </c>
      <c r="U163">
        <f>LEN(C163)</f>
        <v>127</v>
      </c>
      <c r="V163">
        <f t="shared" si="15"/>
        <v>0</v>
      </c>
      <c r="W163">
        <f t="shared" si="16"/>
        <v>0</v>
      </c>
      <c r="X163">
        <f t="shared" si="17"/>
        <v>1</v>
      </c>
    </row>
    <row r="164" spans="1:24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>
        <f>E164/D164</f>
        <v>0.15535714285714286</v>
      </c>
      <c r="O164" s="6">
        <f>IF(L164&gt;0,E164/L164,0)</f>
        <v>43.5</v>
      </c>
      <c r="P164" s="11">
        <f t="shared" si="12"/>
        <v>41867.779166666667</v>
      </c>
      <c r="Q164" s="11">
        <f>(((J164/60)/60)/24)+DATE(1970,1,1)+(-5/24)</f>
        <v>41834.91847222222</v>
      </c>
      <c r="R164" s="13" t="s">
        <v>8268</v>
      </c>
      <c r="S164" s="14" t="str">
        <f t="shared" si="13"/>
        <v>film &amp; video</v>
      </c>
      <c r="T164" s="13" t="str">
        <f t="shared" si="14"/>
        <v>drama</v>
      </c>
      <c r="U164">
        <f>LEN(C164)</f>
        <v>125</v>
      </c>
      <c r="V164">
        <f t="shared" si="15"/>
        <v>0</v>
      </c>
      <c r="W164">
        <f t="shared" si="16"/>
        <v>0</v>
      </c>
      <c r="X164">
        <f t="shared" si="17"/>
        <v>1</v>
      </c>
    </row>
    <row r="165" spans="1:24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>
        <f>E165/D165</f>
        <v>0</v>
      </c>
      <c r="O165" s="6">
        <f>IF(L165&gt;0,E165/L165,0)</f>
        <v>0</v>
      </c>
      <c r="P165" s="11">
        <f t="shared" si="12"/>
        <v>42277.791666666664</v>
      </c>
      <c r="Q165" s="11">
        <f>(((J165/60)/60)/24)+DATE(1970,1,1)+(-5/24)</f>
        <v>42243.752939814811</v>
      </c>
      <c r="R165" s="13" t="s">
        <v>8268</v>
      </c>
      <c r="S165" s="14" t="str">
        <f t="shared" si="13"/>
        <v>film &amp; video</v>
      </c>
      <c r="T165" s="13" t="str">
        <f t="shared" si="14"/>
        <v>drama</v>
      </c>
      <c r="U165">
        <f>LEN(C165)</f>
        <v>133</v>
      </c>
      <c r="V165">
        <f t="shared" si="15"/>
        <v>0</v>
      </c>
      <c r="W165">
        <f t="shared" si="16"/>
        <v>0</v>
      </c>
      <c r="X165">
        <f t="shared" si="17"/>
        <v>1</v>
      </c>
    </row>
    <row r="166" spans="1:24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>
        <f>E166/D166</f>
        <v>5.3333333333333332E-3</v>
      </c>
      <c r="O166" s="6">
        <f>IF(L166&gt;0,E166/L166,0)</f>
        <v>91.428571428571431</v>
      </c>
      <c r="P166" s="11">
        <f t="shared" si="12"/>
        <v>41901.554409722223</v>
      </c>
      <c r="Q166" s="11">
        <f>(((J166/60)/60)/24)+DATE(1970,1,1)+(-5/24)</f>
        <v>41841.554409722223</v>
      </c>
      <c r="R166" s="13" t="s">
        <v>8268</v>
      </c>
      <c r="S166" s="14" t="str">
        <f t="shared" si="13"/>
        <v>film &amp; video</v>
      </c>
      <c r="T166" s="13" t="str">
        <f t="shared" si="14"/>
        <v>drama</v>
      </c>
      <c r="U166">
        <f>LEN(C166)</f>
        <v>134</v>
      </c>
      <c r="V166">
        <f t="shared" si="15"/>
        <v>0</v>
      </c>
      <c r="W166">
        <f t="shared" si="16"/>
        <v>0</v>
      </c>
      <c r="X166">
        <f t="shared" si="17"/>
        <v>1</v>
      </c>
    </row>
    <row r="167" spans="1:24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>
        <f>E167/D167</f>
        <v>0</v>
      </c>
      <c r="O167" s="6">
        <f>IF(L167&gt;0,E167/L167,0)</f>
        <v>0</v>
      </c>
      <c r="P167" s="11">
        <f t="shared" si="12"/>
        <v>42381.450509259252</v>
      </c>
      <c r="Q167" s="11">
        <f>(((J167/60)/60)/24)+DATE(1970,1,1)+(-5/24)</f>
        <v>42351.450509259252</v>
      </c>
      <c r="R167" s="13" t="s">
        <v>8268</v>
      </c>
      <c r="S167" s="14" t="str">
        <f t="shared" si="13"/>
        <v>film &amp; video</v>
      </c>
      <c r="T167" s="13" t="str">
        <f t="shared" si="14"/>
        <v>drama</v>
      </c>
      <c r="U167">
        <f>LEN(C167)</f>
        <v>70</v>
      </c>
      <c r="V167">
        <f t="shared" si="15"/>
        <v>0</v>
      </c>
      <c r="W167">
        <f t="shared" si="16"/>
        <v>1</v>
      </c>
      <c r="X167">
        <f t="shared" si="17"/>
        <v>0</v>
      </c>
    </row>
    <row r="168" spans="1:24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>
        <f>E168/D168</f>
        <v>0.6</v>
      </c>
      <c r="O168" s="6">
        <f>IF(L168&gt;0,E168/L168,0)</f>
        <v>3000</v>
      </c>
      <c r="P168" s="11">
        <f t="shared" si="12"/>
        <v>42750.867615740739</v>
      </c>
      <c r="Q168" s="11">
        <f>(((J168/60)/60)/24)+DATE(1970,1,1)+(-5/24)</f>
        <v>42720.867615740739</v>
      </c>
      <c r="R168" s="13" t="s">
        <v>8268</v>
      </c>
      <c r="S168" s="14" t="str">
        <f t="shared" si="13"/>
        <v>film &amp; video</v>
      </c>
      <c r="T168" s="13" t="str">
        <f t="shared" si="14"/>
        <v>drama</v>
      </c>
      <c r="U168">
        <f>LEN(C168)</f>
        <v>115</v>
      </c>
      <c r="V168">
        <f t="shared" si="15"/>
        <v>0</v>
      </c>
      <c r="W168">
        <f t="shared" si="16"/>
        <v>0</v>
      </c>
      <c r="X168">
        <f t="shared" si="17"/>
        <v>1</v>
      </c>
    </row>
    <row r="169" spans="1:24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>
        <f>E169/D169</f>
        <v>1E-4</v>
      </c>
      <c r="O169" s="6">
        <f>IF(L169&gt;0,E169/L169,0)</f>
        <v>5.5</v>
      </c>
      <c r="P169" s="11">
        <f t="shared" si="12"/>
        <v>42220.719155092585</v>
      </c>
      <c r="Q169" s="11">
        <f>(((J169/60)/60)/24)+DATE(1970,1,1)+(-5/24)</f>
        <v>42160.719155092585</v>
      </c>
      <c r="R169" s="13" t="s">
        <v>8268</v>
      </c>
      <c r="S169" s="14" t="str">
        <f t="shared" si="13"/>
        <v>film &amp; video</v>
      </c>
      <c r="T169" s="13" t="str">
        <f t="shared" si="14"/>
        <v>drama</v>
      </c>
      <c r="U169">
        <f>LEN(C169)</f>
        <v>124</v>
      </c>
      <c r="V169">
        <f t="shared" si="15"/>
        <v>0</v>
      </c>
      <c r="W169">
        <f t="shared" si="16"/>
        <v>0</v>
      </c>
      <c r="X169">
        <f t="shared" si="17"/>
        <v>1</v>
      </c>
    </row>
    <row r="170" spans="1:24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>
        <f>E170/D170</f>
        <v>4.0625000000000001E-2</v>
      </c>
      <c r="O170" s="6">
        <f>IF(L170&gt;0,E170/L170,0)</f>
        <v>108.33333333333333</v>
      </c>
      <c r="P170" s="11">
        <f t="shared" si="12"/>
        <v>42082.585300925923</v>
      </c>
      <c r="Q170" s="11">
        <f>(((J170/60)/60)/24)+DATE(1970,1,1)+(-5/24)</f>
        <v>42052.626967592594</v>
      </c>
      <c r="R170" s="13" t="s">
        <v>8268</v>
      </c>
      <c r="S170" s="14" t="str">
        <f t="shared" si="13"/>
        <v>film &amp; video</v>
      </c>
      <c r="T170" s="13" t="str">
        <f t="shared" si="14"/>
        <v>drama</v>
      </c>
      <c r="U170">
        <f>LEN(C170)</f>
        <v>127</v>
      </c>
      <c r="V170">
        <f t="shared" si="15"/>
        <v>0</v>
      </c>
      <c r="W170">
        <f t="shared" si="16"/>
        <v>0</v>
      </c>
      <c r="X170">
        <f t="shared" si="17"/>
        <v>1</v>
      </c>
    </row>
    <row r="171" spans="1:24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>
        <f>E171/D171</f>
        <v>0.224</v>
      </c>
      <c r="O171" s="6">
        <f>IF(L171&gt;0,E171/L171,0)</f>
        <v>56</v>
      </c>
      <c r="P171" s="11">
        <f t="shared" si="12"/>
        <v>41930.296979166662</v>
      </c>
      <c r="Q171" s="11">
        <f>(((J171/60)/60)/24)+DATE(1970,1,1)+(-5/24)</f>
        <v>41900.296979166662</v>
      </c>
      <c r="R171" s="13" t="s">
        <v>8268</v>
      </c>
      <c r="S171" s="14" t="str">
        <f t="shared" si="13"/>
        <v>film &amp; video</v>
      </c>
      <c r="T171" s="13" t="str">
        <f t="shared" si="14"/>
        <v>drama</v>
      </c>
      <c r="U171">
        <f>LEN(C171)</f>
        <v>135</v>
      </c>
      <c r="V171">
        <f t="shared" si="15"/>
        <v>0</v>
      </c>
      <c r="W171">
        <f t="shared" si="16"/>
        <v>0</v>
      </c>
      <c r="X171">
        <f t="shared" si="17"/>
        <v>1</v>
      </c>
    </row>
    <row r="172" spans="1:24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>
        <f>E172/D172</f>
        <v>3.2500000000000001E-2</v>
      </c>
      <c r="O172" s="6">
        <f>IF(L172&gt;0,E172/L172,0)</f>
        <v>32.5</v>
      </c>
      <c r="P172" s="11">
        <f t="shared" si="12"/>
        <v>42246.019444444442</v>
      </c>
      <c r="Q172" s="11">
        <f>(((J172/60)/60)/24)+DATE(1970,1,1)+(-5/24)</f>
        <v>42216.769479166665</v>
      </c>
      <c r="R172" s="13" t="s">
        <v>8268</v>
      </c>
      <c r="S172" s="14" t="str">
        <f t="shared" si="13"/>
        <v>film &amp; video</v>
      </c>
      <c r="T172" s="13" t="str">
        <f t="shared" si="14"/>
        <v>drama</v>
      </c>
      <c r="U172">
        <f>LEN(C172)</f>
        <v>126</v>
      </c>
      <c r="V172">
        <f t="shared" si="15"/>
        <v>0</v>
      </c>
      <c r="W172">
        <f t="shared" si="16"/>
        <v>0</v>
      </c>
      <c r="X172">
        <f t="shared" si="17"/>
        <v>1</v>
      </c>
    </row>
    <row r="173" spans="1:24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>
        <f>E173/D173</f>
        <v>2.0000000000000002E-5</v>
      </c>
      <c r="O173" s="6">
        <f>IF(L173&gt;0,E173/L173,0)</f>
        <v>1</v>
      </c>
      <c r="P173" s="11">
        <f t="shared" si="12"/>
        <v>42593.972384259258</v>
      </c>
      <c r="Q173" s="11">
        <f>(((J173/60)/60)/24)+DATE(1970,1,1)+(-5/24)</f>
        <v>42533.972384259258</v>
      </c>
      <c r="R173" s="13" t="s">
        <v>8268</v>
      </c>
      <c r="S173" s="14" t="str">
        <f t="shared" si="13"/>
        <v>film &amp; video</v>
      </c>
      <c r="T173" s="13" t="str">
        <f t="shared" si="14"/>
        <v>drama</v>
      </c>
      <c r="U173">
        <f>LEN(C173)</f>
        <v>125</v>
      </c>
      <c r="V173">
        <f t="shared" si="15"/>
        <v>0</v>
      </c>
      <c r="W173">
        <f t="shared" si="16"/>
        <v>0</v>
      </c>
      <c r="X173">
        <f t="shared" si="17"/>
        <v>1</v>
      </c>
    </row>
    <row r="174" spans="1:24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>
        <f>E174/D174</f>
        <v>0</v>
      </c>
      <c r="O174" s="6">
        <f>IF(L174&gt;0,E174/L174,0)</f>
        <v>0</v>
      </c>
      <c r="P174" s="11">
        <f t="shared" si="12"/>
        <v>42082.14494212962</v>
      </c>
      <c r="Q174" s="11">
        <f>(((J174/60)/60)/24)+DATE(1970,1,1)+(-5/24)</f>
        <v>42047.186608796292</v>
      </c>
      <c r="R174" s="13" t="s">
        <v>8268</v>
      </c>
      <c r="S174" s="14" t="str">
        <f t="shared" si="13"/>
        <v>film &amp; video</v>
      </c>
      <c r="T174" s="13" t="str">
        <f t="shared" si="14"/>
        <v>drama</v>
      </c>
      <c r="U174">
        <f>LEN(C174)</f>
        <v>103</v>
      </c>
      <c r="V174">
        <f t="shared" si="15"/>
        <v>0</v>
      </c>
      <c r="W174">
        <f t="shared" si="16"/>
        <v>0</v>
      </c>
      <c r="X174">
        <f t="shared" si="17"/>
        <v>1</v>
      </c>
    </row>
    <row r="175" spans="1:24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>
        <f>E175/D175</f>
        <v>0</v>
      </c>
      <c r="O175" s="6">
        <f>IF(L175&gt;0,E175/L175,0)</f>
        <v>0</v>
      </c>
      <c r="P175" s="11">
        <f t="shared" si="12"/>
        <v>42063.364675925921</v>
      </c>
      <c r="Q175" s="11">
        <f>(((J175/60)/60)/24)+DATE(1970,1,1)+(-5/24)</f>
        <v>42033.364675925921</v>
      </c>
      <c r="R175" s="13" t="s">
        <v>8268</v>
      </c>
      <c r="S175" s="14" t="str">
        <f t="shared" si="13"/>
        <v>film &amp; video</v>
      </c>
      <c r="T175" s="13" t="str">
        <f t="shared" si="14"/>
        <v>drama</v>
      </c>
      <c r="U175">
        <f>LEN(C175)</f>
        <v>127</v>
      </c>
      <c r="V175">
        <f t="shared" si="15"/>
        <v>0</v>
      </c>
      <c r="W175">
        <f t="shared" si="16"/>
        <v>0</v>
      </c>
      <c r="X175">
        <f t="shared" si="17"/>
        <v>1</v>
      </c>
    </row>
    <row r="176" spans="1:24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>
        <f>E176/D176</f>
        <v>0</v>
      </c>
      <c r="O176" s="6">
        <f>IF(L176&gt;0,E176/L176,0)</f>
        <v>0</v>
      </c>
      <c r="P176" s="11">
        <f t="shared" si="12"/>
        <v>42132.55064814815</v>
      </c>
      <c r="Q176" s="11">
        <f>(((J176/60)/60)/24)+DATE(1970,1,1)+(-5/24)</f>
        <v>42072.55064814815</v>
      </c>
      <c r="R176" s="13" t="s">
        <v>8268</v>
      </c>
      <c r="S176" s="14" t="str">
        <f t="shared" si="13"/>
        <v>film &amp; video</v>
      </c>
      <c r="T176" s="13" t="str">
        <f t="shared" si="14"/>
        <v>drama</v>
      </c>
      <c r="U176">
        <f>LEN(C176)</f>
        <v>135</v>
      </c>
      <c r="V176">
        <f t="shared" si="15"/>
        <v>0</v>
      </c>
      <c r="W176">
        <f t="shared" si="16"/>
        <v>0</v>
      </c>
      <c r="X176">
        <f t="shared" si="17"/>
        <v>1</v>
      </c>
    </row>
    <row r="177" spans="1:24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>
        <f>E177/D177</f>
        <v>6.4850000000000005E-2</v>
      </c>
      <c r="O177" s="6">
        <f>IF(L177&gt;0,E177/L177,0)</f>
        <v>49.884615384615387</v>
      </c>
      <c r="P177" s="11">
        <f t="shared" si="12"/>
        <v>41880.569571759253</v>
      </c>
      <c r="Q177" s="11">
        <f>(((J177/60)/60)/24)+DATE(1970,1,1)+(-5/24)</f>
        <v>41855.569571759253</v>
      </c>
      <c r="R177" s="13" t="s">
        <v>8268</v>
      </c>
      <c r="S177" s="14" t="str">
        <f t="shared" si="13"/>
        <v>film &amp; video</v>
      </c>
      <c r="T177" s="13" t="str">
        <f t="shared" si="14"/>
        <v>drama</v>
      </c>
      <c r="U177">
        <f>LEN(C177)</f>
        <v>132</v>
      </c>
      <c r="V177">
        <f t="shared" si="15"/>
        <v>0</v>
      </c>
      <c r="W177">
        <f t="shared" si="16"/>
        <v>0</v>
      </c>
      <c r="X177">
        <f t="shared" si="17"/>
        <v>1</v>
      </c>
    </row>
    <row r="178" spans="1:24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>
        <f>E178/D178</f>
        <v>0</v>
      </c>
      <c r="O178" s="6">
        <f>IF(L178&gt;0,E178/L178,0)</f>
        <v>0</v>
      </c>
      <c r="P178" s="11">
        <f t="shared" si="12"/>
        <v>42221.615729166668</v>
      </c>
      <c r="Q178" s="11">
        <f>(((J178/60)/60)/24)+DATE(1970,1,1)+(-5/24)</f>
        <v>42191.615729166668</v>
      </c>
      <c r="R178" s="13" t="s">
        <v>8268</v>
      </c>
      <c r="S178" s="14" t="str">
        <f t="shared" si="13"/>
        <v>film &amp; video</v>
      </c>
      <c r="T178" s="13" t="str">
        <f t="shared" si="14"/>
        <v>drama</v>
      </c>
      <c r="U178">
        <f>LEN(C178)</f>
        <v>128</v>
      </c>
      <c r="V178">
        <f t="shared" si="15"/>
        <v>0</v>
      </c>
      <c r="W178">
        <f t="shared" si="16"/>
        <v>0</v>
      </c>
      <c r="X178">
        <f t="shared" si="17"/>
        <v>1</v>
      </c>
    </row>
    <row r="179" spans="1:24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>
        <f>E179/D179</f>
        <v>0.4</v>
      </c>
      <c r="O179" s="6">
        <f>IF(L179&gt;0,E179/L179,0)</f>
        <v>25.714285714285715</v>
      </c>
      <c r="P179" s="11">
        <f t="shared" si="12"/>
        <v>42086.797754629624</v>
      </c>
      <c r="Q179" s="11">
        <f>(((J179/60)/60)/24)+DATE(1970,1,1)+(-5/24)</f>
        <v>42069.839421296296</v>
      </c>
      <c r="R179" s="13" t="s">
        <v>8268</v>
      </c>
      <c r="S179" s="14" t="str">
        <f t="shared" si="13"/>
        <v>film &amp; video</v>
      </c>
      <c r="T179" s="13" t="str">
        <f t="shared" si="14"/>
        <v>drama</v>
      </c>
      <c r="U179">
        <f>LEN(C179)</f>
        <v>72</v>
      </c>
      <c r="V179">
        <f t="shared" si="15"/>
        <v>0</v>
      </c>
      <c r="W179">
        <f t="shared" si="16"/>
        <v>1</v>
      </c>
      <c r="X179">
        <f t="shared" si="17"/>
        <v>0</v>
      </c>
    </row>
    <row r="180" spans="1:24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>
        <f>E180/D180</f>
        <v>0</v>
      </c>
      <c r="O180" s="6">
        <f>IF(L180&gt;0,E180/L180,0)</f>
        <v>0</v>
      </c>
      <c r="P180" s="11">
        <f t="shared" si="12"/>
        <v>42334.788715277777</v>
      </c>
      <c r="Q180" s="11">
        <f>(((J180/60)/60)/24)+DATE(1970,1,1)+(-5/24)</f>
        <v>42304.747048611105</v>
      </c>
      <c r="R180" s="13" t="s">
        <v>8268</v>
      </c>
      <c r="S180" s="14" t="str">
        <f t="shared" si="13"/>
        <v>film &amp; video</v>
      </c>
      <c r="T180" s="13" t="str">
        <f t="shared" si="14"/>
        <v>drama</v>
      </c>
      <c r="U180">
        <f>LEN(C180)</f>
        <v>90</v>
      </c>
      <c r="V180">
        <f t="shared" si="15"/>
        <v>0</v>
      </c>
      <c r="W180">
        <f t="shared" si="16"/>
        <v>1</v>
      </c>
      <c r="X180">
        <f t="shared" si="17"/>
        <v>0</v>
      </c>
    </row>
    <row r="181" spans="1:24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>
        <f>E181/D181</f>
        <v>0.2</v>
      </c>
      <c r="O181" s="6">
        <f>IF(L181&gt;0,E181/L181,0)</f>
        <v>100</v>
      </c>
      <c r="P181" s="11">
        <f t="shared" si="12"/>
        <v>42432.872164351851</v>
      </c>
      <c r="Q181" s="11">
        <f>(((J181/60)/60)/24)+DATE(1970,1,1)+(-5/24)</f>
        <v>42402.872164351851</v>
      </c>
      <c r="R181" s="13" t="s">
        <v>8268</v>
      </c>
      <c r="S181" s="14" t="str">
        <f t="shared" si="13"/>
        <v>film &amp; video</v>
      </c>
      <c r="T181" s="13" t="str">
        <f t="shared" si="14"/>
        <v>drama</v>
      </c>
      <c r="U181">
        <f>LEN(C181)</f>
        <v>73</v>
      </c>
      <c r="V181">
        <f t="shared" si="15"/>
        <v>0</v>
      </c>
      <c r="W181">
        <f t="shared" si="16"/>
        <v>1</v>
      </c>
      <c r="X181">
        <f t="shared" si="17"/>
        <v>0</v>
      </c>
    </row>
    <row r="182" spans="1:24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>
        <f>E182/D182</f>
        <v>0.33416666666666667</v>
      </c>
      <c r="O182" s="6">
        <f>IF(L182&gt;0,E182/L182,0)</f>
        <v>30.846153846153847</v>
      </c>
      <c r="P182" s="11">
        <f t="shared" si="12"/>
        <v>42107.583333333336</v>
      </c>
      <c r="Q182" s="11">
        <f>(((J182/60)/60)/24)+DATE(1970,1,1)+(-5/24)</f>
        <v>42067.782905092587</v>
      </c>
      <c r="R182" s="13" t="s">
        <v>8268</v>
      </c>
      <c r="S182" s="14" t="str">
        <f t="shared" si="13"/>
        <v>film &amp; video</v>
      </c>
      <c r="T182" s="13" t="str">
        <f t="shared" si="14"/>
        <v>drama</v>
      </c>
      <c r="U182">
        <f>LEN(C182)</f>
        <v>125</v>
      </c>
      <c r="V182">
        <f t="shared" si="15"/>
        <v>0</v>
      </c>
      <c r="W182">
        <f t="shared" si="16"/>
        <v>0</v>
      </c>
      <c r="X182">
        <f t="shared" si="17"/>
        <v>1</v>
      </c>
    </row>
    <row r="183" spans="1:24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>
        <f>E183/D183</f>
        <v>0.21092608822670172</v>
      </c>
      <c r="O183" s="6">
        <f>IF(L183&gt;0,E183/L183,0)</f>
        <v>180.5</v>
      </c>
      <c r="P183" s="11">
        <f t="shared" si="12"/>
        <v>42177.533506944441</v>
      </c>
      <c r="Q183" s="11">
        <f>(((J183/60)/60)/24)+DATE(1970,1,1)+(-5/24)</f>
        <v>42147.533506944441</v>
      </c>
      <c r="R183" s="13" t="s">
        <v>8268</v>
      </c>
      <c r="S183" s="14" t="str">
        <f t="shared" si="13"/>
        <v>film &amp; video</v>
      </c>
      <c r="T183" s="13" t="str">
        <f t="shared" si="14"/>
        <v>drama</v>
      </c>
      <c r="U183">
        <f>LEN(C183)</f>
        <v>132</v>
      </c>
      <c r="V183">
        <f t="shared" si="15"/>
        <v>0</v>
      </c>
      <c r="W183">
        <f t="shared" si="16"/>
        <v>0</v>
      </c>
      <c r="X183">
        <f t="shared" si="17"/>
        <v>1</v>
      </c>
    </row>
    <row r="184" spans="1:24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>
        <f>E184/D184</f>
        <v>0</v>
      </c>
      <c r="O184" s="6">
        <f>IF(L184&gt;0,E184/L184,0)</f>
        <v>0</v>
      </c>
      <c r="P184" s="11">
        <f t="shared" si="12"/>
        <v>42741.803611111107</v>
      </c>
      <c r="Q184" s="11">
        <f>(((J184/60)/60)/24)+DATE(1970,1,1)+(-5/24)</f>
        <v>42711.803611111107</v>
      </c>
      <c r="R184" s="13" t="s">
        <v>8268</v>
      </c>
      <c r="S184" s="14" t="str">
        <f t="shared" si="13"/>
        <v>film &amp; video</v>
      </c>
      <c r="T184" s="13" t="str">
        <f t="shared" si="14"/>
        <v>drama</v>
      </c>
      <c r="U184">
        <f>LEN(C184)</f>
        <v>133</v>
      </c>
      <c r="V184">
        <f t="shared" si="15"/>
        <v>0</v>
      </c>
      <c r="W184">
        <f t="shared" si="16"/>
        <v>0</v>
      </c>
      <c r="X184">
        <f t="shared" si="17"/>
        <v>1</v>
      </c>
    </row>
    <row r="185" spans="1:24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>
        <f>E185/D185</f>
        <v>0.35855999999999999</v>
      </c>
      <c r="O185" s="6">
        <f>IF(L185&gt;0,E185/L185,0)</f>
        <v>373.5</v>
      </c>
      <c r="P185" s="11">
        <f t="shared" si="12"/>
        <v>41969.643634259257</v>
      </c>
      <c r="Q185" s="11">
        <f>(((J185/60)/60)/24)+DATE(1970,1,1)+(-5/24)</f>
        <v>41939.601967592593</v>
      </c>
      <c r="R185" s="13" t="s">
        <v>8268</v>
      </c>
      <c r="S185" s="14" t="str">
        <f t="shared" si="13"/>
        <v>film &amp; video</v>
      </c>
      <c r="T185" s="13" t="str">
        <f t="shared" si="14"/>
        <v>drama</v>
      </c>
      <c r="U185">
        <f>LEN(C185)</f>
        <v>33</v>
      </c>
      <c r="V185">
        <f t="shared" si="15"/>
        <v>1</v>
      </c>
      <c r="W185">
        <f t="shared" si="16"/>
        <v>0</v>
      </c>
      <c r="X185">
        <f t="shared" si="17"/>
        <v>0</v>
      </c>
    </row>
    <row r="186" spans="1:24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>
        <f>E186/D186</f>
        <v>3.4000000000000002E-2</v>
      </c>
      <c r="O186" s="6">
        <f>IF(L186&gt;0,E186/L186,0)</f>
        <v>25.5</v>
      </c>
      <c r="P186" s="11">
        <f t="shared" si="12"/>
        <v>41882.957638888889</v>
      </c>
      <c r="Q186" s="11">
        <f>(((J186/60)/60)/24)+DATE(1970,1,1)+(-5/24)</f>
        <v>41825.58289351852</v>
      </c>
      <c r="R186" s="13" t="s">
        <v>8268</v>
      </c>
      <c r="S186" s="14" t="str">
        <f t="shared" si="13"/>
        <v>film &amp; video</v>
      </c>
      <c r="T186" s="13" t="str">
        <f t="shared" si="14"/>
        <v>drama</v>
      </c>
      <c r="U186">
        <f>LEN(C186)</f>
        <v>135</v>
      </c>
      <c r="V186">
        <f t="shared" si="15"/>
        <v>0</v>
      </c>
      <c r="W186">
        <f t="shared" si="16"/>
        <v>0</v>
      </c>
      <c r="X186">
        <f t="shared" si="17"/>
        <v>1</v>
      </c>
    </row>
    <row r="187" spans="1:24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>
        <f>E187/D187</f>
        <v>5.5E-2</v>
      </c>
      <c r="O187" s="6">
        <f>IF(L187&gt;0,E187/L187,0)</f>
        <v>220</v>
      </c>
      <c r="P187" s="11">
        <f t="shared" si="12"/>
        <v>42600.702997685185</v>
      </c>
      <c r="Q187" s="11">
        <f>(((J187/60)/60)/24)+DATE(1970,1,1)+(-5/24)</f>
        <v>42570.702997685185</v>
      </c>
      <c r="R187" s="13" t="s">
        <v>8268</v>
      </c>
      <c r="S187" s="14" t="str">
        <f t="shared" si="13"/>
        <v>film &amp; video</v>
      </c>
      <c r="T187" s="13" t="str">
        <f t="shared" si="14"/>
        <v>drama</v>
      </c>
      <c r="U187">
        <f>LEN(C187)</f>
        <v>23</v>
      </c>
      <c r="V187">
        <f t="shared" si="15"/>
        <v>1</v>
      </c>
      <c r="W187">
        <f t="shared" si="16"/>
        <v>0</v>
      </c>
      <c r="X187">
        <f t="shared" si="17"/>
        <v>0</v>
      </c>
    </row>
    <row r="188" spans="1:24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>
        <f>E188/D188</f>
        <v>0</v>
      </c>
      <c r="O188" s="6">
        <f>IF(L188&gt;0,E188/L188,0)</f>
        <v>0</v>
      </c>
      <c r="P188" s="11">
        <f t="shared" si="12"/>
        <v>42797.624999999993</v>
      </c>
      <c r="Q188" s="11">
        <f>(((J188/60)/60)/24)+DATE(1970,1,1)+(-5/24)</f>
        <v>42767.604560185187</v>
      </c>
      <c r="R188" s="13" t="s">
        <v>8268</v>
      </c>
      <c r="S188" s="14" t="str">
        <f t="shared" si="13"/>
        <v>film &amp; video</v>
      </c>
      <c r="T188" s="13" t="str">
        <f t="shared" si="14"/>
        <v>drama</v>
      </c>
      <c r="U188">
        <f>LEN(C188)</f>
        <v>124</v>
      </c>
      <c r="V188">
        <f t="shared" si="15"/>
        <v>0</v>
      </c>
      <c r="W188">
        <f t="shared" si="16"/>
        <v>0</v>
      </c>
      <c r="X188">
        <f t="shared" si="17"/>
        <v>1</v>
      </c>
    </row>
    <row r="189" spans="1:24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>
        <f>E189/D189</f>
        <v>0.16</v>
      </c>
      <c r="O189" s="6">
        <f>IF(L189&gt;0,E189/L189,0)</f>
        <v>160</v>
      </c>
      <c r="P189" s="11">
        <f t="shared" si="12"/>
        <v>42206.082638888889</v>
      </c>
      <c r="Q189" s="11">
        <f>(((J189/60)/60)/24)+DATE(1970,1,1)+(-5/24)</f>
        <v>42182.02612268518</v>
      </c>
      <c r="R189" s="13" t="s">
        <v>8268</v>
      </c>
      <c r="S189" s="14" t="str">
        <f t="shared" si="13"/>
        <v>film &amp; video</v>
      </c>
      <c r="T189" s="13" t="str">
        <f t="shared" si="14"/>
        <v>drama</v>
      </c>
      <c r="U189">
        <f>LEN(C189)</f>
        <v>93</v>
      </c>
      <c r="V189">
        <f t="shared" si="15"/>
        <v>0</v>
      </c>
      <c r="W189">
        <f t="shared" si="16"/>
        <v>1</v>
      </c>
      <c r="X189">
        <f t="shared" si="17"/>
        <v>0</v>
      </c>
    </row>
    <row r="190" spans="1:24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>
        <f>E190/D190</f>
        <v>0</v>
      </c>
      <c r="O190" s="6">
        <f>IF(L190&gt;0,E190/L190,0)</f>
        <v>0</v>
      </c>
      <c r="P190" s="11">
        <f t="shared" si="12"/>
        <v>41886.974710648145</v>
      </c>
      <c r="Q190" s="11">
        <f>(((J190/60)/60)/24)+DATE(1970,1,1)+(-5/24)</f>
        <v>41856.974710648145</v>
      </c>
      <c r="R190" s="13" t="s">
        <v>8268</v>
      </c>
      <c r="S190" s="14" t="str">
        <f t="shared" si="13"/>
        <v>film &amp; video</v>
      </c>
      <c r="T190" s="13" t="str">
        <f t="shared" si="14"/>
        <v>drama</v>
      </c>
      <c r="U190">
        <f>LEN(C190)</f>
        <v>134</v>
      </c>
      <c r="V190">
        <f t="shared" si="15"/>
        <v>0</v>
      </c>
      <c r="W190">
        <f t="shared" si="16"/>
        <v>0</v>
      </c>
      <c r="X190">
        <f t="shared" si="17"/>
        <v>1</v>
      </c>
    </row>
    <row r="191" spans="1:24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>
        <f>E191/D191</f>
        <v>6.8999999999999997E-4</v>
      </c>
      <c r="O191" s="6">
        <f>IF(L191&gt;0,E191/L191,0)</f>
        <v>69</v>
      </c>
      <c r="P191" s="11">
        <f t="shared" si="12"/>
        <v>42616.482372685183</v>
      </c>
      <c r="Q191" s="11">
        <f>(((J191/60)/60)/24)+DATE(1970,1,1)+(-5/24)</f>
        <v>42556.482372685183</v>
      </c>
      <c r="R191" s="13" t="s">
        <v>8268</v>
      </c>
      <c r="S191" s="14" t="str">
        <f t="shared" si="13"/>
        <v>film &amp; video</v>
      </c>
      <c r="T191" s="13" t="str">
        <f t="shared" si="14"/>
        <v>drama</v>
      </c>
      <c r="U191">
        <f>LEN(C191)</f>
        <v>134</v>
      </c>
      <c r="V191">
        <f t="shared" si="15"/>
        <v>0</v>
      </c>
      <c r="W191">
        <f t="shared" si="16"/>
        <v>0</v>
      </c>
      <c r="X191">
        <f t="shared" si="17"/>
        <v>1</v>
      </c>
    </row>
    <row r="192" spans="1:24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>
        <f>E192/D192</f>
        <v>4.1666666666666666E-3</v>
      </c>
      <c r="O192" s="6">
        <f>IF(L192&gt;0,E192/L192,0)</f>
        <v>50</v>
      </c>
      <c r="P192" s="11">
        <f t="shared" si="12"/>
        <v>42537.442662037036</v>
      </c>
      <c r="Q192" s="11">
        <f>(((J192/60)/60)/24)+DATE(1970,1,1)+(-5/24)</f>
        <v>42527.442662037036</v>
      </c>
      <c r="R192" s="13" t="s">
        <v>8268</v>
      </c>
      <c r="S192" s="14" t="str">
        <f t="shared" si="13"/>
        <v>film &amp; video</v>
      </c>
      <c r="T192" s="13" t="str">
        <f t="shared" si="14"/>
        <v>drama</v>
      </c>
      <c r="U192">
        <f>LEN(C192)</f>
        <v>35</v>
      </c>
      <c r="V192">
        <f t="shared" si="15"/>
        <v>1</v>
      </c>
      <c r="W192">
        <f t="shared" si="16"/>
        <v>0</v>
      </c>
      <c r="X192">
        <f t="shared" si="17"/>
        <v>0</v>
      </c>
    </row>
    <row r="193" spans="1:24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>
        <f>E193/D193</f>
        <v>0.05</v>
      </c>
      <c r="O193" s="6">
        <f>IF(L193&gt;0,E193/L193,0)</f>
        <v>83.333333333333329</v>
      </c>
      <c r="P193" s="11">
        <f t="shared" si="12"/>
        <v>42279.233078703699</v>
      </c>
      <c r="Q193" s="11">
        <f>(((J193/60)/60)/24)+DATE(1970,1,1)+(-5/24)</f>
        <v>42239.233078703699</v>
      </c>
      <c r="R193" s="13" t="s">
        <v>8268</v>
      </c>
      <c r="S193" s="14" t="str">
        <f t="shared" si="13"/>
        <v>film &amp; video</v>
      </c>
      <c r="T193" s="13" t="str">
        <f t="shared" si="14"/>
        <v>drama</v>
      </c>
      <c r="U193">
        <f>LEN(C193)</f>
        <v>119</v>
      </c>
      <c r="V193">
        <f t="shared" si="15"/>
        <v>0</v>
      </c>
      <c r="W193">
        <f t="shared" si="16"/>
        <v>0</v>
      </c>
      <c r="X193">
        <f t="shared" si="17"/>
        <v>1</v>
      </c>
    </row>
    <row r="194" spans="1:24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>
        <f>E194/D194</f>
        <v>1.7E-5</v>
      </c>
      <c r="O194" s="6">
        <f>IF(L194&gt;0,E194/L194,0)</f>
        <v>5.666666666666667</v>
      </c>
      <c r="P194" s="11">
        <f t="shared" ref="P194:P257" si="18">(((I194/60)/60)/24)+DATE(1970,1,1)+(-5/24)</f>
        <v>41929.583703703705</v>
      </c>
      <c r="Q194" s="11">
        <f>(((J194/60)/60)/24)+DATE(1970,1,1)+(-5/24)</f>
        <v>41899.583703703705</v>
      </c>
      <c r="R194" s="13" t="s">
        <v>8268</v>
      </c>
      <c r="S194" s="14" t="str">
        <f t="shared" ref="S194:S257" si="19">LEFT(R194,SEARCH("/",R194)-1)</f>
        <v>film &amp; video</v>
      </c>
      <c r="T194" s="13" t="str">
        <f t="shared" ref="T194:T257" si="20">RIGHT(R194,LEN(R194)-SEARCH("/",R194))</f>
        <v>drama</v>
      </c>
      <c r="U194">
        <f>LEN(C194)</f>
        <v>135</v>
      </c>
      <c r="V194">
        <f t="shared" si="15"/>
        <v>0</v>
      </c>
      <c r="W194">
        <f t="shared" si="16"/>
        <v>0</v>
      </c>
      <c r="X194">
        <f t="shared" si="17"/>
        <v>1</v>
      </c>
    </row>
    <row r="195" spans="1:24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>
        <f>E195/D195</f>
        <v>0</v>
      </c>
      <c r="O195" s="6">
        <f>IF(L195&gt;0,E195/L195,0)</f>
        <v>0</v>
      </c>
      <c r="P195" s="11">
        <f t="shared" si="18"/>
        <v>41971.768124999995</v>
      </c>
      <c r="Q195" s="11">
        <f>(((J195/60)/60)/24)+DATE(1970,1,1)+(-5/24)</f>
        <v>41911.726458333331</v>
      </c>
      <c r="R195" s="13" t="s">
        <v>8268</v>
      </c>
      <c r="S195" s="14" t="str">
        <f t="shared" si="19"/>
        <v>film &amp; video</v>
      </c>
      <c r="T195" s="13" t="str">
        <f t="shared" si="20"/>
        <v>drama</v>
      </c>
      <c r="U195">
        <f>LEN(C195)</f>
        <v>134</v>
      </c>
      <c r="V195">
        <f t="shared" ref="V195:V258" si="21">IF(U195&lt;50,1,0)</f>
        <v>0</v>
      </c>
      <c r="W195">
        <f t="shared" ref="W195:W258" si="22">IF(AND(U195&gt;= 50, U195 &lt; 100),1,0)</f>
        <v>0</v>
      </c>
      <c r="X195">
        <f t="shared" ref="X195:X258" si="23">IF(U195&gt;=100,1,0)</f>
        <v>1</v>
      </c>
    </row>
    <row r="196" spans="1:24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>
        <f>E196/D196</f>
        <v>1.1999999999999999E-3</v>
      </c>
      <c r="O196" s="6">
        <f>IF(L196&gt;0,E196/L196,0)</f>
        <v>1</v>
      </c>
      <c r="P196" s="11">
        <f t="shared" si="18"/>
        <v>42435.788553240738</v>
      </c>
      <c r="Q196" s="11">
        <f>(((J196/60)/60)/24)+DATE(1970,1,1)+(-5/24)</f>
        <v>42375.788553240738</v>
      </c>
      <c r="R196" s="13" t="s">
        <v>8268</v>
      </c>
      <c r="S196" s="14" t="str">
        <f t="shared" si="19"/>
        <v>film &amp; video</v>
      </c>
      <c r="T196" s="13" t="str">
        <f t="shared" si="20"/>
        <v>drama</v>
      </c>
      <c r="U196">
        <f>LEN(C196)</f>
        <v>126</v>
      </c>
      <c r="V196">
        <f t="shared" si="21"/>
        <v>0</v>
      </c>
      <c r="W196">
        <f t="shared" si="22"/>
        <v>0</v>
      </c>
      <c r="X196">
        <f t="shared" si="23"/>
        <v>1</v>
      </c>
    </row>
    <row r="197" spans="1:24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>
        <f>E197/D197</f>
        <v>0</v>
      </c>
      <c r="O197" s="6">
        <f>IF(L197&gt;0,E197/L197,0)</f>
        <v>0</v>
      </c>
      <c r="P197" s="11">
        <f t="shared" si="18"/>
        <v>42195.462175925924</v>
      </c>
      <c r="Q197" s="11">
        <f>(((J197/60)/60)/24)+DATE(1970,1,1)+(-5/24)</f>
        <v>42135.462175925924</v>
      </c>
      <c r="R197" s="13" t="s">
        <v>8268</v>
      </c>
      <c r="S197" s="14" t="str">
        <f t="shared" si="19"/>
        <v>film &amp; video</v>
      </c>
      <c r="T197" s="13" t="str">
        <f t="shared" si="20"/>
        <v>drama</v>
      </c>
      <c r="U197">
        <f>LEN(C197)</f>
        <v>129</v>
      </c>
      <c r="V197">
        <f t="shared" si="21"/>
        <v>0</v>
      </c>
      <c r="W197">
        <f t="shared" si="22"/>
        <v>0</v>
      </c>
      <c r="X197">
        <f t="shared" si="23"/>
        <v>1</v>
      </c>
    </row>
    <row r="198" spans="1:24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>
        <f>E198/D198</f>
        <v>0.41857142857142859</v>
      </c>
      <c r="O198" s="6">
        <f>IF(L198&gt;0,E198/L198,0)</f>
        <v>77.10526315789474</v>
      </c>
      <c r="P198" s="11">
        <f t="shared" si="18"/>
        <v>42287.666666666664</v>
      </c>
      <c r="Q198" s="11">
        <f>(((J198/60)/60)/24)+DATE(1970,1,1)+(-5/24)</f>
        <v>42259.334467592591</v>
      </c>
      <c r="R198" s="13" t="s">
        <v>8268</v>
      </c>
      <c r="S198" s="14" t="str">
        <f t="shared" si="19"/>
        <v>film &amp; video</v>
      </c>
      <c r="T198" s="13" t="str">
        <f t="shared" si="20"/>
        <v>drama</v>
      </c>
      <c r="U198">
        <f>LEN(C198)</f>
        <v>117</v>
      </c>
      <c r="V198">
        <f t="shared" si="21"/>
        <v>0</v>
      </c>
      <c r="W198">
        <f t="shared" si="22"/>
        <v>0</v>
      </c>
      <c r="X198">
        <f t="shared" si="23"/>
        <v>1</v>
      </c>
    </row>
    <row r="199" spans="1:24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>
        <f>E199/D199</f>
        <v>0.1048</v>
      </c>
      <c r="O199" s="6">
        <f>IF(L199&gt;0,E199/L199,0)</f>
        <v>32.75</v>
      </c>
      <c r="P199" s="11">
        <f t="shared" si="18"/>
        <v>42783.666666666664</v>
      </c>
      <c r="Q199" s="11">
        <f>(((J199/60)/60)/24)+DATE(1970,1,1)+(-5/24)</f>
        <v>42741.640046296299</v>
      </c>
      <c r="R199" s="13" t="s">
        <v>8268</v>
      </c>
      <c r="S199" s="14" t="str">
        <f t="shared" si="19"/>
        <v>film &amp; video</v>
      </c>
      <c r="T199" s="13" t="str">
        <f t="shared" si="20"/>
        <v>drama</v>
      </c>
      <c r="U199">
        <f>LEN(C199)</f>
        <v>136</v>
      </c>
      <c r="V199">
        <f t="shared" si="21"/>
        <v>0</v>
      </c>
      <c r="W199">
        <f t="shared" si="22"/>
        <v>0</v>
      </c>
      <c r="X199">
        <f t="shared" si="23"/>
        <v>1</v>
      </c>
    </row>
    <row r="200" spans="1:24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>
        <f>E200/D200</f>
        <v>1.116E-2</v>
      </c>
      <c r="O200" s="6">
        <f>IF(L200&gt;0,E200/L200,0)</f>
        <v>46.5</v>
      </c>
      <c r="P200" s="11">
        <f t="shared" si="18"/>
        <v>41917.175023148149</v>
      </c>
      <c r="Q200" s="11">
        <f>(((J200/60)/60)/24)+DATE(1970,1,1)+(-5/24)</f>
        <v>41887.175023148149</v>
      </c>
      <c r="R200" s="13" t="s">
        <v>8268</v>
      </c>
      <c r="S200" s="14" t="str">
        <f t="shared" si="19"/>
        <v>film &amp; video</v>
      </c>
      <c r="T200" s="13" t="str">
        <f t="shared" si="20"/>
        <v>drama</v>
      </c>
      <c r="U200">
        <f>LEN(C200)</f>
        <v>131</v>
      </c>
      <c r="V200">
        <f t="shared" si="21"/>
        <v>0</v>
      </c>
      <c r="W200">
        <f t="shared" si="22"/>
        <v>0</v>
      </c>
      <c r="X200">
        <f t="shared" si="23"/>
        <v>1</v>
      </c>
    </row>
    <row r="201" spans="1:24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>
        <f>E201/D201</f>
        <v>0</v>
      </c>
      <c r="O201" s="6">
        <f>IF(L201&gt;0,E201/L201,0)</f>
        <v>0</v>
      </c>
      <c r="P201" s="11">
        <f t="shared" si="18"/>
        <v>42613.915532407402</v>
      </c>
      <c r="Q201" s="11">
        <f>(((J201/60)/60)/24)+DATE(1970,1,1)+(-5/24)</f>
        <v>42583.915532407402</v>
      </c>
      <c r="R201" s="13" t="s">
        <v>8268</v>
      </c>
      <c r="S201" s="14" t="str">
        <f t="shared" si="19"/>
        <v>film &amp; video</v>
      </c>
      <c r="T201" s="13" t="str">
        <f t="shared" si="20"/>
        <v>drama</v>
      </c>
      <c r="U201">
        <f>LEN(C201)</f>
        <v>135</v>
      </c>
      <c r="V201">
        <f t="shared" si="21"/>
        <v>0</v>
      </c>
      <c r="W201">
        <f t="shared" si="22"/>
        <v>0</v>
      </c>
      <c r="X201">
        <f t="shared" si="23"/>
        <v>1</v>
      </c>
    </row>
    <row r="202" spans="1:24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>
        <f>E202/D202</f>
        <v>0.26192500000000002</v>
      </c>
      <c r="O202" s="6">
        <f>IF(L202&gt;0,E202/L202,0)</f>
        <v>87.308333333333337</v>
      </c>
      <c r="P202" s="11">
        <f t="shared" si="18"/>
        <v>41896.875034722223</v>
      </c>
      <c r="Q202" s="11">
        <f>(((J202/60)/60)/24)+DATE(1970,1,1)+(-5/24)</f>
        <v>41866.875034722223</v>
      </c>
      <c r="R202" s="13" t="s">
        <v>8268</v>
      </c>
      <c r="S202" s="14" t="str">
        <f t="shared" si="19"/>
        <v>film &amp; video</v>
      </c>
      <c r="T202" s="13" t="str">
        <f t="shared" si="20"/>
        <v>drama</v>
      </c>
      <c r="U202">
        <f>LEN(C202)</f>
        <v>86</v>
      </c>
      <c r="V202">
        <f t="shared" si="21"/>
        <v>0</v>
      </c>
      <c r="W202">
        <f t="shared" si="22"/>
        <v>1</v>
      </c>
      <c r="X202">
        <f t="shared" si="23"/>
        <v>0</v>
      </c>
    </row>
    <row r="203" spans="1:24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>
        <f>E203/D203</f>
        <v>0.58461538461538465</v>
      </c>
      <c r="O203" s="6">
        <f>IF(L203&gt;0,E203/L203,0)</f>
        <v>54.285714285714285</v>
      </c>
      <c r="P203" s="11">
        <f t="shared" si="18"/>
        <v>42043.610289351847</v>
      </c>
      <c r="Q203" s="11">
        <f>(((J203/60)/60)/24)+DATE(1970,1,1)+(-5/24)</f>
        <v>42023.610289351847</v>
      </c>
      <c r="R203" s="13" t="s">
        <v>8268</v>
      </c>
      <c r="S203" s="14" t="str">
        <f t="shared" si="19"/>
        <v>film &amp; video</v>
      </c>
      <c r="T203" s="13" t="str">
        <f t="shared" si="20"/>
        <v>drama</v>
      </c>
      <c r="U203">
        <f>LEN(C203)</f>
        <v>131</v>
      </c>
      <c r="V203">
        <f t="shared" si="21"/>
        <v>0</v>
      </c>
      <c r="W203">
        <f t="shared" si="22"/>
        <v>0</v>
      </c>
      <c r="X203">
        <f t="shared" si="23"/>
        <v>1</v>
      </c>
    </row>
    <row r="204" spans="1:24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>
        <f>E204/D204</f>
        <v>0</v>
      </c>
      <c r="O204" s="6">
        <f>IF(L204&gt;0,E204/L204,0)</f>
        <v>0</v>
      </c>
      <c r="P204" s="11">
        <f t="shared" si="18"/>
        <v>42285.665972222218</v>
      </c>
      <c r="Q204" s="11">
        <f>(((J204/60)/60)/24)+DATE(1970,1,1)+(-5/24)</f>
        <v>42255.719490740739</v>
      </c>
      <c r="R204" s="13" t="s">
        <v>8268</v>
      </c>
      <c r="S204" s="14" t="str">
        <f t="shared" si="19"/>
        <v>film &amp; video</v>
      </c>
      <c r="T204" s="13" t="str">
        <f t="shared" si="20"/>
        <v>drama</v>
      </c>
      <c r="U204">
        <f>LEN(C204)</f>
        <v>38</v>
      </c>
      <c r="V204">
        <f t="shared" si="21"/>
        <v>1</v>
      </c>
      <c r="W204">
        <f t="shared" si="22"/>
        <v>0</v>
      </c>
      <c r="X204">
        <f t="shared" si="23"/>
        <v>0</v>
      </c>
    </row>
    <row r="205" spans="1:24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>
        <f>E205/D205</f>
        <v>0.2984</v>
      </c>
      <c r="O205" s="6">
        <f>IF(L205&gt;0,E205/L205,0)</f>
        <v>93.25</v>
      </c>
      <c r="P205" s="11">
        <f t="shared" si="18"/>
        <v>42033.639629629623</v>
      </c>
      <c r="Q205" s="11">
        <f>(((J205/60)/60)/24)+DATE(1970,1,1)+(-5/24)</f>
        <v>41973.639629629623</v>
      </c>
      <c r="R205" s="13" t="s">
        <v>8268</v>
      </c>
      <c r="S205" s="14" t="str">
        <f t="shared" si="19"/>
        <v>film &amp; video</v>
      </c>
      <c r="T205" s="13" t="str">
        <f t="shared" si="20"/>
        <v>drama</v>
      </c>
      <c r="U205">
        <f>LEN(C205)</f>
        <v>115</v>
      </c>
      <c r="V205">
        <f t="shared" si="21"/>
        <v>0</v>
      </c>
      <c r="W205">
        <f t="shared" si="22"/>
        <v>0</v>
      </c>
      <c r="X205">
        <f t="shared" si="23"/>
        <v>1</v>
      </c>
    </row>
    <row r="206" spans="1:24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>
        <f>E206/D206</f>
        <v>0.50721666666666665</v>
      </c>
      <c r="O206" s="6">
        <f>IF(L206&gt;0,E206/L206,0)</f>
        <v>117.68368136117556</v>
      </c>
      <c r="P206" s="11">
        <f t="shared" si="18"/>
        <v>42586.375034722216</v>
      </c>
      <c r="Q206" s="11">
        <f>(((J206/60)/60)/24)+DATE(1970,1,1)+(-5/24)</f>
        <v>42556.375034722216</v>
      </c>
      <c r="R206" s="13" t="s">
        <v>8268</v>
      </c>
      <c r="S206" s="14" t="str">
        <f t="shared" si="19"/>
        <v>film &amp; video</v>
      </c>
      <c r="T206" s="13" t="str">
        <f t="shared" si="20"/>
        <v>drama</v>
      </c>
      <c r="U206">
        <f>LEN(C206)</f>
        <v>126</v>
      </c>
      <c r="V206">
        <f t="shared" si="21"/>
        <v>0</v>
      </c>
      <c r="W206">
        <f t="shared" si="22"/>
        <v>0</v>
      </c>
      <c r="X206">
        <f t="shared" si="23"/>
        <v>1</v>
      </c>
    </row>
    <row r="207" spans="1:24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>
        <f>E207/D207</f>
        <v>0.16250000000000001</v>
      </c>
      <c r="O207" s="6">
        <f>IF(L207&gt;0,E207/L207,0)</f>
        <v>76.470588235294116</v>
      </c>
      <c r="P207" s="11">
        <f t="shared" si="18"/>
        <v>42283.423865740733</v>
      </c>
      <c r="Q207" s="11">
        <f>(((J207/60)/60)/24)+DATE(1970,1,1)+(-5/24)</f>
        <v>42248.423865740733</v>
      </c>
      <c r="R207" s="13" t="s">
        <v>8268</v>
      </c>
      <c r="S207" s="14" t="str">
        <f t="shared" si="19"/>
        <v>film &amp; video</v>
      </c>
      <c r="T207" s="13" t="str">
        <f t="shared" si="20"/>
        <v>drama</v>
      </c>
      <c r="U207">
        <f>LEN(C207)</f>
        <v>115</v>
      </c>
      <c r="V207">
        <f t="shared" si="21"/>
        <v>0</v>
      </c>
      <c r="W207">
        <f t="shared" si="22"/>
        <v>0</v>
      </c>
      <c r="X207">
        <f t="shared" si="23"/>
        <v>1</v>
      </c>
    </row>
    <row r="208" spans="1:24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>
        <f>E208/D208</f>
        <v>0</v>
      </c>
      <c r="O208" s="6">
        <f>IF(L208&gt;0,E208/L208,0)</f>
        <v>0</v>
      </c>
      <c r="P208" s="11">
        <f t="shared" si="18"/>
        <v>42587.79609953703</v>
      </c>
      <c r="Q208" s="11">
        <f>(((J208/60)/60)/24)+DATE(1970,1,1)+(-5/24)</f>
        <v>42566.79609953703</v>
      </c>
      <c r="R208" s="13" t="s">
        <v>8268</v>
      </c>
      <c r="S208" s="14" t="str">
        <f t="shared" si="19"/>
        <v>film &amp; video</v>
      </c>
      <c r="T208" s="13" t="str">
        <f t="shared" si="20"/>
        <v>drama</v>
      </c>
      <c r="U208">
        <f>LEN(C208)</f>
        <v>85</v>
      </c>
      <c r="V208">
        <f t="shared" si="21"/>
        <v>0</v>
      </c>
      <c r="W208">
        <f t="shared" si="22"/>
        <v>1</v>
      </c>
      <c r="X208">
        <f t="shared" si="23"/>
        <v>0</v>
      </c>
    </row>
    <row r="209" spans="1:24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>
        <f>E209/D209</f>
        <v>0.15214285714285714</v>
      </c>
      <c r="O209" s="6">
        <f>IF(L209&gt;0,E209/L209,0)</f>
        <v>163.84615384615384</v>
      </c>
      <c r="P209" s="11">
        <f t="shared" si="18"/>
        <v>42007.988865740735</v>
      </c>
      <c r="Q209" s="11">
        <f>(((J209/60)/60)/24)+DATE(1970,1,1)+(-5/24)</f>
        <v>41977.988865740735</v>
      </c>
      <c r="R209" s="13" t="s">
        <v>8268</v>
      </c>
      <c r="S209" s="14" t="str">
        <f t="shared" si="19"/>
        <v>film &amp; video</v>
      </c>
      <c r="T209" s="13" t="str">
        <f t="shared" si="20"/>
        <v>drama</v>
      </c>
      <c r="U209">
        <f>LEN(C209)</f>
        <v>128</v>
      </c>
      <c r="V209">
        <f t="shared" si="21"/>
        <v>0</v>
      </c>
      <c r="W209">
        <f t="shared" si="22"/>
        <v>0</v>
      </c>
      <c r="X209">
        <f t="shared" si="23"/>
        <v>1</v>
      </c>
    </row>
    <row r="210" spans="1:24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>
        <f>E210/D210</f>
        <v>0</v>
      </c>
      <c r="O210" s="6">
        <f>IF(L210&gt;0,E210/L210,0)</f>
        <v>0</v>
      </c>
      <c r="P210" s="11">
        <f t="shared" si="18"/>
        <v>41989.16165509259</v>
      </c>
      <c r="Q210" s="11">
        <f>(((J210/60)/60)/24)+DATE(1970,1,1)+(-5/24)</f>
        <v>41959.16165509259</v>
      </c>
      <c r="R210" s="13" t="s">
        <v>8268</v>
      </c>
      <c r="S210" s="14" t="str">
        <f t="shared" si="19"/>
        <v>film &amp; video</v>
      </c>
      <c r="T210" s="13" t="str">
        <f t="shared" si="20"/>
        <v>drama</v>
      </c>
      <c r="U210">
        <f>LEN(C210)</f>
        <v>135</v>
      </c>
      <c r="V210">
        <f t="shared" si="21"/>
        <v>0</v>
      </c>
      <c r="W210">
        <f t="shared" si="22"/>
        <v>0</v>
      </c>
      <c r="X210">
        <f t="shared" si="23"/>
        <v>1</v>
      </c>
    </row>
    <row r="211" spans="1:24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>
        <f>E211/D211</f>
        <v>0</v>
      </c>
      <c r="O211" s="6">
        <f>IF(L211&gt;0,E211/L211,0)</f>
        <v>0</v>
      </c>
      <c r="P211" s="11">
        <f t="shared" si="18"/>
        <v>42195.714525462965</v>
      </c>
      <c r="Q211" s="11">
        <f>(((J211/60)/60)/24)+DATE(1970,1,1)+(-5/24)</f>
        <v>42165.714525462965</v>
      </c>
      <c r="R211" s="13" t="s">
        <v>8268</v>
      </c>
      <c r="S211" s="14" t="str">
        <f t="shared" si="19"/>
        <v>film &amp; video</v>
      </c>
      <c r="T211" s="13" t="str">
        <f t="shared" si="20"/>
        <v>drama</v>
      </c>
      <c r="U211">
        <f>LEN(C211)</f>
        <v>133</v>
      </c>
      <c r="V211">
        <f t="shared" si="21"/>
        <v>0</v>
      </c>
      <c r="W211">
        <f t="shared" si="22"/>
        <v>0</v>
      </c>
      <c r="X211">
        <f t="shared" si="23"/>
        <v>1</v>
      </c>
    </row>
    <row r="212" spans="1:24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>
        <f>E212/D212</f>
        <v>0.2525</v>
      </c>
      <c r="O212" s="6">
        <f>IF(L212&gt;0,E212/L212,0)</f>
        <v>91.818181818181813</v>
      </c>
      <c r="P212" s="11">
        <f t="shared" si="18"/>
        <v>42277.999999999993</v>
      </c>
      <c r="Q212" s="11">
        <f>(((J212/60)/60)/24)+DATE(1970,1,1)+(-5/24)</f>
        <v>42248.856388888882</v>
      </c>
      <c r="R212" s="13" t="s">
        <v>8268</v>
      </c>
      <c r="S212" s="14" t="str">
        <f t="shared" si="19"/>
        <v>film &amp; video</v>
      </c>
      <c r="T212" s="13" t="str">
        <f t="shared" si="20"/>
        <v>drama</v>
      </c>
      <c r="U212">
        <f>LEN(C212)</f>
        <v>128</v>
      </c>
      <c r="V212">
        <f t="shared" si="21"/>
        <v>0</v>
      </c>
      <c r="W212">
        <f t="shared" si="22"/>
        <v>0</v>
      </c>
      <c r="X212">
        <f t="shared" si="23"/>
        <v>1</v>
      </c>
    </row>
    <row r="213" spans="1:24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>
        <f>E213/D213</f>
        <v>0.44600000000000001</v>
      </c>
      <c r="O213" s="6">
        <f>IF(L213&gt;0,E213/L213,0)</f>
        <v>185.83333333333334</v>
      </c>
      <c r="P213" s="11">
        <f t="shared" si="18"/>
        <v>42265.951585648152</v>
      </c>
      <c r="Q213" s="11">
        <f>(((J213/60)/60)/24)+DATE(1970,1,1)+(-5/24)</f>
        <v>42235.951585648152</v>
      </c>
      <c r="R213" s="13" t="s">
        <v>8268</v>
      </c>
      <c r="S213" s="14" t="str">
        <f t="shared" si="19"/>
        <v>film &amp; video</v>
      </c>
      <c r="T213" s="13" t="str">
        <f t="shared" si="20"/>
        <v>drama</v>
      </c>
      <c r="U213">
        <f>LEN(C213)</f>
        <v>131</v>
      </c>
      <c r="V213">
        <f t="shared" si="21"/>
        <v>0</v>
      </c>
      <c r="W213">
        <f t="shared" si="22"/>
        <v>0</v>
      </c>
      <c r="X213">
        <f t="shared" si="23"/>
        <v>1</v>
      </c>
    </row>
    <row r="214" spans="1:24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>
        <f>E214/D214</f>
        <v>1.5873015873015873E-4</v>
      </c>
      <c r="O214" s="6">
        <f>IF(L214&gt;0,E214/L214,0)</f>
        <v>1</v>
      </c>
      <c r="P214" s="11">
        <f t="shared" si="18"/>
        <v>42476.631018518521</v>
      </c>
      <c r="Q214" s="11">
        <f>(((J214/60)/60)/24)+DATE(1970,1,1)+(-5/24)</f>
        <v>42416.672685185178</v>
      </c>
      <c r="R214" s="13" t="s">
        <v>8268</v>
      </c>
      <c r="S214" s="14" t="str">
        <f t="shared" si="19"/>
        <v>film &amp; video</v>
      </c>
      <c r="T214" s="13" t="str">
        <f t="shared" si="20"/>
        <v>drama</v>
      </c>
      <c r="U214">
        <f>LEN(C214)</f>
        <v>93</v>
      </c>
      <c r="V214">
        <f t="shared" si="21"/>
        <v>0</v>
      </c>
      <c r="W214">
        <f t="shared" si="22"/>
        <v>1</v>
      </c>
      <c r="X214">
        <f t="shared" si="23"/>
        <v>0</v>
      </c>
    </row>
    <row r="215" spans="1:24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>
        <f>E215/D215</f>
        <v>4.0000000000000002E-4</v>
      </c>
      <c r="O215" s="6">
        <f>IF(L215&gt;0,E215/L215,0)</f>
        <v>20</v>
      </c>
      <c r="P215" s="11">
        <f t="shared" si="18"/>
        <v>42232.379641203697</v>
      </c>
      <c r="Q215" s="11">
        <f>(((J215/60)/60)/24)+DATE(1970,1,1)+(-5/24)</f>
        <v>42202.385960648149</v>
      </c>
      <c r="R215" s="13" t="s">
        <v>8268</v>
      </c>
      <c r="S215" s="14" t="str">
        <f t="shared" si="19"/>
        <v>film &amp; video</v>
      </c>
      <c r="T215" s="13" t="str">
        <f t="shared" si="20"/>
        <v>drama</v>
      </c>
      <c r="U215">
        <f>LEN(C215)</f>
        <v>92</v>
      </c>
      <c r="V215">
        <f t="shared" si="21"/>
        <v>0</v>
      </c>
      <c r="W215">
        <f t="shared" si="22"/>
        <v>1</v>
      </c>
      <c r="X215">
        <f t="shared" si="23"/>
        <v>0</v>
      </c>
    </row>
    <row r="216" spans="1:24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>
        <f>E216/D216</f>
        <v>8.0000000000000007E-5</v>
      </c>
      <c r="O216" s="6">
        <f>IF(L216&gt;0,E216/L216,0)</f>
        <v>1</v>
      </c>
      <c r="P216" s="11">
        <f t="shared" si="18"/>
        <v>42069.432280092595</v>
      </c>
      <c r="Q216" s="11">
        <f>(((J216/60)/60)/24)+DATE(1970,1,1)+(-5/24)</f>
        <v>42009.432280092595</v>
      </c>
      <c r="R216" s="13" t="s">
        <v>8268</v>
      </c>
      <c r="S216" s="14" t="str">
        <f t="shared" si="19"/>
        <v>film &amp; video</v>
      </c>
      <c r="T216" s="13" t="str">
        <f t="shared" si="20"/>
        <v>drama</v>
      </c>
      <c r="U216">
        <f>LEN(C216)</f>
        <v>131</v>
      </c>
      <c r="V216">
        <f t="shared" si="21"/>
        <v>0</v>
      </c>
      <c r="W216">
        <f t="shared" si="22"/>
        <v>0</v>
      </c>
      <c r="X216">
        <f t="shared" si="23"/>
        <v>1</v>
      </c>
    </row>
    <row r="217" spans="1:24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>
        <f>E217/D217</f>
        <v>2.2727272727272726E-3</v>
      </c>
      <c r="O217" s="6">
        <f>IF(L217&gt;0,E217/L217,0)</f>
        <v>10</v>
      </c>
      <c r="P217" s="11">
        <f t="shared" si="18"/>
        <v>42417.790972222218</v>
      </c>
      <c r="Q217" s="11">
        <f>(((J217/60)/60)/24)+DATE(1970,1,1)+(-5/24)</f>
        <v>42375.021782407406</v>
      </c>
      <c r="R217" s="13" t="s">
        <v>8268</v>
      </c>
      <c r="S217" s="14" t="str">
        <f t="shared" si="19"/>
        <v>film &amp; video</v>
      </c>
      <c r="T217" s="13" t="str">
        <f t="shared" si="20"/>
        <v>drama</v>
      </c>
      <c r="U217">
        <f>LEN(C217)</f>
        <v>131</v>
      </c>
      <c r="V217">
        <f t="shared" si="21"/>
        <v>0</v>
      </c>
      <c r="W217">
        <f t="shared" si="22"/>
        <v>0</v>
      </c>
      <c r="X217">
        <f t="shared" si="23"/>
        <v>1</v>
      </c>
    </row>
    <row r="218" spans="1:24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>
        <f>E218/D218</f>
        <v>0.55698440000000005</v>
      </c>
      <c r="O218" s="6">
        <f>IF(L218&gt;0,E218/L218,0)</f>
        <v>331.53833333333336</v>
      </c>
      <c r="P218" s="11">
        <f t="shared" si="18"/>
        <v>42116.708761574067</v>
      </c>
      <c r="Q218" s="11">
        <f>(((J218/60)/60)/24)+DATE(1970,1,1)+(-5/24)</f>
        <v>42066.750428240739</v>
      </c>
      <c r="R218" s="13" t="s">
        <v>8268</v>
      </c>
      <c r="S218" s="14" t="str">
        <f t="shared" si="19"/>
        <v>film &amp; video</v>
      </c>
      <c r="T218" s="13" t="str">
        <f t="shared" si="20"/>
        <v>drama</v>
      </c>
      <c r="U218">
        <f>LEN(C218)</f>
        <v>132</v>
      </c>
      <c r="V218">
        <f t="shared" si="21"/>
        <v>0</v>
      </c>
      <c r="W218">
        <f t="shared" si="22"/>
        <v>0</v>
      </c>
      <c r="X218">
        <f t="shared" si="23"/>
        <v>1</v>
      </c>
    </row>
    <row r="219" spans="1:24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>
        <f>E219/D219</f>
        <v>0.11942999999999999</v>
      </c>
      <c r="O219" s="6">
        <f>IF(L219&gt;0,E219/L219,0)</f>
        <v>314.28947368421052</v>
      </c>
      <c r="P219" s="11">
        <f t="shared" si="18"/>
        <v>42001.432280092595</v>
      </c>
      <c r="Q219" s="11">
        <f>(((J219/60)/60)/24)+DATE(1970,1,1)+(-5/24)</f>
        <v>41970.432280092595</v>
      </c>
      <c r="R219" s="13" t="s">
        <v>8268</v>
      </c>
      <c r="S219" s="14" t="str">
        <f t="shared" si="19"/>
        <v>film &amp; video</v>
      </c>
      <c r="T219" s="13" t="str">
        <f t="shared" si="20"/>
        <v>drama</v>
      </c>
      <c r="U219">
        <f>LEN(C219)</f>
        <v>18</v>
      </c>
      <c r="V219">
        <f t="shared" si="21"/>
        <v>1</v>
      </c>
      <c r="W219">
        <f t="shared" si="22"/>
        <v>0</v>
      </c>
      <c r="X219">
        <f t="shared" si="23"/>
        <v>0</v>
      </c>
    </row>
    <row r="220" spans="1:24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>
        <f>E220/D220</f>
        <v>0.02</v>
      </c>
      <c r="O220" s="6">
        <f>IF(L220&gt;0,E220/L220,0)</f>
        <v>100</v>
      </c>
      <c r="P220" s="11">
        <f t="shared" si="18"/>
        <v>42139.420011574075</v>
      </c>
      <c r="Q220" s="11">
        <f>(((J220/60)/60)/24)+DATE(1970,1,1)+(-5/24)</f>
        <v>42079.420011574075</v>
      </c>
      <c r="R220" s="13" t="s">
        <v>8268</v>
      </c>
      <c r="S220" s="14" t="str">
        <f t="shared" si="19"/>
        <v>film &amp; video</v>
      </c>
      <c r="T220" s="13" t="str">
        <f t="shared" si="20"/>
        <v>drama</v>
      </c>
      <c r="U220">
        <f>LEN(C220)</f>
        <v>135</v>
      </c>
      <c r="V220">
        <f t="shared" si="21"/>
        <v>0</v>
      </c>
      <c r="W220">
        <f t="shared" si="22"/>
        <v>0</v>
      </c>
      <c r="X220">
        <f t="shared" si="23"/>
        <v>1</v>
      </c>
    </row>
    <row r="221" spans="1:24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>
        <f>E221/D221</f>
        <v>0.17630000000000001</v>
      </c>
      <c r="O221" s="6">
        <f>IF(L221&gt;0,E221/L221,0)</f>
        <v>115.98684210526316</v>
      </c>
      <c r="P221" s="11">
        <f t="shared" si="18"/>
        <v>42461.082638888889</v>
      </c>
      <c r="Q221" s="11">
        <f>(((J221/60)/60)/24)+DATE(1970,1,1)+(-5/24)</f>
        <v>42429.118344907409</v>
      </c>
      <c r="R221" s="13" t="s">
        <v>8268</v>
      </c>
      <c r="S221" s="14" t="str">
        <f t="shared" si="19"/>
        <v>film &amp; video</v>
      </c>
      <c r="T221" s="13" t="str">
        <f t="shared" si="20"/>
        <v>drama</v>
      </c>
      <c r="U221">
        <f>LEN(C221)</f>
        <v>88</v>
      </c>
      <c r="V221">
        <f t="shared" si="21"/>
        <v>0</v>
      </c>
      <c r="W221">
        <f t="shared" si="22"/>
        <v>1</v>
      </c>
      <c r="X221">
        <f t="shared" si="23"/>
        <v>0</v>
      </c>
    </row>
    <row r="222" spans="1:24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>
        <f>E222/D222</f>
        <v>7.1999999999999998E-3</v>
      </c>
      <c r="O222" s="6">
        <f>IF(L222&gt;0,E222/L222,0)</f>
        <v>120</v>
      </c>
      <c r="P222" s="11">
        <f t="shared" si="18"/>
        <v>42236.629166666658</v>
      </c>
      <c r="Q222" s="11">
        <f>(((J222/60)/60)/24)+DATE(1970,1,1)+(-5/24)</f>
        <v>42195.435532407406</v>
      </c>
      <c r="R222" s="13" t="s">
        <v>8268</v>
      </c>
      <c r="S222" s="14" t="str">
        <f t="shared" si="19"/>
        <v>film &amp; video</v>
      </c>
      <c r="T222" s="13" t="str">
        <f t="shared" si="20"/>
        <v>drama</v>
      </c>
      <c r="U222">
        <f>LEN(C222)</f>
        <v>122</v>
      </c>
      <c r="V222">
        <f t="shared" si="21"/>
        <v>0</v>
      </c>
      <c r="W222">
        <f t="shared" si="22"/>
        <v>0</v>
      </c>
      <c r="X222">
        <f t="shared" si="23"/>
        <v>1</v>
      </c>
    </row>
    <row r="223" spans="1:24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>
        <f>E223/D223</f>
        <v>0</v>
      </c>
      <c r="O223" s="6">
        <f>IF(L223&gt;0,E223/L223,0)</f>
        <v>0</v>
      </c>
      <c r="P223" s="11">
        <f t="shared" si="18"/>
        <v>42091.587546296294</v>
      </c>
      <c r="Q223" s="11">
        <f>(((J223/60)/60)/24)+DATE(1970,1,1)+(-5/24)</f>
        <v>42031.629212962966</v>
      </c>
      <c r="R223" s="13" t="s">
        <v>8268</v>
      </c>
      <c r="S223" s="14" t="str">
        <f t="shared" si="19"/>
        <v>film &amp; video</v>
      </c>
      <c r="T223" s="13" t="str">
        <f t="shared" si="20"/>
        <v>drama</v>
      </c>
      <c r="U223">
        <f>LEN(C223)</f>
        <v>45</v>
      </c>
      <c r="V223">
        <f t="shared" si="21"/>
        <v>1</v>
      </c>
      <c r="W223">
        <f t="shared" si="22"/>
        <v>0</v>
      </c>
      <c r="X223">
        <f t="shared" si="23"/>
        <v>0</v>
      </c>
    </row>
    <row r="224" spans="1:24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>
        <f>E224/D224</f>
        <v>0.13</v>
      </c>
      <c r="O224" s="6">
        <f>IF(L224&gt;0,E224/L224,0)</f>
        <v>65</v>
      </c>
      <c r="P224" s="11">
        <f t="shared" si="18"/>
        <v>42089.902083333327</v>
      </c>
      <c r="Q224" s="11">
        <f>(((J224/60)/60)/24)+DATE(1970,1,1)+(-5/24)</f>
        <v>42031.561550925922</v>
      </c>
      <c r="R224" s="13" t="s">
        <v>8268</v>
      </c>
      <c r="S224" s="14" t="str">
        <f t="shared" si="19"/>
        <v>film &amp; video</v>
      </c>
      <c r="T224" s="13" t="str">
        <f t="shared" si="20"/>
        <v>drama</v>
      </c>
      <c r="U224">
        <f>LEN(C224)</f>
        <v>125</v>
      </c>
      <c r="V224">
        <f t="shared" si="21"/>
        <v>0</v>
      </c>
      <c r="W224">
        <f t="shared" si="22"/>
        <v>0</v>
      </c>
      <c r="X224">
        <f t="shared" si="23"/>
        <v>1</v>
      </c>
    </row>
    <row r="225" spans="1:24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>
        <f>E225/D225</f>
        <v>0</v>
      </c>
      <c r="O225" s="6">
        <f>IF(L225&gt;0,E225/L225,0)</f>
        <v>0</v>
      </c>
      <c r="P225" s="11">
        <f t="shared" si="18"/>
        <v>42511.836805555555</v>
      </c>
      <c r="Q225" s="11">
        <f>(((J225/60)/60)/24)+DATE(1970,1,1)+(-5/24)</f>
        <v>42481.839699074073</v>
      </c>
      <c r="R225" s="13" t="s">
        <v>8268</v>
      </c>
      <c r="S225" s="14" t="str">
        <f t="shared" si="19"/>
        <v>film &amp; video</v>
      </c>
      <c r="T225" s="13" t="str">
        <f t="shared" si="20"/>
        <v>drama</v>
      </c>
      <c r="U225">
        <f>LEN(C225)</f>
        <v>129</v>
      </c>
      <c r="V225">
        <f t="shared" si="21"/>
        <v>0</v>
      </c>
      <c r="W225">
        <f t="shared" si="22"/>
        <v>0</v>
      </c>
      <c r="X225">
        <f t="shared" si="23"/>
        <v>1</v>
      </c>
    </row>
    <row r="226" spans="1:24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>
        <f>E226/D226</f>
        <v>0</v>
      </c>
      <c r="O226" s="6">
        <f>IF(L226&gt;0,E226/L226,0)</f>
        <v>0</v>
      </c>
      <c r="P226" s="11">
        <f t="shared" si="18"/>
        <v>42195.026921296296</v>
      </c>
      <c r="Q226" s="11">
        <f>(((J226/60)/60)/24)+DATE(1970,1,1)+(-5/24)</f>
        <v>42135.026921296296</v>
      </c>
      <c r="R226" s="13" t="s">
        <v>8268</v>
      </c>
      <c r="S226" s="14" t="str">
        <f t="shared" si="19"/>
        <v>film &amp; video</v>
      </c>
      <c r="T226" s="13" t="str">
        <f t="shared" si="20"/>
        <v>drama</v>
      </c>
      <c r="U226">
        <f>LEN(C226)</f>
        <v>132</v>
      </c>
      <c r="V226">
        <f t="shared" si="21"/>
        <v>0</v>
      </c>
      <c r="W226">
        <f t="shared" si="22"/>
        <v>0</v>
      </c>
      <c r="X226">
        <f t="shared" si="23"/>
        <v>1</v>
      </c>
    </row>
    <row r="227" spans="1:24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>
        <f>E227/D227</f>
        <v>0</v>
      </c>
      <c r="O227" s="6">
        <f>IF(L227&gt;0,E227/L227,0)</f>
        <v>0</v>
      </c>
      <c r="P227" s="11">
        <f t="shared" si="18"/>
        <v>42468.711273148147</v>
      </c>
      <c r="Q227" s="11">
        <f>(((J227/60)/60)/24)+DATE(1970,1,1)+(-5/24)</f>
        <v>42438.752939814811</v>
      </c>
      <c r="R227" s="13" t="s">
        <v>8268</v>
      </c>
      <c r="S227" s="14" t="str">
        <f t="shared" si="19"/>
        <v>film &amp; video</v>
      </c>
      <c r="T227" s="13" t="str">
        <f t="shared" si="20"/>
        <v>drama</v>
      </c>
      <c r="U227">
        <f>LEN(C227)</f>
        <v>119</v>
      </c>
      <c r="V227">
        <f t="shared" si="21"/>
        <v>0</v>
      </c>
      <c r="W227">
        <f t="shared" si="22"/>
        <v>0</v>
      </c>
      <c r="X227">
        <f t="shared" si="23"/>
        <v>1</v>
      </c>
    </row>
    <row r="228" spans="1:24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>
        <f>E228/D228</f>
        <v>8.6206896551724137E-3</v>
      </c>
      <c r="O228" s="6">
        <f>IF(L228&gt;0,E228/L228,0)</f>
        <v>125</v>
      </c>
      <c r="P228" s="11">
        <f t="shared" si="18"/>
        <v>42155.186805555553</v>
      </c>
      <c r="Q228" s="11">
        <f>(((J228/60)/60)/24)+DATE(1970,1,1)+(-5/24)</f>
        <v>42106.457685185182</v>
      </c>
      <c r="R228" s="13" t="s">
        <v>8268</v>
      </c>
      <c r="S228" s="14" t="str">
        <f t="shared" si="19"/>
        <v>film &amp; video</v>
      </c>
      <c r="T228" s="13" t="str">
        <f t="shared" si="20"/>
        <v>drama</v>
      </c>
      <c r="U228">
        <f>LEN(C228)</f>
        <v>85</v>
      </c>
      <c r="V228">
        <f t="shared" si="21"/>
        <v>0</v>
      </c>
      <c r="W228">
        <f t="shared" si="22"/>
        <v>1</v>
      </c>
      <c r="X228">
        <f t="shared" si="23"/>
        <v>0</v>
      </c>
    </row>
    <row r="229" spans="1:24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>
        <f>E229/D229</f>
        <v>0</v>
      </c>
      <c r="O229" s="6">
        <f>IF(L229&gt;0,E229/L229,0)</f>
        <v>0</v>
      </c>
      <c r="P229" s="11">
        <f t="shared" si="18"/>
        <v>42194.685659722221</v>
      </c>
      <c r="Q229" s="11">
        <f>(((J229/60)/60)/24)+DATE(1970,1,1)+(-5/24)</f>
        <v>42164.685659722221</v>
      </c>
      <c r="R229" s="13" t="s">
        <v>8268</v>
      </c>
      <c r="S229" s="14" t="str">
        <f t="shared" si="19"/>
        <v>film &amp; video</v>
      </c>
      <c r="T229" s="13" t="str">
        <f t="shared" si="20"/>
        <v>drama</v>
      </c>
      <c r="U229">
        <f>LEN(C229)</f>
        <v>130</v>
      </c>
      <c r="V229">
        <f t="shared" si="21"/>
        <v>0</v>
      </c>
      <c r="W229">
        <f t="shared" si="22"/>
        <v>0</v>
      </c>
      <c r="X229">
        <f t="shared" si="23"/>
        <v>1</v>
      </c>
    </row>
    <row r="230" spans="1:24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>
        <f>E230/D230</f>
        <v>0</v>
      </c>
      <c r="O230" s="6">
        <f>IF(L230&gt;0,E230/L230,0)</f>
        <v>0</v>
      </c>
      <c r="P230" s="11">
        <f t="shared" si="18"/>
        <v>42156.478067129625</v>
      </c>
      <c r="Q230" s="11">
        <f>(((J230/60)/60)/24)+DATE(1970,1,1)+(-5/24)</f>
        <v>42096.478067129625</v>
      </c>
      <c r="R230" s="13" t="s">
        <v>8268</v>
      </c>
      <c r="S230" s="14" t="str">
        <f t="shared" si="19"/>
        <v>film &amp; video</v>
      </c>
      <c r="T230" s="13" t="str">
        <f t="shared" si="20"/>
        <v>drama</v>
      </c>
      <c r="U230">
        <f>LEN(C230)</f>
        <v>73</v>
      </c>
      <c r="V230">
        <f t="shared" si="21"/>
        <v>0</v>
      </c>
      <c r="W230">
        <f t="shared" si="22"/>
        <v>1</v>
      </c>
      <c r="X230">
        <f t="shared" si="23"/>
        <v>0</v>
      </c>
    </row>
    <row r="231" spans="1:24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>
        <f>E231/D231</f>
        <v>0</v>
      </c>
      <c r="O231" s="6">
        <f>IF(L231&gt;0,E231/L231,0)</f>
        <v>0</v>
      </c>
      <c r="P231" s="11">
        <f t="shared" si="18"/>
        <v>42413.725659722222</v>
      </c>
      <c r="Q231" s="11">
        <f>(((J231/60)/60)/24)+DATE(1970,1,1)+(-5/24)</f>
        <v>42383.725659722222</v>
      </c>
      <c r="R231" s="13" t="s">
        <v>8268</v>
      </c>
      <c r="S231" s="14" t="str">
        <f t="shared" si="19"/>
        <v>film &amp; video</v>
      </c>
      <c r="T231" s="13" t="str">
        <f t="shared" si="20"/>
        <v>drama</v>
      </c>
      <c r="U231">
        <f>LEN(C231)</f>
        <v>134</v>
      </c>
      <c r="V231">
        <f t="shared" si="21"/>
        <v>0</v>
      </c>
      <c r="W231">
        <f t="shared" si="22"/>
        <v>0</v>
      </c>
      <c r="X231">
        <f t="shared" si="23"/>
        <v>1</v>
      </c>
    </row>
    <row r="232" spans="1:24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>
        <f>E232/D232</f>
        <v>4.0000000000000001E-3</v>
      </c>
      <c r="O232" s="6">
        <f>IF(L232&gt;0,E232/L232,0)</f>
        <v>30</v>
      </c>
      <c r="P232" s="11">
        <f t="shared" si="18"/>
        <v>42159.568877314807</v>
      </c>
      <c r="Q232" s="11">
        <f>(((J232/60)/60)/24)+DATE(1970,1,1)+(-5/24)</f>
        <v>42129.568877314807</v>
      </c>
      <c r="R232" s="13" t="s">
        <v>8268</v>
      </c>
      <c r="S232" s="14" t="str">
        <f t="shared" si="19"/>
        <v>film &amp; video</v>
      </c>
      <c r="T232" s="13" t="str">
        <f t="shared" si="20"/>
        <v>drama</v>
      </c>
      <c r="U232">
        <f>LEN(C232)</f>
        <v>134</v>
      </c>
      <c r="V232">
        <f t="shared" si="21"/>
        <v>0</v>
      </c>
      <c r="W232">
        <f t="shared" si="22"/>
        <v>0</v>
      </c>
      <c r="X232">
        <f t="shared" si="23"/>
        <v>1</v>
      </c>
    </row>
    <row r="233" spans="1:24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>
        <f>E233/D233</f>
        <v>0</v>
      </c>
      <c r="O233" s="6">
        <f>IF(L233&gt;0,E233/L233,0)</f>
        <v>0</v>
      </c>
      <c r="P233" s="11">
        <f t="shared" si="18"/>
        <v>42371.750590277778</v>
      </c>
      <c r="Q233" s="11">
        <f>(((J233/60)/60)/24)+DATE(1970,1,1)+(-5/24)</f>
        <v>42341.750590277778</v>
      </c>
      <c r="R233" s="13" t="s">
        <v>8268</v>
      </c>
      <c r="S233" s="14" t="str">
        <f t="shared" si="19"/>
        <v>film &amp; video</v>
      </c>
      <c r="T233" s="13" t="str">
        <f t="shared" si="20"/>
        <v>drama</v>
      </c>
      <c r="U233">
        <f>LEN(C233)</f>
        <v>124</v>
      </c>
      <c r="V233">
        <f t="shared" si="21"/>
        <v>0</v>
      </c>
      <c r="W233">
        <f t="shared" si="22"/>
        <v>0</v>
      </c>
      <c r="X233">
        <f t="shared" si="23"/>
        <v>1</v>
      </c>
    </row>
    <row r="234" spans="1:24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>
        <f>E234/D234</f>
        <v>2.75E-2</v>
      </c>
      <c r="O234" s="6">
        <f>IF(L234&gt;0,E234/L234,0)</f>
        <v>15.714285714285714</v>
      </c>
      <c r="P234" s="11">
        <f t="shared" si="18"/>
        <v>42062.617430555554</v>
      </c>
      <c r="Q234" s="11">
        <f>(((J234/60)/60)/24)+DATE(1970,1,1)+(-5/24)</f>
        <v>42032.617430555554</v>
      </c>
      <c r="R234" s="13" t="s">
        <v>8268</v>
      </c>
      <c r="S234" s="14" t="str">
        <f t="shared" si="19"/>
        <v>film &amp; video</v>
      </c>
      <c r="T234" s="13" t="str">
        <f t="shared" si="20"/>
        <v>drama</v>
      </c>
      <c r="U234">
        <f>LEN(C234)</f>
        <v>127</v>
      </c>
      <c r="V234">
        <f t="shared" si="21"/>
        <v>0</v>
      </c>
      <c r="W234">
        <f t="shared" si="22"/>
        <v>0</v>
      </c>
      <c r="X234">
        <f t="shared" si="23"/>
        <v>1</v>
      </c>
    </row>
    <row r="235" spans="1:24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>
        <f>E235/D235</f>
        <v>0</v>
      </c>
      <c r="O235" s="6">
        <f>IF(L235&gt;0,E235/L235,0)</f>
        <v>0</v>
      </c>
      <c r="P235" s="11">
        <f t="shared" si="18"/>
        <v>42642.703379629624</v>
      </c>
      <c r="Q235" s="11">
        <f>(((J235/60)/60)/24)+DATE(1970,1,1)+(-5/24)</f>
        <v>42612.703379629624</v>
      </c>
      <c r="R235" s="13" t="s">
        <v>8268</v>
      </c>
      <c r="S235" s="14" t="str">
        <f t="shared" si="19"/>
        <v>film &amp; video</v>
      </c>
      <c r="T235" s="13" t="str">
        <f t="shared" si="20"/>
        <v>drama</v>
      </c>
      <c r="U235">
        <f>LEN(C235)</f>
        <v>117</v>
      </c>
      <c r="V235">
        <f t="shared" si="21"/>
        <v>0</v>
      </c>
      <c r="W235">
        <f t="shared" si="22"/>
        <v>0</v>
      </c>
      <c r="X235">
        <f t="shared" si="23"/>
        <v>1</v>
      </c>
    </row>
    <row r="236" spans="1:24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>
        <f>E236/D236</f>
        <v>0.40100000000000002</v>
      </c>
      <c r="O236" s="6">
        <f>IF(L236&gt;0,E236/L236,0)</f>
        <v>80.2</v>
      </c>
      <c r="P236" s="11">
        <f t="shared" si="18"/>
        <v>42175.82707175926</v>
      </c>
      <c r="Q236" s="11">
        <f>(((J236/60)/60)/24)+DATE(1970,1,1)+(-5/24)</f>
        <v>42135.82707175926</v>
      </c>
      <c r="R236" s="13" t="s">
        <v>8268</v>
      </c>
      <c r="S236" s="14" t="str">
        <f t="shared" si="19"/>
        <v>film &amp; video</v>
      </c>
      <c r="T236" s="13" t="str">
        <f t="shared" si="20"/>
        <v>drama</v>
      </c>
      <c r="U236">
        <f>LEN(C236)</f>
        <v>134</v>
      </c>
      <c r="V236">
        <f t="shared" si="21"/>
        <v>0</v>
      </c>
      <c r="W236">
        <f t="shared" si="22"/>
        <v>0</v>
      </c>
      <c r="X236">
        <f t="shared" si="23"/>
        <v>1</v>
      </c>
    </row>
    <row r="237" spans="1:24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>
        <f>E237/D237</f>
        <v>0</v>
      </c>
      <c r="O237" s="6">
        <f>IF(L237&gt;0,E237/L237,0)</f>
        <v>0</v>
      </c>
      <c r="P237" s="11">
        <f t="shared" si="18"/>
        <v>42194.700196759259</v>
      </c>
      <c r="Q237" s="11">
        <f>(((J237/60)/60)/24)+DATE(1970,1,1)+(-5/24)</f>
        <v>42164.700196759259</v>
      </c>
      <c r="R237" s="13" t="s">
        <v>8268</v>
      </c>
      <c r="S237" s="14" t="str">
        <f t="shared" si="19"/>
        <v>film &amp; video</v>
      </c>
      <c r="T237" s="13" t="str">
        <f t="shared" si="20"/>
        <v>drama</v>
      </c>
      <c r="U237">
        <f>LEN(C237)</f>
        <v>99</v>
      </c>
      <c r="V237">
        <f t="shared" si="21"/>
        <v>0</v>
      </c>
      <c r="W237">
        <f t="shared" si="22"/>
        <v>1</v>
      </c>
      <c r="X237">
        <f t="shared" si="23"/>
        <v>0</v>
      </c>
    </row>
    <row r="238" spans="1:24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>
        <f>E238/D238</f>
        <v>0</v>
      </c>
      <c r="O238" s="6">
        <f>IF(L238&gt;0,E238/L238,0)</f>
        <v>0</v>
      </c>
      <c r="P238" s="11">
        <f t="shared" si="18"/>
        <v>42373.791666666664</v>
      </c>
      <c r="Q238" s="11">
        <f>(((J238/60)/60)/24)+DATE(1970,1,1)+(-5/24)</f>
        <v>42320.876145833325</v>
      </c>
      <c r="R238" s="13" t="s">
        <v>8268</v>
      </c>
      <c r="S238" s="14" t="str">
        <f t="shared" si="19"/>
        <v>film &amp; video</v>
      </c>
      <c r="T238" s="13" t="str">
        <f t="shared" si="20"/>
        <v>drama</v>
      </c>
      <c r="U238">
        <f>LEN(C238)</f>
        <v>129</v>
      </c>
      <c r="V238">
        <f t="shared" si="21"/>
        <v>0</v>
      </c>
      <c r="W238">
        <f t="shared" si="22"/>
        <v>0</v>
      </c>
      <c r="X238">
        <f t="shared" si="23"/>
        <v>1</v>
      </c>
    </row>
    <row r="239" spans="1:24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>
        <f>E239/D239</f>
        <v>3.3333333333333335E-3</v>
      </c>
      <c r="O239" s="6">
        <f>IF(L239&gt;0,E239/L239,0)</f>
        <v>50</v>
      </c>
      <c r="P239" s="11">
        <f t="shared" si="18"/>
        <v>42437.368854166663</v>
      </c>
      <c r="Q239" s="11">
        <f>(((J239/60)/60)/24)+DATE(1970,1,1)+(-5/24)</f>
        <v>42377.368854166663</v>
      </c>
      <c r="R239" s="13" t="s">
        <v>8268</v>
      </c>
      <c r="S239" s="14" t="str">
        <f t="shared" si="19"/>
        <v>film &amp; video</v>
      </c>
      <c r="T239" s="13" t="str">
        <f t="shared" si="20"/>
        <v>drama</v>
      </c>
      <c r="U239">
        <f>LEN(C239)</f>
        <v>51</v>
      </c>
      <c r="V239">
        <f t="shared" si="21"/>
        <v>0</v>
      </c>
      <c r="W239">
        <f t="shared" si="22"/>
        <v>1</v>
      </c>
      <c r="X239">
        <f t="shared" si="23"/>
        <v>0</v>
      </c>
    </row>
    <row r="240" spans="1:24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>
        <f>E240/D240</f>
        <v>0</v>
      </c>
      <c r="O240" s="6">
        <f>IF(L240&gt;0,E240/L240,0)</f>
        <v>0</v>
      </c>
      <c r="P240" s="11">
        <f t="shared" si="18"/>
        <v>42734.166666666664</v>
      </c>
      <c r="Q240" s="11">
        <f>(((J240/60)/60)/24)+DATE(1970,1,1)+(-5/24)</f>
        <v>42713.754166666658</v>
      </c>
      <c r="R240" s="13" t="s">
        <v>8268</v>
      </c>
      <c r="S240" s="14" t="str">
        <f t="shared" si="19"/>
        <v>film &amp; video</v>
      </c>
      <c r="T240" s="13" t="str">
        <f t="shared" si="20"/>
        <v>drama</v>
      </c>
      <c r="U240">
        <f>LEN(C240)</f>
        <v>134</v>
      </c>
      <c r="V240">
        <f t="shared" si="21"/>
        <v>0</v>
      </c>
      <c r="W240">
        <f t="shared" si="22"/>
        <v>0</v>
      </c>
      <c r="X240">
        <f t="shared" si="23"/>
        <v>1</v>
      </c>
    </row>
    <row r="241" spans="1:24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>
        <f>E241/D241</f>
        <v>0.25</v>
      </c>
      <c r="O241" s="6">
        <f>IF(L241&gt;0,E241/L241,0)</f>
        <v>50</v>
      </c>
      <c r="P241" s="11">
        <f t="shared" si="18"/>
        <v>42316.291666666664</v>
      </c>
      <c r="Q241" s="11">
        <f>(((J241/60)/60)/24)+DATE(1970,1,1)+(-5/24)</f>
        <v>42296.901967592588</v>
      </c>
      <c r="R241" s="13" t="s">
        <v>8268</v>
      </c>
      <c r="S241" s="14" t="str">
        <f t="shared" si="19"/>
        <v>film &amp; video</v>
      </c>
      <c r="T241" s="13" t="str">
        <f t="shared" si="20"/>
        <v>drama</v>
      </c>
      <c r="U241">
        <f>LEN(C241)</f>
        <v>118</v>
      </c>
      <c r="V241">
        <f t="shared" si="21"/>
        <v>0</v>
      </c>
      <c r="W241">
        <f t="shared" si="22"/>
        <v>0</v>
      </c>
      <c r="X241">
        <f t="shared" si="23"/>
        <v>1</v>
      </c>
    </row>
    <row r="242" spans="1:24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>
        <f>E242/D242</f>
        <v>1.0763413333333334</v>
      </c>
      <c r="O242" s="6">
        <f>IF(L242&gt;0,E242/L242,0)</f>
        <v>117.84759124087591</v>
      </c>
      <c r="P242" s="11">
        <f t="shared" si="18"/>
        <v>41399.500127314815</v>
      </c>
      <c r="Q242" s="11">
        <f>(((J242/60)/60)/24)+DATE(1970,1,1)+(-5/24)</f>
        <v>41354.500127314815</v>
      </c>
      <c r="R242" s="13" t="s">
        <v>8269</v>
      </c>
      <c r="S242" s="14" t="str">
        <f t="shared" si="19"/>
        <v>film &amp; video</v>
      </c>
      <c r="T242" s="13" t="str">
        <f t="shared" si="20"/>
        <v>documentary</v>
      </c>
      <c r="U242">
        <f>LEN(C242)</f>
        <v>134</v>
      </c>
      <c r="V242">
        <f t="shared" si="21"/>
        <v>0</v>
      </c>
      <c r="W242">
        <f t="shared" si="22"/>
        <v>0</v>
      </c>
      <c r="X242">
        <f t="shared" si="23"/>
        <v>1</v>
      </c>
    </row>
    <row r="243" spans="1:24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>
        <f>E243/D243</f>
        <v>1.1263736263736264</v>
      </c>
      <c r="O243" s="6">
        <f>IF(L243&gt;0,E243/L243,0)</f>
        <v>109.04255319148936</v>
      </c>
      <c r="P243" s="11">
        <f t="shared" si="18"/>
        <v>41994.489629629628</v>
      </c>
      <c r="Q243" s="11">
        <f>(((J243/60)/60)/24)+DATE(1970,1,1)+(-5/24)</f>
        <v>41949.489629629628</v>
      </c>
      <c r="R243" s="13" t="s">
        <v>8269</v>
      </c>
      <c r="S243" s="14" t="str">
        <f t="shared" si="19"/>
        <v>film &amp; video</v>
      </c>
      <c r="T243" s="13" t="str">
        <f t="shared" si="20"/>
        <v>documentary</v>
      </c>
      <c r="U243">
        <f>LEN(C243)</f>
        <v>130</v>
      </c>
      <c r="V243">
        <f t="shared" si="21"/>
        <v>0</v>
      </c>
      <c r="W243">
        <f t="shared" si="22"/>
        <v>0</v>
      </c>
      <c r="X243">
        <f t="shared" si="23"/>
        <v>1</v>
      </c>
    </row>
    <row r="244" spans="1:24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>
        <f>E244/D244</f>
        <v>1.1346153846153846</v>
      </c>
      <c r="O244" s="6">
        <f>IF(L244&gt;0,E244/L244,0)</f>
        <v>73.019801980198025</v>
      </c>
      <c r="P244" s="11">
        <f t="shared" si="18"/>
        <v>40897.28460648148</v>
      </c>
      <c r="Q244" s="11">
        <f>(((J244/60)/60)/24)+DATE(1970,1,1)+(-5/24)</f>
        <v>40862.28460648148</v>
      </c>
      <c r="R244" s="13" t="s">
        <v>8269</v>
      </c>
      <c r="S244" s="14" t="str">
        <f t="shared" si="19"/>
        <v>film &amp; video</v>
      </c>
      <c r="T244" s="13" t="str">
        <f t="shared" si="20"/>
        <v>documentary</v>
      </c>
      <c r="U244">
        <f>LEN(C244)</f>
        <v>113</v>
      </c>
      <c r="V244">
        <f t="shared" si="21"/>
        <v>0</v>
      </c>
      <c r="W244">
        <f t="shared" si="22"/>
        <v>0</v>
      </c>
      <c r="X244">
        <f t="shared" si="23"/>
        <v>1</v>
      </c>
    </row>
    <row r="245" spans="1:24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>
        <f>E245/D245</f>
        <v>1.0259199999999999</v>
      </c>
      <c r="O245" s="6">
        <f>IF(L245&gt;0,E245/L245,0)</f>
        <v>78.195121951219505</v>
      </c>
      <c r="P245" s="11">
        <f t="shared" si="18"/>
        <v>41691.839166666665</v>
      </c>
      <c r="Q245" s="11">
        <f>(((J245/60)/60)/24)+DATE(1970,1,1)+(-5/24)</f>
        <v>41661.839166666665</v>
      </c>
      <c r="R245" s="13" t="s">
        <v>8269</v>
      </c>
      <c r="S245" s="14" t="str">
        <f t="shared" si="19"/>
        <v>film &amp; video</v>
      </c>
      <c r="T245" s="13" t="str">
        <f t="shared" si="20"/>
        <v>documentary</v>
      </c>
      <c r="U245">
        <f>LEN(C245)</f>
        <v>127</v>
      </c>
      <c r="V245">
        <f t="shared" si="21"/>
        <v>0</v>
      </c>
      <c r="W245">
        <f t="shared" si="22"/>
        <v>0</v>
      </c>
      <c r="X245">
        <f t="shared" si="23"/>
        <v>1</v>
      </c>
    </row>
    <row r="246" spans="1:24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>
        <f>E246/D246</f>
        <v>1.1375714285714287</v>
      </c>
      <c r="O246" s="6">
        <f>IF(L246&gt;0,E246/L246,0)</f>
        <v>47.398809523809526</v>
      </c>
      <c r="P246" s="11">
        <f t="shared" si="18"/>
        <v>40253.087499999994</v>
      </c>
      <c r="Q246" s="11">
        <f>(((J246/60)/60)/24)+DATE(1970,1,1)+(-5/24)</f>
        <v>40213.115266203698</v>
      </c>
      <c r="R246" s="13" t="s">
        <v>8269</v>
      </c>
      <c r="S246" s="14" t="str">
        <f t="shared" si="19"/>
        <v>film &amp; video</v>
      </c>
      <c r="T246" s="13" t="str">
        <f t="shared" si="20"/>
        <v>documentary</v>
      </c>
      <c r="U246">
        <f>LEN(C246)</f>
        <v>144</v>
      </c>
      <c r="V246">
        <f t="shared" si="21"/>
        <v>0</v>
      </c>
      <c r="W246">
        <f t="shared" si="22"/>
        <v>0</v>
      </c>
      <c r="X246">
        <f t="shared" si="23"/>
        <v>1</v>
      </c>
    </row>
    <row r="247" spans="1:24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>
        <f>E247/D247</f>
        <v>1.0371999999999999</v>
      </c>
      <c r="O247" s="6">
        <f>IF(L247&gt;0,E247/L247,0)</f>
        <v>54.020833333333336</v>
      </c>
      <c r="P247" s="11">
        <f t="shared" si="18"/>
        <v>41136.844733796293</v>
      </c>
      <c r="Q247" s="11">
        <f>(((J247/60)/60)/24)+DATE(1970,1,1)+(-5/24)</f>
        <v>41106.844733796293</v>
      </c>
      <c r="R247" s="13" t="s">
        <v>8269</v>
      </c>
      <c r="S247" s="14" t="str">
        <f t="shared" si="19"/>
        <v>film &amp; video</v>
      </c>
      <c r="T247" s="13" t="str">
        <f t="shared" si="20"/>
        <v>documentary</v>
      </c>
      <c r="U247">
        <f>LEN(C247)</f>
        <v>135</v>
      </c>
      <c r="V247">
        <f t="shared" si="21"/>
        <v>0</v>
      </c>
      <c r="W247">
        <f t="shared" si="22"/>
        <v>0</v>
      </c>
      <c r="X247">
        <f t="shared" si="23"/>
        <v>1</v>
      </c>
    </row>
    <row r="248" spans="1:24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>
        <f>E248/D248</f>
        <v>3.0546000000000002</v>
      </c>
      <c r="O248" s="6">
        <f>IF(L248&gt;0,E248/L248,0)</f>
        <v>68.488789237668158</v>
      </c>
      <c r="P248" s="11">
        <f t="shared" si="18"/>
        <v>40530.196817129625</v>
      </c>
      <c r="Q248" s="11">
        <f>(((J248/60)/60)/24)+DATE(1970,1,1)+(-5/24)</f>
        <v>40480.155150462961</v>
      </c>
      <c r="R248" s="13" t="s">
        <v>8269</v>
      </c>
      <c r="S248" s="14" t="str">
        <f t="shared" si="19"/>
        <v>film &amp; video</v>
      </c>
      <c r="T248" s="13" t="str">
        <f t="shared" si="20"/>
        <v>documentary</v>
      </c>
      <c r="U248">
        <f>LEN(C248)</f>
        <v>116</v>
      </c>
      <c r="V248">
        <f t="shared" si="21"/>
        <v>0</v>
      </c>
      <c r="W248">
        <f t="shared" si="22"/>
        <v>0</v>
      </c>
      <c r="X248">
        <f t="shared" si="23"/>
        <v>1</v>
      </c>
    </row>
    <row r="249" spans="1:24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>
        <f>E249/D249</f>
        <v>1.341</v>
      </c>
      <c r="O249" s="6">
        <f>IF(L249&gt;0,E249/L249,0)</f>
        <v>108.14516129032258</v>
      </c>
      <c r="P249" s="11">
        <f t="shared" si="18"/>
        <v>40466.943749999999</v>
      </c>
      <c r="Q249" s="11">
        <f>(((J249/60)/60)/24)+DATE(1970,1,1)+(-5/24)</f>
        <v>40430.395995370367</v>
      </c>
      <c r="R249" s="13" t="s">
        <v>8269</v>
      </c>
      <c r="S249" s="14" t="str">
        <f t="shared" si="19"/>
        <v>film &amp; video</v>
      </c>
      <c r="T249" s="13" t="str">
        <f t="shared" si="20"/>
        <v>documentary</v>
      </c>
      <c r="U249">
        <f>LEN(C249)</f>
        <v>112</v>
      </c>
      <c r="V249">
        <f t="shared" si="21"/>
        <v>0</v>
      </c>
      <c r="W249">
        <f t="shared" si="22"/>
        <v>0</v>
      </c>
      <c r="X249">
        <f t="shared" si="23"/>
        <v>1</v>
      </c>
    </row>
    <row r="250" spans="1:24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>
        <f>E250/D250</f>
        <v>1.0133294117647058</v>
      </c>
      <c r="O250" s="6">
        <f>IF(L250&gt;0,E250/L250,0)</f>
        <v>589.95205479452056</v>
      </c>
      <c r="P250" s="11">
        <f t="shared" si="18"/>
        <v>40915.566076388888</v>
      </c>
      <c r="Q250" s="11">
        <f>(((J250/60)/60)/24)+DATE(1970,1,1)+(-5/24)</f>
        <v>40870.566076388888</v>
      </c>
      <c r="R250" s="13" t="s">
        <v>8269</v>
      </c>
      <c r="S250" s="14" t="str">
        <f t="shared" si="19"/>
        <v>film &amp; video</v>
      </c>
      <c r="T250" s="13" t="str">
        <f t="shared" si="20"/>
        <v>documentary</v>
      </c>
      <c r="U250">
        <f>LEN(C250)</f>
        <v>133</v>
      </c>
      <c r="V250">
        <f t="shared" si="21"/>
        <v>0</v>
      </c>
      <c r="W250">
        <f t="shared" si="22"/>
        <v>0</v>
      </c>
      <c r="X250">
        <f t="shared" si="23"/>
        <v>1</v>
      </c>
    </row>
    <row r="251" spans="1:24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>
        <f>E251/D251</f>
        <v>1.1292</v>
      </c>
      <c r="O251" s="6">
        <f>IF(L251&gt;0,E251/L251,0)</f>
        <v>48.051063829787232</v>
      </c>
      <c r="P251" s="11">
        <f t="shared" si="18"/>
        <v>40412.527777777774</v>
      </c>
      <c r="Q251" s="11">
        <f>(((J251/60)/60)/24)+DATE(1970,1,1)+(-5/24)</f>
        <v>40332.715509259258</v>
      </c>
      <c r="R251" s="13" t="s">
        <v>8269</v>
      </c>
      <c r="S251" s="14" t="str">
        <f t="shared" si="19"/>
        <v>film &amp; video</v>
      </c>
      <c r="T251" s="13" t="str">
        <f t="shared" si="20"/>
        <v>documentary</v>
      </c>
      <c r="U251">
        <f>LEN(C251)</f>
        <v>150</v>
      </c>
      <c r="V251">
        <f t="shared" si="21"/>
        <v>0</v>
      </c>
      <c r="W251">
        <f t="shared" si="22"/>
        <v>0</v>
      </c>
      <c r="X251">
        <f t="shared" si="23"/>
        <v>1</v>
      </c>
    </row>
    <row r="252" spans="1:24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>
        <f>E252/D252</f>
        <v>1.0558333333333334</v>
      </c>
      <c r="O252" s="6">
        <f>IF(L252&gt;0,E252/L252,0)</f>
        <v>72.482837528604122</v>
      </c>
      <c r="P252" s="11">
        <f t="shared" si="18"/>
        <v>41431.357534722221</v>
      </c>
      <c r="Q252" s="11">
        <f>(((J252/60)/60)/24)+DATE(1970,1,1)+(-5/24)</f>
        <v>41401.357534722221</v>
      </c>
      <c r="R252" s="13" t="s">
        <v>8269</v>
      </c>
      <c r="S252" s="14" t="str">
        <f t="shared" si="19"/>
        <v>film &amp; video</v>
      </c>
      <c r="T252" s="13" t="str">
        <f t="shared" si="20"/>
        <v>documentary</v>
      </c>
      <c r="U252">
        <f>LEN(C252)</f>
        <v>128</v>
      </c>
      <c r="V252">
        <f t="shared" si="21"/>
        <v>0</v>
      </c>
      <c r="W252">
        <f t="shared" si="22"/>
        <v>0</v>
      </c>
      <c r="X252">
        <f t="shared" si="23"/>
        <v>1</v>
      </c>
    </row>
    <row r="253" spans="1:24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>
        <f>E253/D253</f>
        <v>1.2557142857142858</v>
      </c>
      <c r="O253" s="6">
        <f>IF(L253&gt;0,E253/L253,0)</f>
        <v>57.077922077922075</v>
      </c>
      <c r="P253" s="11">
        <f t="shared" si="18"/>
        <v>41045.583333333328</v>
      </c>
      <c r="Q253" s="11">
        <f>(((J253/60)/60)/24)+DATE(1970,1,1)+(-5/24)</f>
        <v>41013.579236111109</v>
      </c>
      <c r="R253" s="13" t="s">
        <v>8269</v>
      </c>
      <c r="S253" s="14" t="str">
        <f t="shared" si="19"/>
        <v>film &amp; video</v>
      </c>
      <c r="T253" s="13" t="str">
        <f t="shared" si="20"/>
        <v>documentary</v>
      </c>
      <c r="U253">
        <f>LEN(C253)</f>
        <v>122</v>
      </c>
      <c r="V253">
        <f t="shared" si="21"/>
        <v>0</v>
      </c>
      <c r="W253">
        <f t="shared" si="22"/>
        <v>0</v>
      </c>
      <c r="X253">
        <f t="shared" si="23"/>
        <v>1</v>
      </c>
    </row>
    <row r="254" spans="1:24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>
        <f>E254/D254</f>
        <v>1.8455999999999999</v>
      </c>
      <c r="O254" s="6">
        <f>IF(L254&gt;0,E254/L254,0)</f>
        <v>85.444444444444443</v>
      </c>
      <c r="P254" s="11">
        <f t="shared" si="18"/>
        <v>40329.957638888889</v>
      </c>
      <c r="Q254" s="11">
        <f>(((J254/60)/60)/24)+DATE(1970,1,1)+(-5/24)</f>
        <v>40266.454375000001</v>
      </c>
      <c r="R254" s="13" t="s">
        <v>8269</v>
      </c>
      <c r="S254" s="14" t="str">
        <f t="shared" si="19"/>
        <v>film &amp; video</v>
      </c>
      <c r="T254" s="13" t="str">
        <f t="shared" si="20"/>
        <v>documentary</v>
      </c>
      <c r="U254">
        <f>LEN(C254)</f>
        <v>109</v>
      </c>
      <c r="V254">
        <f t="shared" si="21"/>
        <v>0</v>
      </c>
      <c r="W254">
        <f t="shared" si="22"/>
        <v>0</v>
      </c>
      <c r="X254">
        <f t="shared" si="23"/>
        <v>1</v>
      </c>
    </row>
    <row r="255" spans="1:24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>
        <f>E255/D255</f>
        <v>1.0073333333333334</v>
      </c>
      <c r="O255" s="6">
        <f>IF(L255&gt;0,E255/L255,0)</f>
        <v>215.85714285714286</v>
      </c>
      <c r="P255" s="11">
        <f t="shared" si="18"/>
        <v>40954.44253472222</v>
      </c>
      <c r="Q255" s="11">
        <f>(((J255/60)/60)/24)+DATE(1970,1,1)+(-5/24)</f>
        <v>40924.44253472222</v>
      </c>
      <c r="R255" s="13" t="s">
        <v>8269</v>
      </c>
      <c r="S255" s="14" t="str">
        <f t="shared" si="19"/>
        <v>film &amp; video</v>
      </c>
      <c r="T255" s="13" t="str">
        <f t="shared" si="20"/>
        <v>documentary</v>
      </c>
      <c r="U255">
        <f>LEN(C255)</f>
        <v>139</v>
      </c>
      <c r="V255">
        <f t="shared" si="21"/>
        <v>0</v>
      </c>
      <c r="W255">
        <f t="shared" si="22"/>
        <v>0</v>
      </c>
      <c r="X255">
        <f t="shared" si="23"/>
        <v>1</v>
      </c>
    </row>
    <row r="256" spans="1:24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>
        <f>E256/D256</f>
        <v>1.1694724999999999</v>
      </c>
      <c r="O256" s="6">
        <f>IF(L256&gt;0,E256/L256,0)</f>
        <v>89.38643312101911</v>
      </c>
      <c r="P256" s="11">
        <f t="shared" si="18"/>
        <v>42293.874999999993</v>
      </c>
      <c r="Q256" s="11">
        <f>(((J256/60)/60)/24)+DATE(1970,1,1)+(-5/24)</f>
        <v>42263.744328703695</v>
      </c>
      <c r="R256" s="13" t="s">
        <v>8269</v>
      </c>
      <c r="S256" s="14" t="str">
        <f t="shared" si="19"/>
        <v>film &amp; video</v>
      </c>
      <c r="T256" s="13" t="str">
        <f t="shared" si="20"/>
        <v>documentary</v>
      </c>
      <c r="U256">
        <f>LEN(C256)</f>
        <v>107</v>
      </c>
      <c r="V256">
        <f t="shared" si="21"/>
        <v>0</v>
      </c>
      <c r="W256">
        <f t="shared" si="22"/>
        <v>0</v>
      </c>
      <c r="X256">
        <f t="shared" si="23"/>
        <v>1</v>
      </c>
    </row>
    <row r="257" spans="1:24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>
        <f>E257/D257</f>
        <v>1.0673325</v>
      </c>
      <c r="O257" s="6">
        <f>IF(L257&gt;0,E257/L257,0)</f>
        <v>45.418404255319146</v>
      </c>
      <c r="P257" s="11">
        <f t="shared" si="18"/>
        <v>40618.276412037034</v>
      </c>
      <c r="Q257" s="11">
        <f>(((J257/60)/60)/24)+DATE(1970,1,1)+(-5/24)</f>
        <v>40588.318078703705</v>
      </c>
      <c r="R257" s="13" t="s">
        <v>8269</v>
      </c>
      <c r="S257" s="14" t="str">
        <f t="shared" si="19"/>
        <v>film &amp; video</v>
      </c>
      <c r="T257" s="13" t="str">
        <f t="shared" si="20"/>
        <v>documentary</v>
      </c>
      <c r="U257">
        <f>LEN(C257)</f>
        <v>67</v>
      </c>
      <c r="V257">
        <f t="shared" si="21"/>
        <v>0</v>
      </c>
      <c r="W257">
        <f t="shared" si="22"/>
        <v>1</v>
      </c>
      <c r="X257">
        <f t="shared" si="23"/>
        <v>0</v>
      </c>
    </row>
    <row r="258" spans="1:24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>
        <f>E258/D258</f>
        <v>1.391</v>
      </c>
      <c r="O258" s="6">
        <f>IF(L258&gt;0,E258/L258,0)</f>
        <v>65.756363636363631</v>
      </c>
      <c r="P258" s="11">
        <f t="shared" ref="P258:P321" si="24">(((I258/60)/60)/24)+DATE(1970,1,1)+(-5/24)</f>
        <v>41349.560960648145</v>
      </c>
      <c r="Q258" s="11">
        <f>(((J258/60)/60)/24)+DATE(1970,1,1)+(-5/24)</f>
        <v>41319.560960648145</v>
      </c>
      <c r="R258" s="13" t="s">
        <v>8269</v>
      </c>
      <c r="S258" s="14" t="str">
        <f t="shared" ref="S258:S321" si="25">LEFT(R258,SEARCH("/",R258)-1)</f>
        <v>film &amp; video</v>
      </c>
      <c r="T258" s="13" t="str">
        <f t="shared" ref="T258:T321" si="26">RIGHT(R258,LEN(R258)-SEARCH("/",R258))</f>
        <v>documentary</v>
      </c>
      <c r="U258">
        <f>LEN(C258)</f>
        <v>125</v>
      </c>
      <c r="V258">
        <f t="shared" si="21"/>
        <v>0</v>
      </c>
      <c r="W258">
        <f t="shared" si="22"/>
        <v>0</v>
      </c>
      <c r="X258">
        <f t="shared" si="23"/>
        <v>1</v>
      </c>
    </row>
    <row r="259" spans="1:24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>
        <f>E259/D259</f>
        <v>1.0672648571428571</v>
      </c>
      <c r="O259" s="6">
        <f>IF(L259&gt;0,E259/L259,0)</f>
        <v>66.70405357142856</v>
      </c>
      <c r="P259" s="11">
        <f t="shared" si="24"/>
        <v>42509.418541666666</v>
      </c>
      <c r="Q259" s="11">
        <f>(((J259/60)/60)/24)+DATE(1970,1,1)+(-5/24)</f>
        <v>42479.418541666666</v>
      </c>
      <c r="R259" s="13" t="s">
        <v>8269</v>
      </c>
      <c r="S259" s="14" t="str">
        <f t="shared" si="25"/>
        <v>film &amp; video</v>
      </c>
      <c r="T259" s="13" t="str">
        <f t="shared" si="26"/>
        <v>documentary</v>
      </c>
      <c r="U259">
        <f>LEN(C259)</f>
        <v>132</v>
      </c>
      <c r="V259">
        <f t="shared" ref="V259:V322" si="27">IF(U259&lt;50,1,0)</f>
        <v>0</v>
      </c>
      <c r="W259">
        <f t="shared" ref="W259:W322" si="28">IF(AND(U259&gt;= 50, U259 &lt; 100),1,0)</f>
        <v>0</v>
      </c>
      <c r="X259">
        <f t="shared" ref="X259:X322" si="29">IF(U259&gt;=100,1,0)</f>
        <v>1</v>
      </c>
    </row>
    <row r="260" spans="1:24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>
        <f>E260/D260</f>
        <v>1.9114</v>
      </c>
      <c r="O260" s="6">
        <f>IF(L260&gt;0,E260/L260,0)</f>
        <v>83.345930232558146</v>
      </c>
      <c r="P260" s="11">
        <f t="shared" si="24"/>
        <v>40711.843356481477</v>
      </c>
      <c r="Q260" s="11">
        <f>(((J260/60)/60)/24)+DATE(1970,1,1)+(-5/24)</f>
        <v>40681.843356481477</v>
      </c>
      <c r="R260" s="13" t="s">
        <v>8269</v>
      </c>
      <c r="S260" s="14" t="str">
        <f t="shared" si="25"/>
        <v>film &amp; video</v>
      </c>
      <c r="T260" s="13" t="str">
        <f t="shared" si="26"/>
        <v>documentary</v>
      </c>
      <c r="U260">
        <f>LEN(C260)</f>
        <v>134</v>
      </c>
      <c r="V260">
        <f t="shared" si="27"/>
        <v>0</v>
      </c>
      <c r="W260">
        <f t="shared" si="28"/>
        <v>0</v>
      </c>
      <c r="X260">
        <f t="shared" si="29"/>
        <v>1</v>
      </c>
    </row>
    <row r="261" spans="1:24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>
        <f>E261/D261</f>
        <v>1.3193789333333332</v>
      </c>
      <c r="O261" s="6">
        <f>IF(L261&gt;0,E261/L261,0)</f>
        <v>105.04609341825902</v>
      </c>
      <c r="P261" s="11">
        <f t="shared" si="24"/>
        <v>42102.529733796291</v>
      </c>
      <c r="Q261" s="11">
        <f>(((J261/60)/60)/24)+DATE(1970,1,1)+(-5/24)</f>
        <v>42072.529733796291</v>
      </c>
      <c r="R261" s="13" t="s">
        <v>8269</v>
      </c>
      <c r="S261" s="14" t="str">
        <f t="shared" si="25"/>
        <v>film &amp; video</v>
      </c>
      <c r="T261" s="13" t="str">
        <f t="shared" si="26"/>
        <v>documentary</v>
      </c>
      <c r="U261">
        <f>LEN(C261)</f>
        <v>135</v>
      </c>
      <c r="V261">
        <f t="shared" si="27"/>
        <v>0</v>
      </c>
      <c r="W261">
        <f t="shared" si="28"/>
        <v>0</v>
      </c>
      <c r="X261">
        <f t="shared" si="29"/>
        <v>1</v>
      </c>
    </row>
    <row r="262" spans="1:24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>
        <f>E262/D262</f>
        <v>1.0640000000000001</v>
      </c>
      <c r="O262" s="6">
        <f>IF(L262&gt;0,E262/L262,0)</f>
        <v>120.90909090909091</v>
      </c>
      <c r="P262" s="11">
        <f t="shared" si="24"/>
        <v>40376.207638888889</v>
      </c>
      <c r="Q262" s="11">
        <f>(((J262/60)/60)/24)+DATE(1970,1,1)+(-5/24)</f>
        <v>40330.547210648147</v>
      </c>
      <c r="R262" s="13" t="s">
        <v>8269</v>
      </c>
      <c r="S262" s="14" t="str">
        <f t="shared" si="25"/>
        <v>film &amp; video</v>
      </c>
      <c r="T262" s="13" t="str">
        <f t="shared" si="26"/>
        <v>documentary</v>
      </c>
      <c r="U262">
        <f>LEN(C262)</f>
        <v>105</v>
      </c>
      <c r="V262">
        <f t="shared" si="27"/>
        <v>0</v>
      </c>
      <c r="W262">
        <f t="shared" si="28"/>
        <v>0</v>
      </c>
      <c r="X262">
        <f t="shared" si="29"/>
        <v>1</v>
      </c>
    </row>
    <row r="263" spans="1:24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>
        <f>E263/D263</f>
        <v>1.0740000000000001</v>
      </c>
      <c r="O263" s="6">
        <f>IF(L263&gt;0,E263/L263,0)</f>
        <v>97.63636363636364</v>
      </c>
      <c r="P263" s="11">
        <f t="shared" si="24"/>
        <v>41067.413194444445</v>
      </c>
      <c r="Q263" s="11">
        <f>(((J263/60)/60)/24)+DATE(1970,1,1)+(-5/24)</f>
        <v>41017.677129629628</v>
      </c>
      <c r="R263" s="13" t="s">
        <v>8269</v>
      </c>
      <c r="S263" s="14" t="str">
        <f t="shared" si="25"/>
        <v>film &amp; video</v>
      </c>
      <c r="T263" s="13" t="str">
        <f t="shared" si="26"/>
        <v>documentary</v>
      </c>
      <c r="U263">
        <f>LEN(C263)</f>
        <v>91</v>
      </c>
      <c r="V263">
        <f t="shared" si="27"/>
        <v>0</v>
      </c>
      <c r="W263">
        <f t="shared" si="28"/>
        <v>1</v>
      </c>
      <c r="X263">
        <f t="shared" si="29"/>
        <v>0</v>
      </c>
    </row>
    <row r="264" spans="1:24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>
        <f>E264/D264</f>
        <v>2.4</v>
      </c>
      <c r="O264" s="6">
        <f>IF(L264&gt;0,E264/L264,0)</f>
        <v>41.379310344827587</v>
      </c>
      <c r="P264" s="11">
        <f t="shared" si="24"/>
        <v>40600.039675925924</v>
      </c>
      <c r="Q264" s="11">
        <f>(((J264/60)/60)/24)+DATE(1970,1,1)+(-5/24)</f>
        <v>40555.039675925924</v>
      </c>
      <c r="R264" s="13" t="s">
        <v>8269</v>
      </c>
      <c r="S264" s="14" t="str">
        <f t="shared" si="25"/>
        <v>film &amp; video</v>
      </c>
      <c r="T264" s="13" t="str">
        <f t="shared" si="26"/>
        <v>documentary</v>
      </c>
      <c r="U264">
        <f>LEN(C264)</f>
        <v>88</v>
      </c>
      <c r="V264">
        <f t="shared" si="27"/>
        <v>0</v>
      </c>
      <c r="W264">
        <f t="shared" si="28"/>
        <v>1</v>
      </c>
      <c r="X264">
        <f t="shared" si="29"/>
        <v>0</v>
      </c>
    </row>
    <row r="265" spans="1:24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>
        <f>E265/D265</f>
        <v>1.1808107999999999</v>
      </c>
      <c r="O265" s="6">
        <f>IF(L265&gt;0,E265/L265,0)</f>
        <v>30.654485981308412</v>
      </c>
      <c r="P265" s="11">
        <f t="shared" si="24"/>
        <v>41179.746458333328</v>
      </c>
      <c r="Q265" s="11">
        <f>(((J265/60)/60)/24)+DATE(1970,1,1)+(-5/24)</f>
        <v>41149.746458333328</v>
      </c>
      <c r="R265" s="13" t="s">
        <v>8269</v>
      </c>
      <c r="S265" s="14" t="str">
        <f t="shared" si="25"/>
        <v>film &amp; video</v>
      </c>
      <c r="T265" s="13" t="str">
        <f t="shared" si="26"/>
        <v>documentary</v>
      </c>
      <c r="U265">
        <f>LEN(C265)</f>
        <v>135</v>
      </c>
      <c r="V265">
        <f t="shared" si="27"/>
        <v>0</v>
      </c>
      <c r="W265">
        <f t="shared" si="28"/>
        <v>0</v>
      </c>
      <c r="X265">
        <f t="shared" si="29"/>
        <v>1</v>
      </c>
    </row>
    <row r="266" spans="1:24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>
        <f>E266/D266</f>
        <v>1.1819999999999999</v>
      </c>
      <c r="O266" s="6">
        <f>IF(L266&gt;0,E266/L266,0)</f>
        <v>64.945054945054949</v>
      </c>
      <c r="P266" s="11">
        <f t="shared" si="24"/>
        <v>41040.411979166667</v>
      </c>
      <c r="Q266" s="11">
        <f>(((J266/60)/60)/24)+DATE(1970,1,1)+(-5/24)</f>
        <v>41010.411979166667</v>
      </c>
      <c r="R266" s="13" t="s">
        <v>8269</v>
      </c>
      <c r="S266" s="14" t="str">
        <f t="shared" si="25"/>
        <v>film &amp; video</v>
      </c>
      <c r="T266" s="13" t="str">
        <f t="shared" si="26"/>
        <v>documentary</v>
      </c>
      <c r="U266">
        <f>LEN(C266)</f>
        <v>132</v>
      </c>
      <c r="V266">
        <f t="shared" si="27"/>
        <v>0</v>
      </c>
      <c r="W266">
        <f t="shared" si="28"/>
        <v>0</v>
      </c>
      <c r="X266">
        <f t="shared" si="29"/>
        <v>1</v>
      </c>
    </row>
    <row r="267" spans="1:24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>
        <f>E267/D267</f>
        <v>1.111</v>
      </c>
      <c r="O267" s="6">
        <f>IF(L267&gt;0,E267/L267,0)</f>
        <v>95.775862068965523</v>
      </c>
      <c r="P267" s="11">
        <f t="shared" si="24"/>
        <v>40308.636111111111</v>
      </c>
      <c r="Q267" s="11">
        <f>(((J267/60)/60)/24)+DATE(1970,1,1)+(-5/24)</f>
        <v>40267.037384259253</v>
      </c>
      <c r="R267" s="13" t="s">
        <v>8269</v>
      </c>
      <c r="S267" s="14" t="str">
        <f t="shared" si="25"/>
        <v>film &amp; video</v>
      </c>
      <c r="T267" s="13" t="str">
        <f t="shared" si="26"/>
        <v>documentary</v>
      </c>
      <c r="U267">
        <f>LEN(C267)</f>
        <v>150</v>
      </c>
      <c r="V267">
        <f t="shared" si="27"/>
        <v>0</v>
      </c>
      <c r="W267">
        <f t="shared" si="28"/>
        <v>0</v>
      </c>
      <c r="X267">
        <f t="shared" si="29"/>
        <v>1</v>
      </c>
    </row>
    <row r="268" spans="1:24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>
        <f>E268/D268</f>
        <v>1.4550000000000001</v>
      </c>
      <c r="O268" s="6">
        <f>IF(L268&gt;0,E268/L268,0)</f>
        <v>40.416666666666664</v>
      </c>
      <c r="P268" s="11">
        <f t="shared" si="24"/>
        <v>40290.95208333333</v>
      </c>
      <c r="Q268" s="11">
        <f>(((J268/60)/60)/24)+DATE(1970,1,1)+(-5/24)</f>
        <v>40204.966516203705</v>
      </c>
      <c r="R268" s="13" t="s">
        <v>8269</v>
      </c>
      <c r="S268" s="14" t="str">
        <f t="shared" si="25"/>
        <v>film &amp; video</v>
      </c>
      <c r="T268" s="13" t="str">
        <f t="shared" si="26"/>
        <v>documentary</v>
      </c>
      <c r="U268">
        <f>LEN(C268)</f>
        <v>149</v>
      </c>
      <c r="V268">
        <f t="shared" si="27"/>
        <v>0</v>
      </c>
      <c r="W268">
        <f t="shared" si="28"/>
        <v>0</v>
      </c>
      <c r="X268">
        <f t="shared" si="29"/>
        <v>1</v>
      </c>
    </row>
    <row r="269" spans="1:24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>
        <f>E269/D269</f>
        <v>1.3162883248730965</v>
      </c>
      <c r="O269" s="6">
        <f>IF(L269&gt;0,E269/L269,0)</f>
        <v>78.578424242424248</v>
      </c>
      <c r="P269" s="11">
        <f t="shared" si="24"/>
        <v>41815.244201388887</v>
      </c>
      <c r="Q269" s="11">
        <f>(((J269/60)/60)/24)+DATE(1970,1,1)+(-5/24)</f>
        <v>41785.244201388887</v>
      </c>
      <c r="R269" s="13" t="s">
        <v>8269</v>
      </c>
      <c r="S269" s="14" t="str">
        <f t="shared" si="25"/>
        <v>film &amp; video</v>
      </c>
      <c r="T269" s="13" t="str">
        <f t="shared" si="26"/>
        <v>documentary</v>
      </c>
      <c r="U269">
        <f>LEN(C269)</f>
        <v>117</v>
      </c>
      <c r="V269">
        <f t="shared" si="27"/>
        <v>0</v>
      </c>
      <c r="W269">
        <f t="shared" si="28"/>
        <v>0</v>
      </c>
      <c r="X269">
        <f t="shared" si="29"/>
        <v>1</v>
      </c>
    </row>
    <row r="270" spans="1:24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>
        <f>E270/D270</f>
        <v>1.1140000000000001</v>
      </c>
      <c r="O270" s="6">
        <f>IF(L270&gt;0,E270/L270,0)</f>
        <v>50.18018018018018</v>
      </c>
      <c r="P270" s="11">
        <f t="shared" si="24"/>
        <v>40853.985856481479</v>
      </c>
      <c r="Q270" s="11">
        <f>(((J270/60)/60)/24)+DATE(1970,1,1)+(-5/24)</f>
        <v>40808.944189814814</v>
      </c>
      <c r="R270" s="13" t="s">
        <v>8269</v>
      </c>
      <c r="S270" s="14" t="str">
        <f t="shared" si="25"/>
        <v>film &amp; video</v>
      </c>
      <c r="T270" s="13" t="str">
        <f t="shared" si="26"/>
        <v>documentary</v>
      </c>
      <c r="U270">
        <f>LEN(C270)</f>
        <v>134</v>
      </c>
      <c r="V270">
        <f t="shared" si="27"/>
        <v>0</v>
      </c>
      <c r="W270">
        <f t="shared" si="28"/>
        <v>0</v>
      </c>
      <c r="X270">
        <f t="shared" si="29"/>
        <v>1</v>
      </c>
    </row>
    <row r="271" spans="1:24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>
        <f>E271/D271</f>
        <v>1.4723377</v>
      </c>
      <c r="O271" s="6">
        <f>IF(L271&gt;0,E271/L271,0)</f>
        <v>92.251735588972423</v>
      </c>
      <c r="P271" s="11">
        <f t="shared" si="24"/>
        <v>42787.988680555551</v>
      </c>
      <c r="Q271" s="11">
        <f>(((J271/60)/60)/24)+DATE(1970,1,1)+(-5/24)</f>
        <v>42757.988680555551</v>
      </c>
      <c r="R271" s="13" t="s">
        <v>8269</v>
      </c>
      <c r="S271" s="14" t="str">
        <f t="shared" si="25"/>
        <v>film &amp; video</v>
      </c>
      <c r="T271" s="13" t="str">
        <f t="shared" si="26"/>
        <v>documentary</v>
      </c>
      <c r="U271">
        <f>LEN(C271)</f>
        <v>134</v>
      </c>
      <c r="V271">
        <f t="shared" si="27"/>
        <v>0</v>
      </c>
      <c r="W271">
        <f t="shared" si="28"/>
        <v>0</v>
      </c>
      <c r="X271">
        <f t="shared" si="29"/>
        <v>1</v>
      </c>
    </row>
    <row r="272" spans="1:24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>
        <f>E272/D272</f>
        <v>1.5260869565217392</v>
      </c>
      <c r="O272" s="6">
        <f>IF(L272&gt;0,E272/L272,0)</f>
        <v>57.540983606557376</v>
      </c>
      <c r="P272" s="11">
        <f t="shared" si="24"/>
        <v>40687.958333333328</v>
      </c>
      <c r="Q272" s="11">
        <f>(((J272/60)/60)/24)+DATE(1970,1,1)+(-5/24)</f>
        <v>40637.658217592587</v>
      </c>
      <c r="R272" s="13" t="s">
        <v>8269</v>
      </c>
      <c r="S272" s="14" t="str">
        <f t="shared" si="25"/>
        <v>film &amp; video</v>
      </c>
      <c r="T272" s="13" t="str">
        <f t="shared" si="26"/>
        <v>documentary</v>
      </c>
      <c r="U272">
        <f>LEN(C272)</f>
        <v>112</v>
      </c>
      <c r="V272">
        <f t="shared" si="27"/>
        <v>0</v>
      </c>
      <c r="W272">
        <f t="shared" si="28"/>
        <v>0</v>
      </c>
      <c r="X272">
        <f t="shared" si="29"/>
        <v>1</v>
      </c>
    </row>
    <row r="273" spans="1:24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>
        <f>E273/D273</f>
        <v>1.0468</v>
      </c>
      <c r="O273" s="6">
        <f>IF(L273&gt;0,E273/L273,0)</f>
        <v>109.42160278745645</v>
      </c>
      <c r="P273" s="11">
        <f t="shared" si="24"/>
        <v>41641.125</v>
      </c>
      <c r="Q273" s="11">
        <f>(((J273/60)/60)/24)+DATE(1970,1,1)+(-5/24)</f>
        <v>41611.891909722224</v>
      </c>
      <c r="R273" s="13" t="s">
        <v>8269</v>
      </c>
      <c r="S273" s="14" t="str">
        <f t="shared" si="25"/>
        <v>film &amp; video</v>
      </c>
      <c r="T273" s="13" t="str">
        <f t="shared" si="26"/>
        <v>documentary</v>
      </c>
      <c r="U273">
        <f>LEN(C273)</f>
        <v>130</v>
      </c>
      <c r="V273">
        <f t="shared" si="27"/>
        <v>0</v>
      </c>
      <c r="W273">
        <f t="shared" si="28"/>
        <v>0</v>
      </c>
      <c r="X273">
        <f t="shared" si="29"/>
        <v>1</v>
      </c>
    </row>
    <row r="274" spans="1:24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>
        <f>E274/D274</f>
        <v>1.7743366666666667</v>
      </c>
      <c r="O274" s="6">
        <f>IF(L274&gt;0,E274/L274,0)</f>
        <v>81.892461538461546</v>
      </c>
      <c r="P274" s="11">
        <f t="shared" si="24"/>
        <v>40296.575694444444</v>
      </c>
      <c r="Q274" s="11">
        <f>(((J274/60)/60)/24)+DATE(1970,1,1)+(-5/24)</f>
        <v>40235.692025462959</v>
      </c>
      <c r="R274" s="13" t="s">
        <v>8269</v>
      </c>
      <c r="S274" s="14" t="str">
        <f t="shared" si="25"/>
        <v>film &amp; video</v>
      </c>
      <c r="T274" s="13" t="str">
        <f t="shared" si="26"/>
        <v>documentary</v>
      </c>
      <c r="U274">
        <f>LEN(C274)</f>
        <v>138</v>
      </c>
      <c r="V274">
        <f t="shared" si="27"/>
        <v>0</v>
      </c>
      <c r="W274">
        <f t="shared" si="28"/>
        <v>0</v>
      </c>
      <c r="X274">
        <f t="shared" si="29"/>
        <v>1</v>
      </c>
    </row>
    <row r="275" spans="1:24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>
        <f>E275/D275</f>
        <v>1.077758</v>
      </c>
      <c r="O275" s="6">
        <f>IF(L275&gt;0,E275/L275,0)</f>
        <v>45.667711864406776</v>
      </c>
      <c r="P275" s="11">
        <f t="shared" si="24"/>
        <v>40727.29011574074</v>
      </c>
      <c r="Q275" s="11">
        <f>(((J275/60)/60)/24)+DATE(1970,1,1)+(-5/24)</f>
        <v>40697.29011574074</v>
      </c>
      <c r="R275" s="13" t="s">
        <v>8269</v>
      </c>
      <c r="S275" s="14" t="str">
        <f t="shared" si="25"/>
        <v>film &amp; video</v>
      </c>
      <c r="T275" s="13" t="str">
        <f t="shared" si="26"/>
        <v>documentary</v>
      </c>
      <c r="U275">
        <f>LEN(C275)</f>
        <v>134</v>
      </c>
      <c r="V275">
        <f t="shared" si="27"/>
        <v>0</v>
      </c>
      <c r="W275">
        <f t="shared" si="28"/>
        <v>0</v>
      </c>
      <c r="X275">
        <f t="shared" si="29"/>
        <v>1</v>
      </c>
    </row>
    <row r="276" spans="1:24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>
        <f>E276/D276</f>
        <v>1.56</v>
      </c>
      <c r="O276" s="6">
        <f>IF(L276&gt;0,E276/L276,0)</f>
        <v>55.221238938053098</v>
      </c>
      <c r="P276" s="11">
        <f t="shared" si="24"/>
        <v>41004.082638888889</v>
      </c>
      <c r="Q276" s="11">
        <f>(((J276/60)/60)/24)+DATE(1970,1,1)+(-5/24)</f>
        <v>40969.704039351847</v>
      </c>
      <c r="R276" s="13" t="s">
        <v>8269</v>
      </c>
      <c r="S276" s="14" t="str">
        <f t="shared" si="25"/>
        <v>film &amp; video</v>
      </c>
      <c r="T276" s="13" t="str">
        <f t="shared" si="26"/>
        <v>documentary</v>
      </c>
      <c r="U276">
        <f>LEN(C276)</f>
        <v>126</v>
      </c>
      <c r="V276">
        <f t="shared" si="27"/>
        <v>0</v>
      </c>
      <c r="W276">
        <f t="shared" si="28"/>
        <v>0</v>
      </c>
      <c r="X276">
        <f t="shared" si="29"/>
        <v>1</v>
      </c>
    </row>
    <row r="277" spans="1:24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>
        <f>E277/D277</f>
        <v>1.08395</v>
      </c>
      <c r="O277" s="6">
        <f>IF(L277&gt;0,E277/L277,0)</f>
        <v>65.298192771084331</v>
      </c>
      <c r="P277" s="11">
        <f t="shared" si="24"/>
        <v>41222.865347222221</v>
      </c>
      <c r="Q277" s="11">
        <f>(((J277/60)/60)/24)+DATE(1970,1,1)+(-5/24)</f>
        <v>41192.823680555557</v>
      </c>
      <c r="R277" s="13" t="s">
        <v>8269</v>
      </c>
      <c r="S277" s="14" t="str">
        <f t="shared" si="25"/>
        <v>film &amp; video</v>
      </c>
      <c r="T277" s="13" t="str">
        <f t="shared" si="26"/>
        <v>documentary</v>
      </c>
      <c r="U277">
        <f>LEN(C277)</f>
        <v>111</v>
      </c>
      <c r="V277">
        <f t="shared" si="27"/>
        <v>0</v>
      </c>
      <c r="W277">
        <f t="shared" si="28"/>
        <v>0</v>
      </c>
      <c r="X277">
        <f t="shared" si="29"/>
        <v>1</v>
      </c>
    </row>
    <row r="278" spans="1:24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>
        <f>E278/D278</f>
        <v>1.476</v>
      </c>
      <c r="O278" s="6">
        <f>IF(L278&gt;0,E278/L278,0)</f>
        <v>95.225806451612897</v>
      </c>
      <c r="P278" s="11">
        <f t="shared" si="24"/>
        <v>41026.831874999996</v>
      </c>
      <c r="Q278" s="11">
        <f>(((J278/60)/60)/24)+DATE(1970,1,1)+(-5/24)</f>
        <v>40966.87354166666</v>
      </c>
      <c r="R278" s="13" t="s">
        <v>8269</v>
      </c>
      <c r="S278" s="14" t="str">
        <f t="shared" si="25"/>
        <v>film &amp; video</v>
      </c>
      <c r="T278" s="13" t="str">
        <f t="shared" si="26"/>
        <v>documentary</v>
      </c>
      <c r="U278">
        <f>LEN(C278)</f>
        <v>132</v>
      </c>
      <c r="V278">
        <f t="shared" si="27"/>
        <v>0</v>
      </c>
      <c r="W278">
        <f t="shared" si="28"/>
        <v>0</v>
      </c>
      <c r="X278">
        <f t="shared" si="29"/>
        <v>1</v>
      </c>
    </row>
    <row r="279" spans="1:24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>
        <f>E279/D279</f>
        <v>1.1038153846153846</v>
      </c>
      <c r="O279" s="6">
        <f>IF(L279&gt;0,E279/L279,0)</f>
        <v>75.444794952681391</v>
      </c>
      <c r="P279" s="11">
        <f t="shared" si="24"/>
        <v>42147.68309027778</v>
      </c>
      <c r="Q279" s="11">
        <f>(((J279/60)/60)/24)+DATE(1970,1,1)+(-5/24)</f>
        <v>42117.68309027778</v>
      </c>
      <c r="R279" s="13" t="s">
        <v>8269</v>
      </c>
      <c r="S279" s="14" t="str">
        <f t="shared" si="25"/>
        <v>film &amp; video</v>
      </c>
      <c r="T279" s="13" t="str">
        <f t="shared" si="26"/>
        <v>documentary</v>
      </c>
      <c r="U279">
        <f>LEN(C279)</f>
        <v>128</v>
      </c>
      <c r="V279">
        <f t="shared" si="27"/>
        <v>0</v>
      </c>
      <c r="W279">
        <f t="shared" si="28"/>
        <v>0</v>
      </c>
      <c r="X279">
        <f t="shared" si="29"/>
        <v>1</v>
      </c>
    </row>
    <row r="280" spans="1:24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>
        <f>E280/D280</f>
        <v>1.5034814814814814</v>
      </c>
      <c r="O280" s="6">
        <f>IF(L280&gt;0,E280/L280,0)</f>
        <v>97.816867469879512</v>
      </c>
      <c r="P280" s="11">
        <f t="shared" si="24"/>
        <v>41193.832627314812</v>
      </c>
      <c r="Q280" s="11">
        <f>(((J280/60)/60)/24)+DATE(1970,1,1)+(-5/24)</f>
        <v>41163.832627314812</v>
      </c>
      <c r="R280" s="13" t="s">
        <v>8269</v>
      </c>
      <c r="S280" s="14" t="str">
        <f t="shared" si="25"/>
        <v>film &amp; video</v>
      </c>
      <c r="T280" s="13" t="str">
        <f t="shared" si="26"/>
        <v>documentary</v>
      </c>
      <c r="U280">
        <f>LEN(C280)</f>
        <v>90</v>
      </c>
      <c r="V280">
        <f t="shared" si="27"/>
        <v>0</v>
      </c>
      <c r="W280">
        <f t="shared" si="28"/>
        <v>1</v>
      </c>
      <c r="X280">
        <f t="shared" si="29"/>
        <v>0</v>
      </c>
    </row>
    <row r="281" spans="1:24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>
        <f>E281/D281</f>
        <v>1.5731829411764706</v>
      </c>
      <c r="O281" s="6">
        <f>IF(L281&gt;0,E281/L281,0)</f>
        <v>87.685606557377056</v>
      </c>
      <c r="P281" s="11">
        <f t="shared" si="24"/>
        <v>42792.875694444439</v>
      </c>
      <c r="Q281" s="11">
        <f>(((J281/60)/60)/24)+DATE(1970,1,1)+(-5/24)</f>
        <v>42759.035833333335</v>
      </c>
      <c r="R281" s="13" t="s">
        <v>8269</v>
      </c>
      <c r="S281" s="14" t="str">
        <f t="shared" si="25"/>
        <v>film &amp; video</v>
      </c>
      <c r="T281" s="13" t="str">
        <f t="shared" si="26"/>
        <v>documentary</v>
      </c>
      <c r="U281">
        <f>LEN(C281)</f>
        <v>134</v>
      </c>
      <c r="V281">
        <f t="shared" si="27"/>
        <v>0</v>
      </c>
      <c r="W281">
        <f t="shared" si="28"/>
        <v>0</v>
      </c>
      <c r="X281">
        <f t="shared" si="29"/>
        <v>1</v>
      </c>
    </row>
    <row r="282" spans="1:24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>
        <f>E282/D282</f>
        <v>1.5614399999999999</v>
      </c>
      <c r="O282" s="6">
        <f>IF(L282&gt;0,E282/L282,0)</f>
        <v>54.748948106591868</v>
      </c>
      <c r="P282" s="11">
        <f t="shared" si="24"/>
        <v>41789.382349537031</v>
      </c>
      <c r="Q282" s="11">
        <f>(((J282/60)/60)/24)+DATE(1970,1,1)+(-5/24)</f>
        <v>41744.382349537031</v>
      </c>
      <c r="R282" s="13" t="s">
        <v>8269</v>
      </c>
      <c r="S282" s="14" t="str">
        <f t="shared" si="25"/>
        <v>film &amp; video</v>
      </c>
      <c r="T282" s="13" t="str">
        <f t="shared" si="26"/>
        <v>documentary</v>
      </c>
      <c r="U282">
        <f>LEN(C282)</f>
        <v>128</v>
      </c>
      <c r="V282">
        <f t="shared" si="27"/>
        <v>0</v>
      </c>
      <c r="W282">
        <f t="shared" si="28"/>
        <v>0</v>
      </c>
      <c r="X282">
        <f t="shared" si="29"/>
        <v>1</v>
      </c>
    </row>
    <row r="283" spans="1:24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>
        <f>E283/D283</f>
        <v>1.2058763636363636</v>
      </c>
      <c r="O283" s="6">
        <f>IF(L283&gt;0,E283/L283,0)</f>
        <v>83.953417721518989</v>
      </c>
      <c r="P283" s="11">
        <f t="shared" si="24"/>
        <v>40035.601388888885</v>
      </c>
      <c r="Q283" s="11">
        <f>(((J283/60)/60)/24)+DATE(1970,1,1)+(-5/24)</f>
        <v>39949.955011574071</v>
      </c>
      <c r="R283" s="13" t="s">
        <v>8269</v>
      </c>
      <c r="S283" s="14" t="str">
        <f t="shared" si="25"/>
        <v>film &amp; video</v>
      </c>
      <c r="T283" s="13" t="str">
        <f t="shared" si="26"/>
        <v>documentary</v>
      </c>
      <c r="U283">
        <f>LEN(C283)</f>
        <v>132</v>
      </c>
      <c r="V283">
        <f t="shared" si="27"/>
        <v>0</v>
      </c>
      <c r="W283">
        <f t="shared" si="28"/>
        <v>0</v>
      </c>
      <c r="X283">
        <f t="shared" si="29"/>
        <v>1</v>
      </c>
    </row>
    <row r="284" spans="1:24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>
        <f>E284/D284</f>
        <v>1.0118888888888888</v>
      </c>
      <c r="O284" s="6">
        <f>IF(L284&gt;0,E284/L284,0)</f>
        <v>254.38547486033519</v>
      </c>
      <c r="P284" s="11">
        <f t="shared" si="24"/>
        <v>40231.708333333328</v>
      </c>
      <c r="Q284" s="11">
        <f>(((J284/60)/60)/24)+DATE(1970,1,1)+(-5/24)</f>
        <v>40194.711712962962</v>
      </c>
      <c r="R284" s="13" t="s">
        <v>8269</v>
      </c>
      <c r="S284" s="14" t="str">
        <f t="shared" si="25"/>
        <v>film &amp; video</v>
      </c>
      <c r="T284" s="13" t="str">
        <f t="shared" si="26"/>
        <v>documentary</v>
      </c>
      <c r="U284">
        <f>LEN(C284)</f>
        <v>105</v>
      </c>
      <c r="V284">
        <f t="shared" si="27"/>
        <v>0</v>
      </c>
      <c r="W284">
        <f t="shared" si="28"/>
        <v>0</v>
      </c>
      <c r="X284">
        <f t="shared" si="29"/>
        <v>1</v>
      </c>
    </row>
    <row r="285" spans="1:24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>
        <f>E285/D285</f>
        <v>1.142725</v>
      </c>
      <c r="O285" s="6">
        <f>IF(L285&gt;0,E285/L285,0)</f>
        <v>101.8269801980198</v>
      </c>
      <c r="P285" s="11">
        <f t="shared" si="24"/>
        <v>40694.999305555553</v>
      </c>
      <c r="Q285" s="11">
        <f>(((J285/60)/60)/24)+DATE(1970,1,1)+(-5/24)</f>
        <v>40675.501666666663</v>
      </c>
      <c r="R285" s="13" t="s">
        <v>8269</v>
      </c>
      <c r="S285" s="14" t="str">
        <f t="shared" si="25"/>
        <v>film &amp; video</v>
      </c>
      <c r="T285" s="13" t="str">
        <f t="shared" si="26"/>
        <v>documentary</v>
      </c>
      <c r="U285">
        <f>LEN(C285)</f>
        <v>58</v>
      </c>
      <c r="V285">
        <f t="shared" si="27"/>
        <v>0</v>
      </c>
      <c r="W285">
        <f t="shared" si="28"/>
        <v>1</v>
      </c>
      <c r="X285">
        <f t="shared" si="29"/>
        <v>0</v>
      </c>
    </row>
    <row r="286" spans="1:24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>
        <f>E286/D286</f>
        <v>1.0462615</v>
      </c>
      <c r="O286" s="6">
        <f>IF(L286&gt;0,E286/L286,0)</f>
        <v>55.066394736842106</v>
      </c>
      <c r="P286" s="11">
        <f t="shared" si="24"/>
        <v>40929.529861111107</v>
      </c>
      <c r="Q286" s="11">
        <f>(((J286/60)/60)/24)+DATE(1970,1,1)+(-5/24)</f>
        <v>40904.529861111107</v>
      </c>
      <c r="R286" s="13" t="s">
        <v>8269</v>
      </c>
      <c r="S286" s="14" t="str">
        <f t="shared" si="25"/>
        <v>film &amp; video</v>
      </c>
      <c r="T286" s="13" t="str">
        <f t="shared" si="26"/>
        <v>documentary</v>
      </c>
      <c r="U286">
        <f>LEN(C286)</f>
        <v>122</v>
      </c>
      <c r="V286">
        <f t="shared" si="27"/>
        <v>0</v>
      </c>
      <c r="W286">
        <f t="shared" si="28"/>
        <v>0</v>
      </c>
      <c r="X286">
        <f t="shared" si="29"/>
        <v>1</v>
      </c>
    </row>
    <row r="287" spans="1:24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>
        <f>E287/D287</f>
        <v>2.2882507142857142</v>
      </c>
      <c r="O287" s="6">
        <f>IF(L287&gt;0,E287/L287,0)</f>
        <v>56.901438721136763</v>
      </c>
      <c r="P287" s="11">
        <f t="shared" si="24"/>
        <v>41536.547777777778</v>
      </c>
      <c r="Q287" s="11">
        <f>(((J287/60)/60)/24)+DATE(1970,1,1)+(-5/24)</f>
        <v>41506.547777777778</v>
      </c>
      <c r="R287" s="13" t="s">
        <v>8269</v>
      </c>
      <c r="S287" s="14" t="str">
        <f t="shared" si="25"/>
        <v>film &amp; video</v>
      </c>
      <c r="T287" s="13" t="str">
        <f t="shared" si="26"/>
        <v>documentary</v>
      </c>
      <c r="U287">
        <f>LEN(C287)</f>
        <v>117</v>
      </c>
      <c r="V287">
        <f t="shared" si="27"/>
        <v>0</v>
      </c>
      <c r="W287">
        <f t="shared" si="28"/>
        <v>0</v>
      </c>
      <c r="X287">
        <f t="shared" si="29"/>
        <v>1</v>
      </c>
    </row>
    <row r="288" spans="1:24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>
        <f>E288/D288</f>
        <v>1.0915333333333332</v>
      </c>
      <c r="O288" s="6">
        <f>IF(L288&gt;0,E288/L288,0)</f>
        <v>121.28148148148148</v>
      </c>
      <c r="P288" s="11">
        <f t="shared" si="24"/>
        <v>41358.566249999996</v>
      </c>
      <c r="Q288" s="11">
        <f>(((J288/60)/60)/24)+DATE(1970,1,1)+(-5/24)</f>
        <v>41313.60791666666</v>
      </c>
      <c r="R288" s="13" t="s">
        <v>8269</v>
      </c>
      <c r="S288" s="14" t="str">
        <f t="shared" si="25"/>
        <v>film &amp; video</v>
      </c>
      <c r="T288" s="13" t="str">
        <f t="shared" si="26"/>
        <v>documentary</v>
      </c>
      <c r="U288">
        <f>LEN(C288)</f>
        <v>120</v>
      </c>
      <c r="V288">
        <f t="shared" si="27"/>
        <v>0</v>
      </c>
      <c r="W288">
        <f t="shared" si="28"/>
        <v>0</v>
      </c>
      <c r="X288">
        <f t="shared" si="29"/>
        <v>1</v>
      </c>
    </row>
    <row r="289" spans="1:24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>
        <f>E289/D289</f>
        <v>1.7629999999999999</v>
      </c>
      <c r="O289" s="6">
        <f>IF(L289&gt;0,E289/L289,0)</f>
        <v>91.189655172413794</v>
      </c>
      <c r="P289" s="11">
        <f t="shared" si="24"/>
        <v>41214.958333333328</v>
      </c>
      <c r="Q289" s="11">
        <f>(((J289/60)/60)/24)+DATE(1970,1,1)+(-5/24)</f>
        <v>41184.069652777776</v>
      </c>
      <c r="R289" s="13" t="s">
        <v>8269</v>
      </c>
      <c r="S289" s="14" t="str">
        <f t="shared" si="25"/>
        <v>film &amp; video</v>
      </c>
      <c r="T289" s="13" t="str">
        <f t="shared" si="26"/>
        <v>documentary</v>
      </c>
      <c r="U289">
        <f>LEN(C289)</f>
        <v>65</v>
      </c>
      <c r="V289">
        <f t="shared" si="27"/>
        <v>0</v>
      </c>
      <c r="W289">
        <f t="shared" si="28"/>
        <v>1</v>
      </c>
      <c r="X289">
        <f t="shared" si="29"/>
        <v>0</v>
      </c>
    </row>
    <row r="290" spans="1:24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>
        <f>E290/D290</f>
        <v>1.0321061999999999</v>
      </c>
      <c r="O290" s="6">
        <f>IF(L290&gt;0,E290/L290,0)</f>
        <v>115.44812080536913</v>
      </c>
      <c r="P290" s="11">
        <f t="shared" si="24"/>
        <v>41085.960567129623</v>
      </c>
      <c r="Q290" s="11">
        <f>(((J290/60)/60)/24)+DATE(1970,1,1)+(-5/24)</f>
        <v>41050.960567129623</v>
      </c>
      <c r="R290" s="13" t="s">
        <v>8269</v>
      </c>
      <c r="S290" s="14" t="str">
        <f t="shared" si="25"/>
        <v>film &amp; video</v>
      </c>
      <c r="T290" s="13" t="str">
        <f t="shared" si="26"/>
        <v>documentary</v>
      </c>
      <c r="U290">
        <f>LEN(C290)</f>
        <v>135</v>
      </c>
      <c r="V290">
        <f t="shared" si="27"/>
        <v>0</v>
      </c>
      <c r="W290">
        <f t="shared" si="28"/>
        <v>0</v>
      </c>
      <c r="X290">
        <f t="shared" si="29"/>
        <v>1</v>
      </c>
    </row>
    <row r="291" spans="1:24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>
        <f>E291/D291</f>
        <v>1.0482</v>
      </c>
      <c r="O291" s="6">
        <f>IF(L291&gt;0,E291/L291,0)</f>
        <v>67.771551724137936</v>
      </c>
      <c r="P291" s="11">
        <f t="shared" si="24"/>
        <v>41580.248078703698</v>
      </c>
      <c r="Q291" s="11">
        <f>(((J291/60)/60)/24)+DATE(1970,1,1)+(-5/24)</f>
        <v>41550.248078703698</v>
      </c>
      <c r="R291" s="13" t="s">
        <v>8269</v>
      </c>
      <c r="S291" s="14" t="str">
        <f t="shared" si="25"/>
        <v>film &amp; video</v>
      </c>
      <c r="T291" s="13" t="str">
        <f t="shared" si="26"/>
        <v>documentary</v>
      </c>
      <c r="U291">
        <f>LEN(C291)</f>
        <v>128</v>
      </c>
      <c r="V291">
        <f t="shared" si="27"/>
        <v>0</v>
      </c>
      <c r="W291">
        <f t="shared" si="28"/>
        <v>0</v>
      </c>
      <c r="X291">
        <f t="shared" si="29"/>
        <v>1</v>
      </c>
    </row>
    <row r="292" spans="1:24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>
        <f>E292/D292</f>
        <v>1.0668444444444445</v>
      </c>
      <c r="O292" s="6">
        <f>IF(L292&gt;0,E292/L292,0)</f>
        <v>28.576190476190476</v>
      </c>
      <c r="P292" s="11">
        <f t="shared" si="24"/>
        <v>40576.124305555553</v>
      </c>
      <c r="Q292" s="11">
        <f>(((J292/60)/60)/24)+DATE(1970,1,1)+(-5/24)</f>
        <v>40526.160844907405</v>
      </c>
      <c r="R292" s="13" t="s">
        <v>8269</v>
      </c>
      <c r="S292" s="14" t="str">
        <f t="shared" si="25"/>
        <v>film &amp; video</v>
      </c>
      <c r="T292" s="13" t="str">
        <f t="shared" si="26"/>
        <v>documentary</v>
      </c>
      <c r="U292">
        <f>LEN(C292)</f>
        <v>84</v>
      </c>
      <c r="V292">
        <f t="shared" si="27"/>
        <v>0</v>
      </c>
      <c r="W292">
        <f t="shared" si="28"/>
        <v>1</v>
      </c>
      <c r="X292">
        <f t="shared" si="29"/>
        <v>0</v>
      </c>
    </row>
    <row r="293" spans="1:24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>
        <f>E293/D293</f>
        <v>1.2001999999999999</v>
      </c>
      <c r="O293" s="6">
        <f>IF(L293&gt;0,E293/L293,0)</f>
        <v>46.8828125</v>
      </c>
      <c r="P293" s="11">
        <f t="shared" si="24"/>
        <v>41394.792361111111</v>
      </c>
      <c r="Q293" s="11">
        <f>(((J293/60)/60)/24)+DATE(1970,1,1)+(-5/24)</f>
        <v>41376.560717592591</v>
      </c>
      <c r="R293" s="13" t="s">
        <v>8269</v>
      </c>
      <c r="S293" s="14" t="str">
        <f t="shared" si="25"/>
        <v>film &amp; video</v>
      </c>
      <c r="T293" s="13" t="str">
        <f t="shared" si="26"/>
        <v>documentary</v>
      </c>
      <c r="U293">
        <f>LEN(C293)</f>
        <v>120</v>
      </c>
      <c r="V293">
        <f t="shared" si="27"/>
        <v>0</v>
      </c>
      <c r="W293">
        <f t="shared" si="28"/>
        <v>0</v>
      </c>
      <c r="X293">
        <f t="shared" si="29"/>
        <v>1</v>
      </c>
    </row>
    <row r="294" spans="1:24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>
        <f>E294/D294</f>
        <v>1.0150693333333334</v>
      </c>
      <c r="O294" s="6">
        <f>IF(L294&gt;0,E294/L294,0)</f>
        <v>154.42231237322514</v>
      </c>
      <c r="P294" s="11">
        <f t="shared" si="24"/>
        <v>40844.957638888889</v>
      </c>
      <c r="Q294" s="11">
        <f>(((J294/60)/60)/24)+DATE(1970,1,1)+(-5/24)</f>
        <v>40812.594895833332</v>
      </c>
      <c r="R294" s="13" t="s">
        <v>8269</v>
      </c>
      <c r="S294" s="14" t="str">
        <f t="shared" si="25"/>
        <v>film &amp; video</v>
      </c>
      <c r="T294" s="13" t="str">
        <f t="shared" si="26"/>
        <v>documentary</v>
      </c>
      <c r="U294">
        <f>LEN(C294)</f>
        <v>127</v>
      </c>
      <c r="V294">
        <f t="shared" si="27"/>
        <v>0</v>
      </c>
      <c r="W294">
        <f t="shared" si="28"/>
        <v>0</v>
      </c>
      <c r="X294">
        <f t="shared" si="29"/>
        <v>1</v>
      </c>
    </row>
    <row r="295" spans="1:24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>
        <f>E295/D295</f>
        <v>1.0138461538461538</v>
      </c>
      <c r="O295" s="6">
        <f>IF(L295&gt;0,E295/L295,0)</f>
        <v>201.22137404580153</v>
      </c>
      <c r="P295" s="11">
        <f t="shared" si="24"/>
        <v>41749.459652777776</v>
      </c>
      <c r="Q295" s="11">
        <f>(((J295/60)/60)/24)+DATE(1970,1,1)+(-5/24)</f>
        <v>41719.459652777776</v>
      </c>
      <c r="R295" s="13" t="s">
        <v>8269</v>
      </c>
      <c r="S295" s="14" t="str">
        <f t="shared" si="25"/>
        <v>film &amp; video</v>
      </c>
      <c r="T295" s="13" t="str">
        <f t="shared" si="26"/>
        <v>documentary</v>
      </c>
      <c r="U295">
        <f>LEN(C295)</f>
        <v>130</v>
      </c>
      <c r="V295">
        <f t="shared" si="27"/>
        <v>0</v>
      </c>
      <c r="W295">
        <f t="shared" si="28"/>
        <v>0</v>
      </c>
      <c r="X295">
        <f t="shared" si="29"/>
        <v>1</v>
      </c>
    </row>
    <row r="296" spans="1:24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>
        <f>E296/D296</f>
        <v>1</v>
      </c>
      <c r="O296" s="6">
        <f>IF(L296&gt;0,E296/L296,0)</f>
        <v>100</v>
      </c>
      <c r="P296" s="11">
        <f t="shared" si="24"/>
        <v>40378.458333333328</v>
      </c>
      <c r="Q296" s="11">
        <f>(((J296/60)/60)/24)+DATE(1970,1,1)+(-5/24)</f>
        <v>40342.876087962963</v>
      </c>
      <c r="R296" s="13" t="s">
        <v>8269</v>
      </c>
      <c r="S296" s="14" t="str">
        <f t="shared" si="25"/>
        <v>film &amp; video</v>
      </c>
      <c r="T296" s="13" t="str">
        <f t="shared" si="26"/>
        <v>documentary</v>
      </c>
      <c r="U296">
        <f>LEN(C296)</f>
        <v>148</v>
      </c>
      <c r="V296">
        <f t="shared" si="27"/>
        <v>0</v>
      </c>
      <c r="W296">
        <f t="shared" si="28"/>
        <v>0</v>
      </c>
      <c r="X296">
        <f t="shared" si="29"/>
        <v>1</v>
      </c>
    </row>
    <row r="297" spans="1:24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>
        <f>E297/D297</f>
        <v>1.3310911999999999</v>
      </c>
      <c r="O297" s="6">
        <f>IF(L297&gt;0,E297/L297,0)</f>
        <v>100.08204511278196</v>
      </c>
      <c r="P297" s="11">
        <f t="shared" si="24"/>
        <v>41578.791666666664</v>
      </c>
      <c r="Q297" s="11">
        <f>(((J297/60)/60)/24)+DATE(1970,1,1)+(-5/24)</f>
        <v>41518.796400462961</v>
      </c>
      <c r="R297" s="13" t="s">
        <v>8269</v>
      </c>
      <c r="S297" s="14" t="str">
        <f t="shared" si="25"/>
        <v>film &amp; video</v>
      </c>
      <c r="T297" s="13" t="str">
        <f t="shared" si="26"/>
        <v>documentary</v>
      </c>
      <c r="U297">
        <f>LEN(C297)</f>
        <v>134</v>
      </c>
      <c r="V297">
        <f t="shared" si="27"/>
        <v>0</v>
      </c>
      <c r="W297">
        <f t="shared" si="28"/>
        <v>0</v>
      </c>
      <c r="X297">
        <f t="shared" si="29"/>
        <v>1</v>
      </c>
    </row>
    <row r="298" spans="1:24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>
        <f>E298/D298</f>
        <v>1.187262</v>
      </c>
      <c r="O298" s="6">
        <f>IF(L298&gt;0,E298/L298,0)</f>
        <v>230.08953488372092</v>
      </c>
      <c r="P298" s="11">
        <f t="shared" si="24"/>
        <v>41159.267164351848</v>
      </c>
      <c r="Q298" s="11">
        <f>(((J298/60)/60)/24)+DATE(1970,1,1)+(-5/24)</f>
        <v>41134.267164351848</v>
      </c>
      <c r="R298" s="13" t="s">
        <v>8269</v>
      </c>
      <c r="S298" s="14" t="str">
        <f t="shared" si="25"/>
        <v>film &amp; video</v>
      </c>
      <c r="T298" s="13" t="str">
        <f t="shared" si="26"/>
        <v>documentary</v>
      </c>
      <c r="U298">
        <f>LEN(C298)</f>
        <v>113</v>
      </c>
      <c r="V298">
        <f t="shared" si="27"/>
        <v>0</v>
      </c>
      <c r="W298">
        <f t="shared" si="28"/>
        <v>0</v>
      </c>
      <c r="X298">
        <f t="shared" si="29"/>
        <v>1</v>
      </c>
    </row>
    <row r="299" spans="1:24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>
        <f>E299/D299</f>
        <v>1.0064</v>
      </c>
      <c r="O299" s="6">
        <f>IF(L299&gt;0,E299/L299,0)</f>
        <v>141.74647887323943</v>
      </c>
      <c r="P299" s="11">
        <f t="shared" si="24"/>
        <v>42124.957638888889</v>
      </c>
      <c r="Q299" s="11">
        <f>(((J299/60)/60)/24)+DATE(1970,1,1)+(-5/24)</f>
        <v>42089.519687500004</v>
      </c>
      <c r="R299" s="13" t="s">
        <v>8269</v>
      </c>
      <c r="S299" s="14" t="str">
        <f t="shared" si="25"/>
        <v>film &amp; video</v>
      </c>
      <c r="T299" s="13" t="str">
        <f t="shared" si="26"/>
        <v>documentary</v>
      </c>
      <c r="U299">
        <f>LEN(C299)</f>
        <v>114</v>
      </c>
      <c r="V299">
        <f t="shared" si="27"/>
        <v>0</v>
      </c>
      <c r="W299">
        <f t="shared" si="28"/>
        <v>0</v>
      </c>
      <c r="X299">
        <f t="shared" si="29"/>
        <v>1</v>
      </c>
    </row>
    <row r="300" spans="1:24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>
        <f>E300/D300</f>
        <v>1.089324126984127</v>
      </c>
      <c r="O300" s="6">
        <f>IF(L300&gt;0,E300/L300,0)</f>
        <v>56.344351395730705</v>
      </c>
      <c r="P300" s="11">
        <f t="shared" si="24"/>
        <v>41768.666666666664</v>
      </c>
      <c r="Q300" s="11">
        <f>(((J300/60)/60)/24)+DATE(1970,1,1)+(-5/24)</f>
        <v>41709.255185185182</v>
      </c>
      <c r="R300" s="13" t="s">
        <v>8269</v>
      </c>
      <c r="S300" s="14" t="str">
        <f t="shared" si="25"/>
        <v>film &amp; video</v>
      </c>
      <c r="T300" s="13" t="str">
        <f t="shared" si="26"/>
        <v>documentary</v>
      </c>
      <c r="U300">
        <f>LEN(C300)</f>
        <v>57</v>
      </c>
      <c r="V300">
        <f t="shared" si="27"/>
        <v>0</v>
      </c>
      <c r="W300">
        <f t="shared" si="28"/>
        <v>1</v>
      </c>
      <c r="X300">
        <f t="shared" si="29"/>
        <v>0</v>
      </c>
    </row>
    <row r="301" spans="1:24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>
        <f>E301/D301</f>
        <v>1.789525</v>
      </c>
      <c r="O301" s="6">
        <f>IF(L301&gt;0,E301/L301,0)</f>
        <v>73.341188524590166</v>
      </c>
      <c r="P301" s="11">
        <f t="shared" si="24"/>
        <v>40499.058564814812</v>
      </c>
      <c r="Q301" s="11">
        <f>(((J301/60)/60)/24)+DATE(1970,1,1)+(-5/24)</f>
        <v>40469.016898148147</v>
      </c>
      <c r="R301" s="13" t="s">
        <v>8269</v>
      </c>
      <c r="S301" s="14" t="str">
        <f t="shared" si="25"/>
        <v>film &amp; video</v>
      </c>
      <c r="T301" s="13" t="str">
        <f t="shared" si="26"/>
        <v>documentary</v>
      </c>
      <c r="U301">
        <f>LEN(C301)</f>
        <v>138</v>
      </c>
      <c r="V301">
        <f t="shared" si="27"/>
        <v>0</v>
      </c>
      <c r="W301">
        <f t="shared" si="28"/>
        <v>0</v>
      </c>
      <c r="X301">
        <f t="shared" si="29"/>
        <v>1</v>
      </c>
    </row>
    <row r="302" spans="1:24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>
        <f>E302/D302</f>
        <v>1.0172264</v>
      </c>
      <c r="O302" s="6">
        <f>IF(L302&gt;0,E302/L302,0)</f>
        <v>85.337785234899329</v>
      </c>
      <c r="P302" s="11">
        <f t="shared" si="24"/>
        <v>40657.751597222217</v>
      </c>
      <c r="Q302" s="11">
        <f>(((J302/60)/60)/24)+DATE(1970,1,1)+(-5/24)</f>
        <v>40626.751597222217</v>
      </c>
      <c r="R302" s="13" t="s">
        <v>8269</v>
      </c>
      <c r="S302" s="14" t="str">
        <f t="shared" si="25"/>
        <v>film &amp; video</v>
      </c>
      <c r="T302" s="13" t="str">
        <f t="shared" si="26"/>
        <v>documentary</v>
      </c>
      <c r="U302">
        <f>LEN(C302)</f>
        <v>135</v>
      </c>
      <c r="V302">
        <f t="shared" si="27"/>
        <v>0</v>
      </c>
      <c r="W302">
        <f t="shared" si="28"/>
        <v>0</v>
      </c>
      <c r="X302">
        <f t="shared" si="29"/>
        <v>1</v>
      </c>
    </row>
    <row r="303" spans="1:24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>
        <f>E303/D303</f>
        <v>1.1873499999999999</v>
      </c>
      <c r="O303" s="6">
        <f>IF(L303&gt;0,E303/L303,0)</f>
        <v>61.496215139442228</v>
      </c>
      <c r="P303" s="11">
        <f t="shared" si="24"/>
        <v>41352.487673611111</v>
      </c>
      <c r="Q303" s="11">
        <f>(((J303/60)/60)/24)+DATE(1970,1,1)+(-5/24)</f>
        <v>41312.529340277775</v>
      </c>
      <c r="R303" s="13" t="s">
        <v>8269</v>
      </c>
      <c r="S303" s="14" t="str">
        <f t="shared" si="25"/>
        <v>film &amp; video</v>
      </c>
      <c r="T303" s="13" t="str">
        <f t="shared" si="26"/>
        <v>documentary</v>
      </c>
      <c r="U303">
        <f>LEN(C303)</f>
        <v>114</v>
      </c>
      <c r="V303">
        <f t="shared" si="27"/>
        <v>0</v>
      </c>
      <c r="W303">
        <f t="shared" si="28"/>
        <v>0</v>
      </c>
      <c r="X303">
        <f t="shared" si="29"/>
        <v>1</v>
      </c>
    </row>
    <row r="304" spans="1:24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>
        <f>E304/D304</f>
        <v>1.0045999999999999</v>
      </c>
      <c r="O304" s="6">
        <f>IF(L304&gt;0,E304/L304,0)</f>
        <v>93.018518518518519</v>
      </c>
      <c r="P304" s="11">
        <f t="shared" si="24"/>
        <v>40963.648587962962</v>
      </c>
      <c r="Q304" s="11">
        <f>(((J304/60)/60)/24)+DATE(1970,1,1)+(-5/24)</f>
        <v>40933.648587962962</v>
      </c>
      <c r="R304" s="13" t="s">
        <v>8269</v>
      </c>
      <c r="S304" s="14" t="str">
        <f t="shared" si="25"/>
        <v>film &amp; video</v>
      </c>
      <c r="T304" s="13" t="str">
        <f t="shared" si="26"/>
        <v>documentary</v>
      </c>
      <c r="U304">
        <f>LEN(C304)</f>
        <v>139</v>
      </c>
      <c r="V304">
        <f t="shared" si="27"/>
        <v>0</v>
      </c>
      <c r="W304">
        <f t="shared" si="28"/>
        <v>0</v>
      </c>
      <c r="X304">
        <f t="shared" si="29"/>
        <v>1</v>
      </c>
    </row>
    <row r="305" spans="1:24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>
        <f>E305/D305</f>
        <v>1.3746666666666667</v>
      </c>
      <c r="O305" s="6">
        <f>IF(L305&gt;0,E305/L305,0)</f>
        <v>50.292682926829265</v>
      </c>
      <c r="P305" s="11">
        <f t="shared" si="24"/>
        <v>41061.862800925926</v>
      </c>
      <c r="Q305" s="11">
        <f>(((J305/60)/60)/24)+DATE(1970,1,1)+(-5/24)</f>
        <v>41031.862800925926</v>
      </c>
      <c r="R305" s="13" t="s">
        <v>8269</v>
      </c>
      <c r="S305" s="14" t="str">
        <f t="shared" si="25"/>
        <v>film &amp; video</v>
      </c>
      <c r="T305" s="13" t="str">
        <f t="shared" si="26"/>
        <v>documentary</v>
      </c>
      <c r="U305">
        <f>LEN(C305)</f>
        <v>124</v>
      </c>
      <c r="V305">
        <f t="shared" si="27"/>
        <v>0</v>
      </c>
      <c r="W305">
        <f t="shared" si="28"/>
        <v>0</v>
      </c>
      <c r="X305">
        <f t="shared" si="29"/>
        <v>1</v>
      </c>
    </row>
    <row r="306" spans="1:24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>
        <f>E306/D306</f>
        <v>2.3164705882352941</v>
      </c>
      <c r="O306" s="6">
        <f>IF(L306&gt;0,E306/L306,0)</f>
        <v>106.43243243243244</v>
      </c>
      <c r="P306" s="11">
        <f t="shared" si="24"/>
        <v>41152.875</v>
      </c>
      <c r="Q306" s="11">
        <f>(((J306/60)/60)/24)+DATE(1970,1,1)+(-5/24)</f>
        <v>41113.88653935185</v>
      </c>
      <c r="R306" s="13" t="s">
        <v>8269</v>
      </c>
      <c r="S306" s="14" t="str">
        <f t="shared" si="25"/>
        <v>film &amp; video</v>
      </c>
      <c r="T306" s="13" t="str">
        <f t="shared" si="26"/>
        <v>documentary</v>
      </c>
      <c r="U306">
        <f>LEN(C306)</f>
        <v>90</v>
      </c>
      <c r="V306">
        <f t="shared" si="27"/>
        <v>0</v>
      </c>
      <c r="W306">
        <f t="shared" si="28"/>
        <v>1</v>
      </c>
      <c r="X306">
        <f t="shared" si="29"/>
        <v>0</v>
      </c>
    </row>
    <row r="307" spans="1:24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>
        <f>E307/D307</f>
        <v>1.3033333333333332</v>
      </c>
      <c r="O307" s="6">
        <f>IF(L307&gt;0,E307/L307,0)</f>
        <v>51.719576719576722</v>
      </c>
      <c r="P307" s="11">
        <f t="shared" si="24"/>
        <v>40978.421863425923</v>
      </c>
      <c r="Q307" s="11">
        <f>(((J307/60)/60)/24)+DATE(1970,1,1)+(-5/24)</f>
        <v>40948.421863425923</v>
      </c>
      <c r="R307" s="13" t="s">
        <v>8269</v>
      </c>
      <c r="S307" s="14" t="str">
        <f t="shared" si="25"/>
        <v>film &amp; video</v>
      </c>
      <c r="T307" s="13" t="str">
        <f t="shared" si="26"/>
        <v>documentary</v>
      </c>
      <c r="U307">
        <f>LEN(C307)</f>
        <v>97</v>
      </c>
      <c r="V307">
        <f t="shared" si="27"/>
        <v>0</v>
      </c>
      <c r="W307">
        <f t="shared" si="28"/>
        <v>1</v>
      </c>
      <c r="X307">
        <f t="shared" si="29"/>
        <v>0</v>
      </c>
    </row>
    <row r="308" spans="1:24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>
        <f>E308/D308</f>
        <v>2.9289999999999998</v>
      </c>
      <c r="O308" s="6">
        <f>IF(L308&gt;0,E308/L308,0)</f>
        <v>36.612499999999997</v>
      </c>
      <c r="P308" s="11">
        <f t="shared" si="24"/>
        <v>41353.587187500001</v>
      </c>
      <c r="Q308" s="11">
        <f>(((J308/60)/60)/24)+DATE(1970,1,1)+(-5/24)</f>
        <v>41333.628854166665</v>
      </c>
      <c r="R308" s="13" t="s">
        <v>8269</v>
      </c>
      <c r="S308" s="14" t="str">
        <f t="shared" si="25"/>
        <v>film &amp; video</v>
      </c>
      <c r="T308" s="13" t="str">
        <f t="shared" si="26"/>
        <v>documentary</v>
      </c>
      <c r="U308">
        <f>LEN(C308)</f>
        <v>78</v>
      </c>
      <c r="V308">
        <f t="shared" si="27"/>
        <v>0</v>
      </c>
      <c r="W308">
        <f t="shared" si="28"/>
        <v>1</v>
      </c>
      <c r="X308">
        <f t="shared" si="29"/>
        <v>0</v>
      </c>
    </row>
    <row r="309" spans="1:24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>
        <f>E309/D309</f>
        <v>1.1131818181818183</v>
      </c>
      <c r="O309" s="6">
        <f>IF(L309&gt;0,E309/L309,0)</f>
        <v>42.517361111111114</v>
      </c>
      <c r="P309" s="11">
        <f t="shared" si="24"/>
        <v>41312.736122685179</v>
      </c>
      <c r="Q309" s="11">
        <f>(((J309/60)/60)/24)+DATE(1970,1,1)+(-5/24)</f>
        <v>41282.736122685179</v>
      </c>
      <c r="R309" s="13" t="s">
        <v>8269</v>
      </c>
      <c r="S309" s="14" t="str">
        <f t="shared" si="25"/>
        <v>film &amp; video</v>
      </c>
      <c r="T309" s="13" t="str">
        <f t="shared" si="26"/>
        <v>documentary</v>
      </c>
      <c r="U309">
        <f>LEN(C309)</f>
        <v>25</v>
      </c>
      <c r="V309">
        <f t="shared" si="27"/>
        <v>1</v>
      </c>
      <c r="W309">
        <f t="shared" si="28"/>
        <v>0</v>
      </c>
      <c r="X309">
        <f t="shared" si="29"/>
        <v>0</v>
      </c>
    </row>
    <row r="310" spans="1:24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>
        <f>E310/D310</f>
        <v>1.0556666666666668</v>
      </c>
      <c r="O310" s="6">
        <f>IF(L310&gt;0,E310/L310,0)</f>
        <v>62.712871287128714</v>
      </c>
      <c r="P310" s="11">
        <f t="shared" si="24"/>
        <v>40612.486226851848</v>
      </c>
      <c r="Q310" s="11">
        <f>(((J310/60)/60)/24)+DATE(1970,1,1)+(-5/24)</f>
        <v>40567.486226851848</v>
      </c>
      <c r="R310" s="13" t="s">
        <v>8269</v>
      </c>
      <c r="S310" s="14" t="str">
        <f t="shared" si="25"/>
        <v>film &amp; video</v>
      </c>
      <c r="T310" s="13" t="str">
        <f t="shared" si="26"/>
        <v>documentary</v>
      </c>
      <c r="U310">
        <f>LEN(C310)</f>
        <v>119</v>
      </c>
      <c r="V310">
        <f t="shared" si="27"/>
        <v>0</v>
      </c>
      <c r="W310">
        <f t="shared" si="28"/>
        <v>0</v>
      </c>
      <c r="X310">
        <f t="shared" si="29"/>
        <v>1</v>
      </c>
    </row>
    <row r="311" spans="1:24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>
        <f>E311/D311</f>
        <v>1.1894444444444445</v>
      </c>
      <c r="O311" s="6">
        <f>IF(L311&gt;0,E311/L311,0)</f>
        <v>89.957983193277315</v>
      </c>
      <c r="P311" s="11">
        <f t="shared" si="24"/>
        <v>41155.543217592589</v>
      </c>
      <c r="Q311" s="11">
        <f>(((J311/60)/60)/24)+DATE(1970,1,1)+(-5/24)</f>
        <v>41134.543217592589</v>
      </c>
      <c r="R311" s="13" t="s">
        <v>8269</v>
      </c>
      <c r="S311" s="14" t="str">
        <f t="shared" si="25"/>
        <v>film &amp; video</v>
      </c>
      <c r="T311" s="13" t="str">
        <f t="shared" si="26"/>
        <v>documentary</v>
      </c>
      <c r="U311">
        <f>LEN(C311)</f>
        <v>130</v>
      </c>
      <c r="V311">
        <f t="shared" si="27"/>
        <v>0</v>
      </c>
      <c r="W311">
        <f t="shared" si="28"/>
        <v>0</v>
      </c>
      <c r="X311">
        <f t="shared" si="29"/>
        <v>1</v>
      </c>
    </row>
    <row r="312" spans="1:24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>
        <f>E312/D312</f>
        <v>1.04129</v>
      </c>
      <c r="O312" s="6">
        <f>IF(L312&gt;0,E312/L312,0)</f>
        <v>28.924722222222222</v>
      </c>
      <c r="P312" s="11">
        <f t="shared" si="24"/>
        <v>40835.875</v>
      </c>
      <c r="Q312" s="11">
        <f>(((J312/60)/60)/24)+DATE(1970,1,1)+(-5/24)</f>
        <v>40820.974803240737</v>
      </c>
      <c r="R312" s="13" t="s">
        <v>8269</v>
      </c>
      <c r="S312" s="14" t="str">
        <f t="shared" si="25"/>
        <v>film &amp; video</v>
      </c>
      <c r="T312" s="13" t="str">
        <f t="shared" si="26"/>
        <v>documentary</v>
      </c>
      <c r="U312">
        <f>LEN(C312)</f>
        <v>117</v>
      </c>
      <c r="V312">
        <f t="shared" si="27"/>
        <v>0</v>
      </c>
      <c r="W312">
        <f t="shared" si="28"/>
        <v>0</v>
      </c>
      <c r="X312">
        <f t="shared" si="29"/>
        <v>1</v>
      </c>
    </row>
    <row r="313" spans="1:24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>
        <f>E313/D313</f>
        <v>1.0410165</v>
      </c>
      <c r="O313" s="6">
        <f>IF(L313&gt;0,E313/L313,0)</f>
        <v>138.8022</v>
      </c>
      <c r="P313" s="11">
        <f t="shared" si="24"/>
        <v>40909.124305555553</v>
      </c>
      <c r="Q313" s="11">
        <f>(((J313/60)/60)/24)+DATE(1970,1,1)+(-5/24)</f>
        <v>40868.011481481481</v>
      </c>
      <c r="R313" s="13" t="s">
        <v>8269</v>
      </c>
      <c r="S313" s="14" t="str">
        <f t="shared" si="25"/>
        <v>film &amp; video</v>
      </c>
      <c r="T313" s="13" t="str">
        <f t="shared" si="26"/>
        <v>documentary</v>
      </c>
      <c r="U313">
        <f>LEN(C313)</f>
        <v>101</v>
      </c>
      <c r="V313">
        <f t="shared" si="27"/>
        <v>0</v>
      </c>
      <c r="W313">
        <f t="shared" si="28"/>
        <v>0</v>
      </c>
      <c r="X313">
        <f t="shared" si="29"/>
        <v>1</v>
      </c>
    </row>
    <row r="314" spans="1:24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>
        <f>E314/D314</f>
        <v>1.1187499999999999</v>
      </c>
      <c r="O314" s="6">
        <f>IF(L314&gt;0,E314/L314,0)</f>
        <v>61.301369863013697</v>
      </c>
      <c r="P314" s="11">
        <f t="shared" si="24"/>
        <v>41378.669351851851</v>
      </c>
      <c r="Q314" s="11">
        <f>(((J314/60)/60)/24)+DATE(1970,1,1)+(-5/24)</f>
        <v>41348.669351851851</v>
      </c>
      <c r="R314" s="13" t="s">
        <v>8269</v>
      </c>
      <c r="S314" s="14" t="str">
        <f t="shared" si="25"/>
        <v>film &amp; video</v>
      </c>
      <c r="T314" s="13" t="str">
        <f t="shared" si="26"/>
        <v>documentary</v>
      </c>
      <c r="U314">
        <f>LEN(C314)</f>
        <v>137</v>
      </c>
      <c r="V314">
        <f t="shared" si="27"/>
        <v>0</v>
      </c>
      <c r="W314">
        <f t="shared" si="28"/>
        <v>0</v>
      </c>
      <c r="X314">
        <f t="shared" si="29"/>
        <v>1</v>
      </c>
    </row>
    <row r="315" spans="1:24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>
        <f>E315/D315</f>
        <v>1.0473529411764706</v>
      </c>
      <c r="O315" s="6">
        <f>IF(L315&gt;0,E315/L315,0)</f>
        <v>80.202702702702709</v>
      </c>
      <c r="P315" s="11">
        <f t="shared" si="24"/>
        <v>40401.457638888889</v>
      </c>
      <c r="Q315" s="11">
        <f>(((J315/60)/60)/24)+DATE(1970,1,1)+(-5/24)</f>
        <v>40357.019606481481</v>
      </c>
      <c r="R315" s="13" t="s">
        <v>8269</v>
      </c>
      <c r="S315" s="14" t="str">
        <f t="shared" si="25"/>
        <v>film &amp; video</v>
      </c>
      <c r="T315" s="13" t="str">
        <f t="shared" si="26"/>
        <v>documentary</v>
      </c>
      <c r="U315">
        <f>LEN(C315)</f>
        <v>145</v>
      </c>
      <c r="V315">
        <f t="shared" si="27"/>
        <v>0</v>
      </c>
      <c r="W315">
        <f t="shared" si="28"/>
        <v>0</v>
      </c>
      <c r="X315">
        <f t="shared" si="29"/>
        <v>1</v>
      </c>
    </row>
    <row r="316" spans="1:24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>
        <f>E316/D316</f>
        <v>3.8515000000000001</v>
      </c>
      <c r="O316" s="6">
        <f>IF(L316&gt;0,E316/L316,0)</f>
        <v>32.095833333333331</v>
      </c>
      <c r="P316" s="11">
        <f t="shared" si="24"/>
        <v>41334.624861111108</v>
      </c>
      <c r="Q316" s="11">
        <f>(((J316/60)/60)/24)+DATE(1970,1,1)+(-5/24)</f>
        <v>41304.624861111108</v>
      </c>
      <c r="R316" s="13" t="s">
        <v>8269</v>
      </c>
      <c r="S316" s="14" t="str">
        <f t="shared" si="25"/>
        <v>film &amp; video</v>
      </c>
      <c r="T316" s="13" t="str">
        <f t="shared" si="26"/>
        <v>documentary</v>
      </c>
      <c r="U316">
        <f>LEN(C316)</f>
        <v>135</v>
      </c>
      <c r="V316">
        <f t="shared" si="27"/>
        <v>0</v>
      </c>
      <c r="W316">
        <f t="shared" si="28"/>
        <v>0</v>
      </c>
      <c r="X316">
        <f t="shared" si="29"/>
        <v>1</v>
      </c>
    </row>
    <row r="317" spans="1:24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>
        <f>E317/D317</f>
        <v>1.01248</v>
      </c>
      <c r="O317" s="6">
        <f>IF(L317&gt;0,E317/L317,0)</f>
        <v>200.88888888888889</v>
      </c>
      <c r="P317" s="11">
        <f t="shared" si="24"/>
        <v>41143.564050925925</v>
      </c>
      <c r="Q317" s="11">
        <f>(((J317/60)/60)/24)+DATE(1970,1,1)+(-5/24)</f>
        <v>41113.564050925925</v>
      </c>
      <c r="R317" s="13" t="s">
        <v>8269</v>
      </c>
      <c r="S317" s="14" t="str">
        <f t="shared" si="25"/>
        <v>film &amp; video</v>
      </c>
      <c r="T317" s="13" t="str">
        <f t="shared" si="26"/>
        <v>documentary</v>
      </c>
      <c r="U317">
        <f>LEN(C317)</f>
        <v>119</v>
      </c>
      <c r="V317">
        <f t="shared" si="27"/>
        <v>0</v>
      </c>
      <c r="W317">
        <f t="shared" si="28"/>
        <v>0</v>
      </c>
      <c r="X317">
        <f t="shared" si="29"/>
        <v>1</v>
      </c>
    </row>
    <row r="318" spans="1:24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>
        <f>E318/D318</f>
        <v>1.1377333333333333</v>
      </c>
      <c r="O318" s="6">
        <f>IF(L318&gt;0,E318/L318,0)</f>
        <v>108.01265822784811</v>
      </c>
      <c r="P318" s="11">
        <f t="shared" si="24"/>
        <v>41983.999305555553</v>
      </c>
      <c r="Q318" s="11">
        <f>(((J318/60)/60)/24)+DATE(1970,1,1)+(-5/24)</f>
        <v>41950.715243055551</v>
      </c>
      <c r="R318" s="13" t="s">
        <v>8269</v>
      </c>
      <c r="S318" s="14" t="str">
        <f t="shared" si="25"/>
        <v>film &amp; video</v>
      </c>
      <c r="T318" s="13" t="str">
        <f t="shared" si="26"/>
        <v>documentary</v>
      </c>
      <c r="U318">
        <f>LEN(C318)</f>
        <v>85</v>
      </c>
      <c r="V318">
        <f t="shared" si="27"/>
        <v>0</v>
      </c>
      <c r="W318">
        <f t="shared" si="28"/>
        <v>1</v>
      </c>
      <c r="X318">
        <f t="shared" si="29"/>
        <v>0</v>
      </c>
    </row>
    <row r="319" spans="1:24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>
        <f>E319/D319</f>
        <v>1.0080333333333333</v>
      </c>
      <c r="O319" s="6">
        <f>IF(L319&gt;0,E319/L319,0)</f>
        <v>95.699367088607602</v>
      </c>
      <c r="P319" s="11">
        <f t="shared" si="24"/>
        <v>41619.468553240738</v>
      </c>
      <c r="Q319" s="11">
        <f>(((J319/60)/60)/24)+DATE(1970,1,1)+(-5/24)</f>
        <v>41589.468553240738</v>
      </c>
      <c r="R319" s="13" t="s">
        <v>8269</v>
      </c>
      <c r="S319" s="14" t="str">
        <f t="shared" si="25"/>
        <v>film &amp; video</v>
      </c>
      <c r="T319" s="13" t="str">
        <f t="shared" si="26"/>
        <v>documentary</v>
      </c>
      <c r="U319">
        <f>LEN(C319)</f>
        <v>95</v>
      </c>
      <c r="V319">
        <f t="shared" si="27"/>
        <v>0</v>
      </c>
      <c r="W319">
        <f t="shared" si="28"/>
        <v>1</v>
      </c>
      <c r="X319">
        <f t="shared" si="29"/>
        <v>0</v>
      </c>
    </row>
    <row r="320" spans="1:24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>
        <f>E320/D320</f>
        <v>2.8332000000000002</v>
      </c>
      <c r="O320" s="6">
        <f>IF(L320&gt;0,E320/L320,0)</f>
        <v>49.880281690140848</v>
      </c>
      <c r="P320" s="11">
        <f t="shared" si="24"/>
        <v>41359.788784722223</v>
      </c>
      <c r="Q320" s="11">
        <f>(((J320/60)/60)/24)+DATE(1970,1,1)+(-5/24)</f>
        <v>41329.830451388887</v>
      </c>
      <c r="R320" s="13" t="s">
        <v>8269</v>
      </c>
      <c r="S320" s="14" t="str">
        <f t="shared" si="25"/>
        <v>film &amp; video</v>
      </c>
      <c r="T320" s="13" t="str">
        <f t="shared" si="26"/>
        <v>documentary</v>
      </c>
      <c r="U320">
        <f>LEN(C320)</f>
        <v>122</v>
      </c>
      <c r="V320">
        <f t="shared" si="27"/>
        <v>0</v>
      </c>
      <c r="W320">
        <f t="shared" si="28"/>
        <v>0</v>
      </c>
      <c r="X320">
        <f t="shared" si="29"/>
        <v>1</v>
      </c>
    </row>
    <row r="321" spans="1:24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>
        <f>E321/D321</f>
        <v>1.1268</v>
      </c>
      <c r="O321" s="6">
        <f>IF(L321&gt;0,E321/L321,0)</f>
        <v>110.47058823529412</v>
      </c>
      <c r="P321" s="11">
        <f t="shared" si="24"/>
        <v>40211.124305555553</v>
      </c>
      <c r="Q321" s="11">
        <f>(((J321/60)/60)/24)+DATE(1970,1,1)+(-5/24)</f>
        <v>40123.629965277774</v>
      </c>
      <c r="R321" s="13" t="s">
        <v>8269</v>
      </c>
      <c r="S321" s="14" t="str">
        <f t="shared" si="25"/>
        <v>film &amp; video</v>
      </c>
      <c r="T321" s="13" t="str">
        <f t="shared" si="26"/>
        <v>documentary</v>
      </c>
      <c r="U321">
        <f>LEN(C321)</f>
        <v>150</v>
      </c>
      <c r="V321">
        <f t="shared" si="27"/>
        <v>0</v>
      </c>
      <c r="W321">
        <f t="shared" si="28"/>
        <v>0</v>
      </c>
      <c r="X321">
        <f t="shared" si="29"/>
        <v>1</v>
      </c>
    </row>
    <row r="322" spans="1:24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>
        <f>E322/D322</f>
        <v>1.0658000000000001</v>
      </c>
      <c r="O322" s="6">
        <f>IF(L322&gt;0,E322/L322,0)</f>
        <v>134.91139240506328</v>
      </c>
      <c r="P322" s="11">
        <f t="shared" ref="P322:P385" si="30">(((I322/60)/60)/24)+DATE(1970,1,1)+(-5/24)</f>
        <v>42360.749999999993</v>
      </c>
      <c r="Q322" s="11">
        <f>(((J322/60)/60)/24)+DATE(1970,1,1)+(-5/24)</f>
        <v>42331.34297453703</v>
      </c>
      <c r="R322" s="13" t="s">
        <v>8269</v>
      </c>
      <c r="S322" s="14" t="str">
        <f t="shared" ref="S322:S385" si="31">LEFT(R322,SEARCH("/",R322)-1)</f>
        <v>film &amp; video</v>
      </c>
      <c r="T322" s="13" t="str">
        <f t="shared" ref="T322:T385" si="32">RIGHT(R322,LEN(R322)-SEARCH("/",R322))</f>
        <v>documentary</v>
      </c>
      <c r="U322">
        <f>LEN(C322)</f>
        <v>134</v>
      </c>
      <c r="V322">
        <f t="shared" si="27"/>
        <v>0</v>
      </c>
      <c r="W322">
        <f t="shared" si="28"/>
        <v>0</v>
      </c>
      <c r="X322">
        <f t="shared" si="29"/>
        <v>1</v>
      </c>
    </row>
    <row r="323" spans="1:24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>
        <f>E323/D323</f>
        <v>1.0266285714285714</v>
      </c>
      <c r="O323" s="6">
        <f>IF(L323&gt;0,E323/L323,0)</f>
        <v>106.62314540059347</v>
      </c>
      <c r="P323" s="11">
        <f t="shared" si="30"/>
        <v>42682.27993055556</v>
      </c>
      <c r="Q323" s="11">
        <f>(((J323/60)/60)/24)+DATE(1970,1,1)+(-5/24)</f>
        <v>42647.238263888888</v>
      </c>
      <c r="R323" s="13" t="s">
        <v>8269</v>
      </c>
      <c r="S323" s="14" t="str">
        <f t="shared" si="31"/>
        <v>film &amp; video</v>
      </c>
      <c r="T323" s="13" t="str">
        <f t="shared" si="32"/>
        <v>documentary</v>
      </c>
      <c r="U323">
        <f>LEN(C323)</f>
        <v>96</v>
      </c>
      <c r="V323">
        <f t="shared" ref="V323:V386" si="33">IF(U323&lt;50,1,0)</f>
        <v>0</v>
      </c>
      <c r="W323">
        <f t="shared" ref="W323:W386" si="34">IF(AND(U323&gt;= 50, U323 &lt; 100),1,0)</f>
        <v>1</v>
      </c>
      <c r="X323">
        <f t="shared" ref="X323:X386" si="35">IF(U323&gt;=100,1,0)</f>
        <v>0</v>
      </c>
    </row>
    <row r="324" spans="1:24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>
        <f>E324/D324</f>
        <v>1.0791200000000001</v>
      </c>
      <c r="O324" s="6">
        <f>IF(L324&gt;0,E324/L324,0)</f>
        <v>145.04301075268816</v>
      </c>
      <c r="P324" s="11">
        <f t="shared" si="30"/>
        <v>42503.361666666664</v>
      </c>
      <c r="Q324" s="11">
        <f>(((J324/60)/60)/24)+DATE(1970,1,1)+(-5/24)</f>
        <v>42473.361666666664</v>
      </c>
      <c r="R324" s="13" t="s">
        <v>8269</v>
      </c>
      <c r="S324" s="14" t="str">
        <f t="shared" si="31"/>
        <v>film &amp; video</v>
      </c>
      <c r="T324" s="13" t="str">
        <f t="shared" si="32"/>
        <v>documentary</v>
      </c>
      <c r="U324">
        <f>LEN(C324)</f>
        <v>104</v>
      </c>
      <c r="V324">
        <f t="shared" si="33"/>
        <v>0</v>
      </c>
      <c r="W324">
        <f t="shared" si="34"/>
        <v>0</v>
      </c>
      <c r="X324">
        <f t="shared" si="35"/>
        <v>1</v>
      </c>
    </row>
    <row r="325" spans="1:24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>
        <f>E325/D325</f>
        <v>1.2307407407407407</v>
      </c>
      <c r="O325" s="6">
        <f>IF(L325&gt;0,E325/L325,0)</f>
        <v>114.58620689655173</v>
      </c>
      <c r="P325" s="11">
        <f t="shared" si="30"/>
        <v>42725.124305555553</v>
      </c>
      <c r="Q325" s="11">
        <f>(((J325/60)/60)/24)+DATE(1970,1,1)+(-5/24)</f>
        <v>42697.113032407404</v>
      </c>
      <c r="R325" s="13" t="s">
        <v>8269</v>
      </c>
      <c r="S325" s="14" t="str">
        <f t="shared" si="31"/>
        <v>film &amp; video</v>
      </c>
      <c r="T325" s="13" t="str">
        <f t="shared" si="32"/>
        <v>documentary</v>
      </c>
      <c r="U325">
        <f>LEN(C325)</f>
        <v>124</v>
      </c>
      <c r="V325">
        <f t="shared" si="33"/>
        <v>0</v>
      </c>
      <c r="W325">
        <f t="shared" si="34"/>
        <v>0</v>
      </c>
      <c r="X325">
        <f t="shared" si="35"/>
        <v>1</v>
      </c>
    </row>
    <row r="326" spans="1:24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>
        <f>E326/D326</f>
        <v>1.016</v>
      </c>
      <c r="O326" s="6">
        <f>IF(L326&gt;0,E326/L326,0)</f>
        <v>105.3170731707317</v>
      </c>
      <c r="P326" s="11">
        <f t="shared" si="30"/>
        <v>42217.417916666665</v>
      </c>
      <c r="Q326" s="11">
        <f>(((J326/60)/60)/24)+DATE(1970,1,1)+(-5/24)</f>
        <v>42184.417916666665</v>
      </c>
      <c r="R326" s="13" t="s">
        <v>8269</v>
      </c>
      <c r="S326" s="14" t="str">
        <f t="shared" si="31"/>
        <v>film &amp; video</v>
      </c>
      <c r="T326" s="13" t="str">
        <f t="shared" si="32"/>
        <v>documentary</v>
      </c>
      <c r="U326">
        <f>LEN(C326)</f>
        <v>107</v>
      </c>
      <c r="V326">
        <f t="shared" si="33"/>
        <v>0</v>
      </c>
      <c r="W326">
        <f t="shared" si="34"/>
        <v>0</v>
      </c>
      <c r="X326">
        <f t="shared" si="35"/>
        <v>1</v>
      </c>
    </row>
    <row r="327" spans="1:24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>
        <f>E327/D327</f>
        <v>1.04396</v>
      </c>
      <c r="O327" s="6">
        <f>IF(L327&gt;0,E327/L327,0)</f>
        <v>70.921195652173907</v>
      </c>
      <c r="P327" s="11">
        <f t="shared" si="30"/>
        <v>42723.979548611103</v>
      </c>
      <c r="Q327" s="11">
        <f>(((J327/60)/60)/24)+DATE(1970,1,1)+(-5/24)</f>
        <v>42688.979548611103</v>
      </c>
      <c r="R327" s="13" t="s">
        <v>8269</v>
      </c>
      <c r="S327" s="14" t="str">
        <f t="shared" si="31"/>
        <v>film &amp; video</v>
      </c>
      <c r="T327" s="13" t="str">
        <f t="shared" si="32"/>
        <v>documentary</v>
      </c>
      <c r="U327">
        <f>LEN(C327)</f>
        <v>120</v>
      </c>
      <c r="V327">
        <f t="shared" si="33"/>
        <v>0</v>
      </c>
      <c r="W327">
        <f t="shared" si="34"/>
        <v>0</v>
      </c>
      <c r="X327">
        <f t="shared" si="35"/>
        <v>1</v>
      </c>
    </row>
    <row r="328" spans="1:24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>
        <f>E328/D328</f>
        <v>1.1292973333333334</v>
      </c>
      <c r="O328" s="6">
        <f>IF(L328&gt;0,E328/L328,0)</f>
        <v>147.17167680278018</v>
      </c>
      <c r="P328" s="11">
        <f t="shared" si="30"/>
        <v>42808.747916666667</v>
      </c>
      <c r="Q328" s="11">
        <f>(((J328/60)/60)/24)+DATE(1970,1,1)+(-5/24)</f>
        <v>42775.106550925928</v>
      </c>
      <c r="R328" s="13" t="s">
        <v>8269</v>
      </c>
      <c r="S328" s="14" t="str">
        <f t="shared" si="31"/>
        <v>film &amp; video</v>
      </c>
      <c r="T328" s="13" t="str">
        <f t="shared" si="32"/>
        <v>documentary</v>
      </c>
      <c r="U328">
        <f>LEN(C328)</f>
        <v>120</v>
      </c>
      <c r="V328">
        <f t="shared" si="33"/>
        <v>0</v>
      </c>
      <c r="W328">
        <f t="shared" si="34"/>
        <v>0</v>
      </c>
      <c r="X328">
        <f t="shared" si="35"/>
        <v>1</v>
      </c>
    </row>
    <row r="329" spans="1:24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>
        <f>E329/D329</f>
        <v>1.3640000000000001</v>
      </c>
      <c r="O329" s="6">
        <f>IF(L329&gt;0,E329/L329,0)</f>
        <v>160.47058823529412</v>
      </c>
      <c r="P329" s="11">
        <f t="shared" si="30"/>
        <v>42085.124999999993</v>
      </c>
      <c r="Q329" s="11">
        <f>(((J329/60)/60)/24)+DATE(1970,1,1)+(-5/24)</f>
        <v>42058.026956018519</v>
      </c>
      <c r="R329" s="13" t="s">
        <v>8269</v>
      </c>
      <c r="S329" s="14" t="str">
        <f t="shared" si="31"/>
        <v>film &amp; video</v>
      </c>
      <c r="T329" s="13" t="str">
        <f t="shared" si="32"/>
        <v>documentary</v>
      </c>
      <c r="U329">
        <f>LEN(C329)</f>
        <v>128</v>
      </c>
      <c r="V329">
        <f t="shared" si="33"/>
        <v>0</v>
      </c>
      <c r="W329">
        <f t="shared" si="34"/>
        <v>0</v>
      </c>
      <c r="X329">
        <f t="shared" si="35"/>
        <v>1</v>
      </c>
    </row>
    <row r="330" spans="1:24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>
        <f>E330/D330</f>
        <v>1.036144</v>
      </c>
      <c r="O330" s="6">
        <f>IF(L330&gt;0,E330/L330,0)</f>
        <v>156.04578313253012</v>
      </c>
      <c r="P330" s="11">
        <f t="shared" si="30"/>
        <v>42308.958333333336</v>
      </c>
      <c r="Q330" s="11">
        <f>(((J330/60)/60)/24)+DATE(1970,1,1)+(-5/24)</f>
        <v>42278.738287037035</v>
      </c>
      <c r="R330" s="13" t="s">
        <v>8269</v>
      </c>
      <c r="S330" s="14" t="str">
        <f t="shared" si="31"/>
        <v>film &amp; video</v>
      </c>
      <c r="T330" s="13" t="str">
        <f t="shared" si="32"/>
        <v>documentary</v>
      </c>
      <c r="U330">
        <f>LEN(C330)</f>
        <v>124</v>
      </c>
      <c r="V330">
        <f t="shared" si="33"/>
        <v>0</v>
      </c>
      <c r="W330">
        <f t="shared" si="34"/>
        <v>0</v>
      </c>
      <c r="X330">
        <f t="shared" si="35"/>
        <v>1</v>
      </c>
    </row>
    <row r="331" spans="1:24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>
        <f>E331/D331</f>
        <v>1.0549999999999999</v>
      </c>
      <c r="O331" s="6">
        <f>IF(L331&gt;0,E331/L331,0)</f>
        <v>63.17365269461078</v>
      </c>
      <c r="P331" s="11">
        <f t="shared" si="30"/>
        <v>42314.958333333336</v>
      </c>
      <c r="Q331" s="11">
        <f>(((J331/60)/60)/24)+DATE(1970,1,1)+(-5/24)</f>
        <v>42291.258414351854</v>
      </c>
      <c r="R331" s="13" t="s">
        <v>8269</v>
      </c>
      <c r="S331" s="14" t="str">
        <f t="shared" si="31"/>
        <v>film &amp; video</v>
      </c>
      <c r="T331" s="13" t="str">
        <f t="shared" si="32"/>
        <v>documentary</v>
      </c>
      <c r="U331">
        <f>LEN(C331)</f>
        <v>110</v>
      </c>
      <c r="V331">
        <f t="shared" si="33"/>
        <v>0</v>
      </c>
      <c r="W331">
        <f t="shared" si="34"/>
        <v>0</v>
      </c>
      <c r="X331">
        <f t="shared" si="35"/>
        <v>1</v>
      </c>
    </row>
    <row r="332" spans="1:24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>
        <f>E332/D332</f>
        <v>1.0182857142857142</v>
      </c>
      <c r="O332" s="6">
        <f>IF(L332&gt;0,E332/L332,0)</f>
        <v>104.82352941176471</v>
      </c>
      <c r="P332" s="11">
        <f t="shared" si="30"/>
        <v>41410.957638888889</v>
      </c>
      <c r="Q332" s="11">
        <f>(((J332/60)/60)/24)+DATE(1970,1,1)+(-5/24)</f>
        <v>41379.307442129626</v>
      </c>
      <c r="R332" s="13" t="s">
        <v>8269</v>
      </c>
      <c r="S332" s="14" t="str">
        <f t="shared" si="31"/>
        <v>film &amp; video</v>
      </c>
      <c r="T332" s="13" t="str">
        <f t="shared" si="32"/>
        <v>documentary</v>
      </c>
      <c r="U332">
        <f>LEN(C332)</f>
        <v>132</v>
      </c>
      <c r="V332">
        <f t="shared" si="33"/>
        <v>0</v>
      </c>
      <c r="W332">
        <f t="shared" si="34"/>
        <v>0</v>
      </c>
      <c r="X332">
        <f t="shared" si="35"/>
        <v>1</v>
      </c>
    </row>
    <row r="333" spans="1:24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>
        <f>E333/D333</f>
        <v>1.0660499999999999</v>
      </c>
      <c r="O333" s="6">
        <f>IF(L333&gt;0,E333/L333,0)</f>
        <v>97.356164383561648</v>
      </c>
      <c r="P333" s="11">
        <f t="shared" si="30"/>
        <v>42538.373078703698</v>
      </c>
      <c r="Q333" s="11">
        <f>(((J333/60)/60)/24)+DATE(1970,1,1)+(-5/24)</f>
        <v>42507.373078703698</v>
      </c>
      <c r="R333" s="13" t="s">
        <v>8269</v>
      </c>
      <c r="S333" s="14" t="str">
        <f t="shared" si="31"/>
        <v>film &amp; video</v>
      </c>
      <c r="T333" s="13" t="str">
        <f t="shared" si="32"/>
        <v>documentary</v>
      </c>
      <c r="U333">
        <f>LEN(C333)</f>
        <v>123</v>
      </c>
      <c r="V333">
        <f t="shared" si="33"/>
        <v>0</v>
      </c>
      <c r="W333">
        <f t="shared" si="34"/>
        <v>0</v>
      </c>
      <c r="X333">
        <f t="shared" si="35"/>
        <v>1</v>
      </c>
    </row>
    <row r="334" spans="1:24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>
        <f>E334/D334</f>
        <v>1.13015</v>
      </c>
      <c r="O334" s="6">
        <f>IF(L334&gt;0,E334/L334,0)</f>
        <v>203.63063063063063</v>
      </c>
      <c r="P334" s="11">
        <f t="shared" si="30"/>
        <v>42305.124999999993</v>
      </c>
      <c r="Q334" s="11">
        <f>(((J334/60)/60)/24)+DATE(1970,1,1)+(-5/24)</f>
        <v>42263.471956018511</v>
      </c>
      <c r="R334" s="13" t="s">
        <v>8269</v>
      </c>
      <c r="S334" s="14" t="str">
        <f t="shared" si="31"/>
        <v>film &amp; video</v>
      </c>
      <c r="T334" s="13" t="str">
        <f t="shared" si="32"/>
        <v>documentary</v>
      </c>
      <c r="U334">
        <f>LEN(C334)</f>
        <v>124</v>
      </c>
      <c r="V334">
        <f t="shared" si="33"/>
        <v>0</v>
      </c>
      <c r="W334">
        <f t="shared" si="34"/>
        <v>0</v>
      </c>
      <c r="X334">
        <f t="shared" si="35"/>
        <v>1</v>
      </c>
    </row>
    <row r="335" spans="1:24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>
        <f>E335/D335</f>
        <v>1.252275</v>
      </c>
      <c r="O335" s="6">
        <f>IF(L335&gt;0,E335/L335,0)</f>
        <v>188.31203007518798</v>
      </c>
      <c r="P335" s="11">
        <f t="shared" si="30"/>
        <v>42467.386469907404</v>
      </c>
      <c r="Q335" s="11">
        <f>(((J335/60)/60)/24)+DATE(1970,1,1)+(-5/24)</f>
        <v>42437.428136574068</v>
      </c>
      <c r="R335" s="13" t="s">
        <v>8269</v>
      </c>
      <c r="S335" s="14" t="str">
        <f t="shared" si="31"/>
        <v>film &amp; video</v>
      </c>
      <c r="T335" s="13" t="str">
        <f t="shared" si="32"/>
        <v>documentary</v>
      </c>
      <c r="U335">
        <f>LEN(C335)</f>
        <v>124</v>
      </c>
      <c r="V335">
        <f t="shared" si="33"/>
        <v>0</v>
      </c>
      <c r="W335">
        <f t="shared" si="34"/>
        <v>0</v>
      </c>
      <c r="X335">
        <f t="shared" si="35"/>
        <v>1</v>
      </c>
    </row>
    <row r="336" spans="1:24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>
        <f>E336/D336</f>
        <v>1.0119</v>
      </c>
      <c r="O336" s="6">
        <f>IF(L336&gt;0,E336/L336,0)</f>
        <v>146.65217391304347</v>
      </c>
      <c r="P336" s="11">
        <f t="shared" si="30"/>
        <v>42139.583333333336</v>
      </c>
      <c r="Q336" s="11">
        <f>(((J336/60)/60)/24)+DATE(1970,1,1)+(-5/24)</f>
        <v>42101.474039351851</v>
      </c>
      <c r="R336" s="13" t="s">
        <v>8269</v>
      </c>
      <c r="S336" s="14" t="str">
        <f t="shared" si="31"/>
        <v>film &amp; video</v>
      </c>
      <c r="T336" s="13" t="str">
        <f t="shared" si="32"/>
        <v>documentary</v>
      </c>
      <c r="U336">
        <f>LEN(C336)</f>
        <v>134</v>
      </c>
      <c r="V336">
        <f t="shared" si="33"/>
        <v>0</v>
      </c>
      <c r="W336">
        <f t="shared" si="34"/>
        <v>0</v>
      </c>
      <c r="X336">
        <f t="shared" si="35"/>
        <v>1</v>
      </c>
    </row>
    <row r="337" spans="1:24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>
        <f>E337/D337</f>
        <v>1.0276470588235294</v>
      </c>
      <c r="O337" s="6">
        <f>IF(L337&gt;0,E337/L337,0)</f>
        <v>109.1875</v>
      </c>
      <c r="P337" s="11">
        <f t="shared" si="30"/>
        <v>42132.708333333336</v>
      </c>
      <c r="Q337" s="11">
        <f>(((J337/60)/60)/24)+DATE(1970,1,1)+(-5/24)</f>
        <v>42101.529108796291</v>
      </c>
      <c r="R337" s="13" t="s">
        <v>8269</v>
      </c>
      <c r="S337" s="14" t="str">
        <f t="shared" si="31"/>
        <v>film &amp; video</v>
      </c>
      <c r="T337" s="13" t="str">
        <f t="shared" si="32"/>
        <v>documentary</v>
      </c>
      <c r="U337">
        <f>LEN(C337)</f>
        <v>133</v>
      </c>
      <c r="V337">
        <f t="shared" si="33"/>
        <v>0</v>
      </c>
      <c r="W337">
        <f t="shared" si="34"/>
        <v>0</v>
      </c>
      <c r="X337">
        <f t="shared" si="35"/>
        <v>1</v>
      </c>
    </row>
    <row r="338" spans="1:24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>
        <f>E338/D338</f>
        <v>1.1683911999999999</v>
      </c>
      <c r="O338" s="6">
        <f>IF(L338&gt;0,E338/L338,0)</f>
        <v>59.249046653144013</v>
      </c>
      <c r="P338" s="11">
        <f t="shared" si="30"/>
        <v>42321.429606481477</v>
      </c>
      <c r="Q338" s="11">
        <f>(((J338/60)/60)/24)+DATE(1970,1,1)+(-5/24)</f>
        <v>42291.387939814813</v>
      </c>
      <c r="R338" s="13" t="s">
        <v>8269</v>
      </c>
      <c r="S338" s="14" t="str">
        <f t="shared" si="31"/>
        <v>film &amp; video</v>
      </c>
      <c r="T338" s="13" t="str">
        <f t="shared" si="32"/>
        <v>documentary</v>
      </c>
      <c r="U338">
        <f>LEN(C338)</f>
        <v>123</v>
      </c>
      <c r="V338">
        <f t="shared" si="33"/>
        <v>0</v>
      </c>
      <c r="W338">
        <f t="shared" si="34"/>
        <v>0</v>
      </c>
      <c r="X338">
        <f t="shared" si="35"/>
        <v>1</v>
      </c>
    </row>
    <row r="339" spans="1:24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>
        <f>E339/D339</f>
        <v>1.0116833333333335</v>
      </c>
      <c r="O339" s="6">
        <f>IF(L339&gt;0,E339/L339,0)</f>
        <v>97.904838709677421</v>
      </c>
      <c r="P339" s="11">
        <f t="shared" si="30"/>
        <v>42076.878564814811</v>
      </c>
      <c r="Q339" s="11">
        <f>(((J339/60)/60)/24)+DATE(1970,1,1)+(-5/24)</f>
        <v>42046.920231481483</v>
      </c>
      <c r="R339" s="13" t="s">
        <v>8269</v>
      </c>
      <c r="S339" s="14" t="str">
        <f t="shared" si="31"/>
        <v>film &amp; video</v>
      </c>
      <c r="T339" s="13" t="str">
        <f t="shared" si="32"/>
        <v>documentary</v>
      </c>
      <c r="U339">
        <f>LEN(C339)</f>
        <v>134</v>
      </c>
      <c r="V339">
        <f t="shared" si="33"/>
        <v>0</v>
      </c>
      <c r="W339">
        <f t="shared" si="34"/>
        <v>0</v>
      </c>
      <c r="X339">
        <f t="shared" si="35"/>
        <v>1</v>
      </c>
    </row>
    <row r="340" spans="1:24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>
        <f>E340/D340</f>
        <v>1.1013360000000001</v>
      </c>
      <c r="O340" s="6">
        <f>IF(L340&gt;0,E340/L340,0)</f>
        <v>70.000169491525426</v>
      </c>
      <c r="P340" s="11">
        <f t="shared" si="30"/>
        <v>42615.833333333336</v>
      </c>
      <c r="Q340" s="11">
        <f>(((J340/60)/60)/24)+DATE(1970,1,1)+(-5/24)</f>
        <v>42559.547337962962</v>
      </c>
      <c r="R340" s="13" t="s">
        <v>8269</v>
      </c>
      <c r="S340" s="14" t="str">
        <f t="shared" si="31"/>
        <v>film &amp; video</v>
      </c>
      <c r="T340" s="13" t="str">
        <f t="shared" si="32"/>
        <v>documentary</v>
      </c>
      <c r="U340">
        <f>LEN(C340)</f>
        <v>130</v>
      </c>
      <c r="V340">
        <f t="shared" si="33"/>
        <v>0</v>
      </c>
      <c r="W340">
        <f t="shared" si="34"/>
        <v>0</v>
      </c>
      <c r="X340">
        <f t="shared" si="35"/>
        <v>1</v>
      </c>
    </row>
    <row r="341" spans="1:24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>
        <f>E341/D341</f>
        <v>1.0808333333333333</v>
      </c>
      <c r="O341" s="6">
        <f>IF(L341&gt;0,E341/L341,0)</f>
        <v>72.865168539325836</v>
      </c>
      <c r="P341" s="11">
        <f t="shared" si="30"/>
        <v>42123.551712962959</v>
      </c>
      <c r="Q341" s="11">
        <f>(((J341/60)/60)/24)+DATE(1970,1,1)+(-5/24)</f>
        <v>42093.551712962959</v>
      </c>
      <c r="R341" s="13" t="s">
        <v>8269</v>
      </c>
      <c r="S341" s="14" t="str">
        <f t="shared" si="31"/>
        <v>film &amp; video</v>
      </c>
      <c r="T341" s="13" t="str">
        <f t="shared" si="32"/>
        <v>documentary</v>
      </c>
      <c r="U341">
        <f>LEN(C341)</f>
        <v>117</v>
      </c>
      <c r="V341">
        <f t="shared" si="33"/>
        <v>0</v>
      </c>
      <c r="W341">
        <f t="shared" si="34"/>
        <v>0</v>
      </c>
      <c r="X341">
        <f t="shared" si="35"/>
        <v>1</v>
      </c>
    </row>
    <row r="342" spans="1:24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>
        <f>E342/D342</f>
        <v>1.2502285714285715</v>
      </c>
      <c r="O342" s="6">
        <f>IF(L342&gt;0,E342/L342,0)</f>
        <v>146.34782608695653</v>
      </c>
      <c r="P342" s="11">
        <f t="shared" si="30"/>
        <v>42802.666666666664</v>
      </c>
      <c r="Q342" s="11">
        <f>(((J342/60)/60)/24)+DATE(1970,1,1)+(-5/24)</f>
        <v>42772.460729166669</v>
      </c>
      <c r="R342" s="13" t="s">
        <v>8269</v>
      </c>
      <c r="S342" s="14" t="str">
        <f t="shared" si="31"/>
        <v>film &amp; video</v>
      </c>
      <c r="T342" s="13" t="str">
        <f t="shared" si="32"/>
        <v>documentary</v>
      </c>
      <c r="U342">
        <f>LEN(C342)</f>
        <v>100</v>
      </c>
      <c r="V342">
        <f t="shared" si="33"/>
        <v>0</v>
      </c>
      <c r="W342">
        <f t="shared" si="34"/>
        <v>0</v>
      </c>
      <c r="X342">
        <f t="shared" si="35"/>
        <v>1</v>
      </c>
    </row>
    <row r="343" spans="1:24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>
        <f>E343/D343</f>
        <v>1.0671428571428572</v>
      </c>
      <c r="O343" s="6">
        <f>IF(L343&gt;0,E343/L343,0)</f>
        <v>67.909090909090907</v>
      </c>
      <c r="P343" s="11">
        <f t="shared" si="30"/>
        <v>41912.957638888889</v>
      </c>
      <c r="Q343" s="11">
        <f>(((J343/60)/60)/24)+DATE(1970,1,1)+(-5/24)</f>
        <v>41894.671273148146</v>
      </c>
      <c r="R343" s="13" t="s">
        <v>8269</v>
      </c>
      <c r="S343" s="14" t="str">
        <f t="shared" si="31"/>
        <v>film &amp; video</v>
      </c>
      <c r="T343" s="13" t="str">
        <f t="shared" si="32"/>
        <v>documentary</v>
      </c>
      <c r="U343">
        <f>LEN(C343)</f>
        <v>132</v>
      </c>
      <c r="V343">
        <f t="shared" si="33"/>
        <v>0</v>
      </c>
      <c r="W343">
        <f t="shared" si="34"/>
        <v>0</v>
      </c>
      <c r="X343">
        <f t="shared" si="35"/>
        <v>1</v>
      </c>
    </row>
    <row r="344" spans="1:24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>
        <f>E344/D344</f>
        <v>1.0036639999999999</v>
      </c>
      <c r="O344" s="6">
        <f>IF(L344&gt;0,E344/L344,0)</f>
        <v>169.85083076923075</v>
      </c>
      <c r="P344" s="11">
        <f t="shared" si="30"/>
        <v>42489.572511574072</v>
      </c>
      <c r="Q344" s="11">
        <f>(((J344/60)/60)/24)+DATE(1970,1,1)+(-5/24)</f>
        <v>42459.572511574072</v>
      </c>
      <c r="R344" s="13" t="s">
        <v>8269</v>
      </c>
      <c r="S344" s="14" t="str">
        <f t="shared" si="31"/>
        <v>film &amp; video</v>
      </c>
      <c r="T344" s="13" t="str">
        <f t="shared" si="32"/>
        <v>documentary</v>
      </c>
      <c r="U344">
        <f>LEN(C344)</f>
        <v>55</v>
      </c>
      <c r="V344">
        <f t="shared" si="33"/>
        <v>0</v>
      </c>
      <c r="W344">
        <f t="shared" si="34"/>
        <v>1</v>
      </c>
      <c r="X344">
        <f t="shared" si="35"/>
        <v>0</v>
      </c>
    </row>
    <row r="345" spans="1:24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>
        <f>E345/D345</f>
        <v>1.0202863333333334</v>
      </c>
      <c r="O345" s="6">
        <f>IF(L345&gt;0,E345/L345,0)</f>
        <v>58.413339694656486</v>
      </c>
      <c r="P345" s="11">
        <f t="shared" si="30"/>
        <v>41956.916666666664</v>
      </c>
      <c r="Q345" s="11">
        <f>(((J345/60)/60)/24)+DATE(1970,1,1)+(-5/24)</f>
        <v>41926.529456018514</v>
      </c>
      <c r="R345" s="13" t="s">
        <v>8269</v>
      </c>
      <c r="S345" s="14" t="str">
        <f t="shared" si="31"/>
        <v>film &amp; video</v>
      </c>
      <c r="T345" s="13" t="str">
        <f t="shared" si="32"/>
        <v>documentary</v>
      </c>
      <c r="U345">
        <f>LEN(C345)</f>
        <v>134</v>
      </c>
      <c r="V345">
        <f t="shared" si="33"/>
        <v>0</v>
      </c>
      <c r="W345">
        <f t="shared" si="34"/>
        <v>0</v>
      </c>
      <c r="X345">
        <f t="shared" si="35"/>
        <v>1</v>
      </c>
    </row>
    <row r="346" spans="1:24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>
        <f>E346/D346</f>
        <v>1.0208358208955224</v>
      </c>
      <c r="O346" s="6">
        <f>IF(L346&gt;0,E346/L346,0)</f>
        <v>119.99298245614035</v>
      </c>
      <c r="P346" s="11">
        <f t="shared" si="30"/>
        <v>42155.888888888883</v>
      </c>
      <c r="Q346" s="11">
        <f>(((J346/60)/60)/24)+DATE(1970,1,1)+(-5/24)</f>
        <v>42111.762662037036</v>
      </c>
      <c r="R346" s="13" t="s">
        <v>8269</v>
      </c>
      <c r="S346" s="14" t="str">
        <f t="shared" si="31"/>
        <v>film &amp; video</v>
      </c>
      <c r="T346" s="13" t="str">
        <f t="shared" si="32"/>
        <v>documentary</v>
      </c>
      <c r="U346">
        <f>LEN(C346)</f>
        <v>133</v>
      </c>
      <c r="V346">
        <f t="shared" si="33"/>
        <v>0</v>
      </c>
      <c r="W346">
        <f t="shared" si="34"/>
        <v>0</v>
      </c>
      <c r="X346">
        <f t="shared" si="35"/>
        <v>1</v>
      </c>
    </row>
    <row r="347" spans="1:24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>
        <f>E347/D347</f>
        <v>1.2327586206896552</v>
      </c>
      <c r="O347" s="6">
        <f>IF(L347&gt;0,E347/L347,0)</f>
        <v>99.860335195530723</v>
      </c>
      <c r="P347" s="11">
        <f t="shared" si="30"/>
        <v>42144.735995370364</v>
      </c>
      <c r="Q347" s="11">
        <f>(((J347/60)/60)/24)+DATE(1970,1,1)+(-5/24)</f>
        <v>42114.735995370364</v>
      </c>
      <c r="R347" s="13" t="s">
        <v>8269</v>
      </c>
      <c r="S347" s="14" t="str">
        <f t="shared" si="31"/>
        <v>film &amp; video</v>
      </c>
      <c r="T347" s="13" t="str">
        <f t="shared" si="32"/>
        <v>documentary</v>
      </c>
      <c r="U347">
        <f>LEN(C347)</f>
        <v>121</v>
      </c>
      <c r="V347">
        <f t="shared" si="33"/>
        <v>0</v>
      </c>
      <c r="W347">
        <f t="shared" si="34"/>
        <v>0</v>
      </c>
      <c r="X347">
        <f t="shared" si="35"/>
        <v>1</v>
      </c>
    </row>
    <row r="348" spans="1:24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>
        <f>E348/D348</f>
        <v>1.7028880000000002</v>
      </c>
      <c r="O348" s="6">
        <f>IF(L348&gt;0,E348/L348,0)</f>
        <v>90.579148936170213</v>
      </c>
      <c r="P348" s="11">
        <f t="shared" si="30"/>
        <v>42291.291909722226</v>
      </c>
      <c r="Q348" s="11">
        <f>(((J348/60)/60)/24)+DATE(1970,1,1)+(-5/24)</f>
        <v>42261.291909722226</v>
      </c>
      <c r="R348" s="13" t="s">
        <v>8269</v>
      </c>
      <c r="S348" s="14" t="str">
        <f t="shared" si="31"/>
        <v>film &amp; video</v>
      </c>
      <c r="T348" s="13" t="str">
        <f t="shared" si="32"/>
        <v>documentary</v>
      </c>
      <c r="U348">
        <f>LEN(C348)</f>
        <v>129</v>
      </c>
      <c r="V348">
        <f t="shared" si="33"/>
        <v>0</v>
      </c>
      <c r="W348">
        <f t="shared" si="34"/>
        <v>0</v>
      </c>
      <c r="X348">
        <f t="shared" si="35"/>
        <v>1</v>
      </c>
    </row>
    <row r="349" spans="1:24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>
        <f>E349/D349</f>
        <v>1.1159049999999999</v>
      </c>
      <c r="O349" s="6">
        <f>IF(L349&gt;0,E349/L349,0)</f>
        <v>117.77361477572559</v>
      </c>
      <c r="P349" s="11">
        <f t="shared" si="30"/>
        <v>42322.32880787037</v>
      </c>
      <c r="Q349" s="11">
        <f>(((J349/60)/60)/24)+DATE(1970,1,1)+(-5/24)</f>
        <v>42292.287141203698</v>
      </c>
      <c r="R349" s="13" t="s">
        <v>8269</v>
      </c>
      <c r="S349" s="14" t="str">
        <f t="shared" si="31"/>
        <v>film &amp; video</v>
      </c>
      <c r="T349" s="13" t="str">
        <f t="shared" si="32"/>
        <v>documentary</v>
      </c>
      <c r="U349">
        <f>LEN(C349)</f>
        <v>131</v>
      </c>
      <c r="V349">
        <f t="shared" si="33"/>
        <v>0</v>
      </c>
      <c r="W349">
        <f t="shared" si="34"/>
        <v>0</v>
      </c>
      <c r="X349">
        <f t="shared" si="35"/>
        <v>1</v>
      </c>
    </row>
    <row r="350" spans="1:24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>
        <f>E350/D350</f>
        <v>1.03</v>
      </c>
      <c r="O350" s="6">
        <f>IF(L350&gt;0,E350/L350,0)</f>
        <v>86.554621848739501</v>
      </c>
      <c r="P350" s="11">
        <f t="shared" si="30"/>
        <v>42237.378657407404</v>
      </c>
      <c r="Q350" s="11">
        <f>(((J350/60)/60)/24)+DATE(1970,1,1)+(-5/24)</f>
        <v>42207.378657407404</v>
      </c>
      <c r="R350" s="13" t="s">
        <v>8269</v>
      </c>
      <c r="S350" s="14" t="str">
        <f t="shared" si="31"/>
        <v>film &amp; video</v>
      </c>
      <c r="T350" s="13" t="str">
        <f t="shared" si="32"/>
        <v>documentary</v>
      </c>
      <c r="U350">
        <f>LEN(C350)</f>
        <v>123</v>
      </c>
      <c r="V350">
        <f t="shared" si="33"/>
        <v>0</v>
      </c>
      <c r="W350">
        <f t="shared" si="34"/>
        <v>0</v>
      </c>
      <c r="X350">
        <f t="shared" si="35"/>
        <v>1</v>
      </c>
    </row>
    <row r="351" spans="1:24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>
        <f>E351/D351</f>
        <v>1.0663570159857905</v>
      </c>
      <c r="O351" s="6">
        <f>IF(L351&gt;0,E351/L351,0)</f>
        <v>71.899281437125751</v>
      </c>
      <c r="P351" s="11">
        <f t="shared" si="30"/>
        <v>42790.290601851848</v>
      </c>
      <c r="Q351" s="11">
        <f>(((J351/60)/60)/24)+DATE(1970,1,1)+(-5/24)</f>
        <v>42760.290601851848</v>
      </c>
      <c r="R351" s="13" t="s">
        <v>8269</v>
      </c>
      <c r="S351" s="14" t="str">
        <f t="shared" si="31"/>
        <v>film &amp; video</v>
      </c>
      <c r="T351" s="13" t="str">
        <f t="shared" si="32"/>
        <v>documentary</v>
      </c>
      <c r="U351">
        <f>LEN(C351)</f>
        <v>100</v>
      </c>
      <c r="V351">
        <f t="shared" si="33"/>
        <v>0</v>
      </c>
      <c r="W351">
        <f t="shared" si="34"/>
        <v>0</v>
      </c>
      <c r="X351">
        <f t="shared" si="35"/>
        <v>1</v>
      </c>
    </row>
    <row r="352" spans="1:24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>
        <f>E352/D352</f>
        <v>1.1476</v>
      </c>
      <c r="O352" s="6">
        <f>IF(L352&gt;0,E352/L352,0)</f>
        <v>129.81900452488688</v>
      </c>
      <c r="P352" s="11">
        <f t="shared" si="30"/>
        <v>42623.957638888889</v>
      </c>
      <c r="Q352" s="11">
        <f>(((J352/60)/60)/24)+DATE(1970,1,1)+(-5/24)</f>
        <v>42585.857743055552</v>
      </c>
      <c r="R352" s="13" t="s">
        <v>8269</v>
      </c>
      <c r="S352" s="14" t="str">
        <f t="shared" si="31"/>
        <v>film &amp; video</v>
      </c>
      <c r="T352" s="13" t="str">
        <f t="shared" si="32"/>
        <v>documentary</v>
      </c>
      <c r="U352">
        <f>LEN(C352)</f>
        <v>122</v>
      </c>
      <c r="V352">
        <f t="shared" si="33"/>
        <v>0</v>
      </c>
      <c r="W352">
        <f t="shared" si="34"/>
        <v>0</v>
      </c>
      <c r="X352">
        <f t="shared" si="35"/>
        <v>1</v>
      </c>
    </row>
    <row r="353" spans="1:24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>
        <f>E353/D353</f>
        <v>1.2734117647058822</v>
      </c>
      <c r="O353" s="6">
        <f>IF(L353&gt;0,E353/L353,0)</f>
        <v>44.912863070539416</v>
      </c>
      <c r="P353" s="11">
        <f t="shared" si="30"/>
        <v>42467.714745370373</v>
      </c>
      <c r="Q353" s="11">
        <f>(((J353/60)/60)/24)+DATE(1970,1,1)+(-5/24)</f>
        <v>42427.75641203703</v>
      </c>
      <c r="R353" s="13" t="s">
        <v>8269</v>
      </c>
      <c r="S353" s="14" t="str">
        <f t="shared" si="31"/>
        <v>film &amp; video</v>
      </c>
      <c r="T353" s="13" t="str">
        <f t="shared" si="32"/>
        <v>documentary</v>
      </c>
      <c r="U353">
        <f>LEN(C353)</f>
        <v>129</v>
      </c>
      <c r="V353">
        <f t="shared" si="33"/>
        <v>0</v>
      </c>
      <c r="W353">
        <f t="shared" si="34"/>
        <v>0</v>
      </c>
      <c r="X353">
        <f t="shared" si="35"/>
        <v>1</v>
      </c>
    </row>
    <row r="354" spans="1:24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>
        <f>E354/D354</f>
        <v>1.1656</v>
      </c>
      <c r="O354" s="6">
        <f>IF(L354&gt;0,E354/L354,0)</f>
        <v>40.755244755244753</v>
      </c>
      <c r="P354" s="11">
        <f t="shared" si="30"/>
        <v>41919.959120370368</v>
      </c>
      <c r="Q354" s="11">
        <f>(((J354/60)/60)/24)+DATE(1970,1,1)+(-5/24)</f>
        <v>41889.959120370368</v>
      </c>
      <c r="R354" s="13" t="s">
        <v>8269</v>
      </c>
      <c r="S354" s="14" t="str">
        <f t="shared" si="31"/>
        <v>film &amp; video</v>
      </c>
      <c r="T354" s="13" t="str">
        <f t="shared" si="32"/>
        <v>documentary</v>
      </c>
      <c r="U354">
        <f>LEN(C354)</f>
        <v>120</v>
      </c>
      <c r="V354">
        <f t="shared" si="33"/>
        <v>0</v>
      </c>
      <c r="W354">
        <f t="shared" si="34"/>
        <v>0</v>
      </c>
      <c r="X354">
        <f t="shared" si="35"/>
        <v>1</v>
      </c>
    </row>
    <row r="355" spans="1:24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>
        <f>E355/D355</f>
        <v>1.0861819426615318</v>
      </c>
      <c r="O355" s="6">
        <f>IF(L355&gt;0,E355/L355,0)</f>
        <v>103.52394779771615</v>
      </c>
      <c r="P355" s="11">
        <f t="shared" si="30"/>
        <v>42327.625219907401</v>
      </c>
      <c r="Q355" s="11">
        <f>(((J355/60)/60)/24)+DATE(1970,1,1)+(-5/24)</f>
        <v>42297.583553240744</v>
      </c>
      <c r="R355" s="13" t="s">
        <v>8269</v>
      </c>
      <c r="S355" s="14" t="str">
        <f t="shared" si="31"/>
        <v>film &amp; video</v>
      </c>
      <c r="T355" s="13" t="str">
        <f t="shared" si="32"/>
        <v>documentary</v>
      </c>
      <c r="U355">
        <f>LEN(C355)</f>
        <v>135</v>
      </c>
      <c r="V355">
        <f t="shared" si="33"/>
        <v>0</v>
      </c>
      <c r="W355">
        <f t="shared" si="34"/>
        <v>0</v>
      </c>
      <c r="X355">
        <f t="shared" si="35"/>
        <v>1</v>
      </c>
    </row>
    <row r="356" spans="1:24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>
        <f>E356/D356</f>
        <v>1.0394285714285714</v>
      </c>
      <c r="O356" s="6">
        <f>IF(L356&gt;0,E356/L356,0)</f>
        <v>125.44827586206897</v>
      </c>
      <c r="P356" s="11">
        <f t="shared" si="30"/>
        <v>42468.577789351846</v>
      </c>
      <c r="Q356" s="11">
        <f>(((J356/60)/60)/24)+DATE(1970,1,1)+(-5/24)</f>
        <v>42438.619456018518</v>
      </c>
      <c r="R356" s="13" t="s">
        <v>8269</v>
      </c>
      <c r="S356" s="14" t="str">
        <f t="shared" si="31"/>
        <v>film &amp; video</v>
      </c>
      <c r="T356" s="13" t="str">
        <f t="shared" si="32"/>
        <v>documentary</v>
      </c>
      <c r="U356">
        <f>LEN(C356)</f>
        <v>135</v>
      </c>
      <c r="V356">
        <f t="shared" si="33"/>
        <v>0</v>
      </c>
      <c r="W356">
        <f t="shared" si="34"/>
        <v>0</v>
      </c>
      <c r="X356">
        <f t="shared" si="35"/>
        <v>1</v>
      </c>
    </row>
    <row r="357" spans="1:24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>
        <f>E357/D357</f>
        <v>1.1625714285714286</v>
      </c>
      <c r="O357" s="6">
        <f>IF(L357&gt;0,E357/L357,0)</f>
        <v>246.60606060606059</v>
      </c>
      <c r="P357" s="11">
        <f t="shared" si="30"/>
        <v>41974.127245370364</v>
      </c>
      <c r="Q357" s="11">
        <f>(((J357/60)/60)/24)+DATE(1970,1,1)+(-5/24)</f>
        <v>41943.0855787037</v>
      </c>
      <c r="R357" s="13" t="s">
        <v>8269</v>
      </c>
      <c r="S357" s="14" t="str">
        <f t="shared" si="31"/>
        <v>film &amp; video</v>
      </c>
      <c r="T357" s="13" t="str">
        <f t="shared" si="32"/>
        <v>documentary</v>
      </c>
      <c r="U357">
        <f>LEN(C357)</f>
        <v>83</v>
      </c>
      <c r="V357">
        <f t="shared" si="33"/>
        <v>0</v>
      </c>
      <c r="W357">
        <f t="shared" si="34"/>
        <v>1</v>
      </c>
      <c r="X357">
        <f t="shared" si="35"/>
        <v>0</v>
      </c>
    </row>
    <row r="358" spans="1:24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>
        <f>E358/D358</f>
        <v>1.0269239999999999</v>
      </c>
      <c r="O358" s="6">
        <f>IF(L358&gt;0,E358/L358,0)</f>
        <v>79.401340206185566</v>
      </c>
      <c r="P358" s="11">
        <f t="shared" si="30"/>
        <v>42445.553159722222</v>
      </c>
      <c r="Q358" s="11">
        <f>(((J358/60)/60)/24)+DATE(1970,1,1)+(-5/24)</f>
        <v>42415.594826388886</v>
      </c>
      <c r="R358" s="13" t="s">
        <v>8269</v>
      </c>
      <c r="S358" s="14" t="str">
        <f t="shared" si="31"/>
        <v>film &amp; video</v>
      </c>
      <c r="T358" s="13" t="str">
        <f t="shared" si="32"/>
        <v>documentary</v>
      </c>
      <c r="U358">
        <f>LEN(C358)</f>
        <v>92</v>
      </c>
      <c r="V358">
        <f t="shared" si="33"/>
        <v>0</v>
      </c>
      <c r="W358">
        <f t="shared" si="34"/>
        <v>1</v>
      </c>
      <c r="X358">
        <f t="shared" si="35"/>
        <v>0</v>
      </c>
    </row>
    <row r="359" spans="1:24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>
        <f>E359/D359</f>
        <v>1.74</v>
      </c>
      <c r="O359" s="6">
        <f>IF(L359&gt;0,E359/L359,0)</f>
        <v>86.138613861386133</v>
      </c>
      <c r="P359" s="11">
        <f t="shared" si="30"/>
        <v>42118.01385416666</v>
      </c>
      <c r="Q359" s="11">
        <f>(((J359/60)/60)/24)+DATE(1970,1,1)+(-5/24)</f>
        <v>42078.01385416666</v>
      </c>
      <c r="R359" s="13" t="s">
        <v>8269</v>
      </c>
      <c r="S359" s="14" t="str">
        <f t="shared" si="31"/>
        <v>film &amp; video</v>
      </c>
      <c r="T359" s="13" t="str">
        <f t="shared" si="32"/>
        <v>documentary</v>
      </c>
      <c r="U359">
        <f>LEN(C359)</f>
        <v>135</v>
      </c>
      <c r="V359">
        <f t="shared" si="33"/>
        <v>0</v>
      </c>
      <c r="W359">
        <f t="shared" si="34"/>
        <v>0</v>
      </c>
      <c r="X359">
        <f t="shared" si="35"/>
        <v>1</v>
      </c>
    </row>
    <row r="360" spans="1:24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>
        <f>E360/D360</f>
        <v>1.03088</v>
      </c>
      <c r="O360" s="6">
        <f>IF(L360&gt;0,E360/L360,0)</f>
        <v>193.04868913857678</v>
      </c>
      <c r="P360" s="11">
        <f t="shared" si="30"/>
        <v>42536.416666666664</v>
      </c>
      <c r="Q360" s="11">
        <f>(((J360/60)/60)/24)+DATE(1970,1,1)+(-5/24)</f>
        <v>42507.651863425919</v>
      </c>
      <c r="R360" s="13" t="s">
        <v>8269</v>
      </c>
      <c r="S360" s="14" t="str">
        <f t="shared" si="31"/>
        <v>film &amp; video</v>
      </c>
      <c r="T360" s="13" t="str">
        <f t="shared" si="32"/>
        <v>documentary</v>
      </c>
      <c r="U360">
        <f>LEN(C360)</f>
        <v>109</v>
      </c>
      <c r="V360">
        <f t="shared" si="33"/>
        <v>0</v>
      </c>
      <c r="W360">
        <f t="shared" si="34"/>
        <v>0</v>
      </c>
      <c r="X360">
        <f t="shared" si="35"/>
        <v>1</v>
      </c>
    </row>
    <row r="361" spans="1:24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>
        <f>E361/D361</f>
        <v>1.0485537190082646</v>
      </c>
      <c r="O361" s="6">
        <f>IF(L361&gt;0,E361/L361,0)</f>
        <v>84.023178807947019</v>
      </c>
      <c r="P361" s="11">
        <f t="shared" si="30"/>
        <v>41957.008333333331</v>
      </c>
      <c r="Q361" s="11">
        <f>(((J361/60)/60)/24)+DATE(1970,1,1)+(-5/24)</f>
        <v>41934.862152777772</v>
      </c>
      <c r="R361" s="13" t="s">
        <v>8269</v>
      </c>
      <c r="S361" s="14" t="str">
        <f t="shared" si="31"/>
        <v>film &amp; video</v>
      </c>
      <c r="T361" s="13" t="str">
        <f t="shared" si="32"/>
        <v>documentary</v>
      </c>
      <c r="U361">
        <f>LEN(C361)</f>
        <v>113</v>
      </c>
      <c r="V361">
        <f t="shared" si="33"/>
        <v>0</v>
      </c>
      <c r="W361">
        <f t="shared" si="34"/>
        <v>0</v>
      </c>
      <c r="X361">
        <f t="shared" si="35"/>
        <v>1</v>
      </c>
    </row>
    <row r="362" spans="1:24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>
        <f>E362/D362</f>
        <v>1.0137499999999999</v>
      </c>
      <c r="O362" s="6">
        <f>IF(L362&gt;0,E362/L362,0)</f>
        <v>139.82758620689654</v>
      </c>
      <c r="P362" s="11">
        <f t="shared" si="30"/>
        <v>42207.924305555549</v>
      </c>
      <c r="Q362" s="11">
        <f>(((J362/60)/60)/24)+DATE(1970,1,1)+(-5/24)</f>
        <v>42163.689583333333</v>
      </c>
      <c r="R362" s="13" t="s">
        <v>8269</v>
      </c>
      <c r="S362" s="14" t="str">
        <f t="shared" si="31"/>
        <v>film &amp; video</v>
      </c>
      <c r="T362" s="13" t="str">
        <f t="shared" si="32"/>
        <v>documentary</v>
      </c>
      <c r="U362">
        <f>LEN(C362)</f>
        <v>128</v>
      </c>
      <c r="V362">
        <f t="shared" si="33"/>
        <v>0</v>
      </c>
      <c r="W362">
        <f t="shared" si="34"/>
        <v>0</v>
      </c>
      <c r="X362">
        <f t="shared" si="35"/>
        <v>1</v>
      </c>
    </row>
    <row r="363" spans="1:24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>
        <f>E363/D363</f>
        <v>1.1107699999999998</v>
      </c>
      <c r="O363" s="6">
        <f>IF(L363&gt;0,E363/L363,0)</f>
        <v>109.82189265536722</v>
      </c>
      <c r="P363" s="11">
        <f t="shared" si="30"/>
        <v>41965.834560185183</v>
      </c>
      <c r="Q363" s="11">
        <f>(((J363/60)/60)/24)+DATE(1970,1,1)+(-5/24)</f>
        <v>41935.792893518512</v>
      </c>
      <c r="R363" s="13" t="s">
        <v>8269</v>
      </c>
      <c r="S363" s="14" t="str">
        <f t="shared" si="31"/>
        <v>film &amp; video</v>
      </c>
      <c r="T363" s="13" t="str">
        <f t="shared" si="32"/>
        <v>documentary</v>
      </c>
      <c r="U363">
        <f>LEN(C363)</f>
        <v>129</v>
      </c>
      <c r="V363">
        <f t="shared" si="33"/>
        <v>0</v>
      </c>
      <c r="W363">
        <f t="shared" si="34"/>
        <v>0</v>
      </c>
      <c r="X363">
        <f t="shared" si="35"/>
        <v>1</v>
      </c>
    </row>
    <row r="364" spans="1:24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>
        <f>E364/D364</f>
        <v>1.2415933781686497</v>
      </c>
      <c r="O364" s="6">
        <f>IF(L364&gt;0,E364/L364,0)</f>
        <v>139.53488372093022</v>
      </c>
      <c r="P364" s="11">
        <f t="shared" si="30"/>
        <v>41858.791666666664</v>
      </c>
      <c r="Q364" s="11">
        <f>(((J364/60)/60)/24)+DATE(1970,1,1)+(-5/24)</f>
        <v>41837.002210648148</v>
      </c>
      <c r="R364" s="13" t="s">
        <v>8269</v>
      </c>
      <c r="S364" s="14" t="str">
        <f t="shared" si="31"/>
        <v>film &amp; video</v>
      </c>
      <c r="T364" s="13" t="str">
        <f t="shared" si="32"/>
        <v>documentary</v>
      </c>
      <c r="U364">
        <f>LEN(C364)</f>
        <v>132</v>
      </c>
      <c r="V364">
        <f t="shared" si="33"/>
        <v>0</v>
      </c>
      <c r="W364">
        <f t="shared" si="34"/>
        <v>0</v>
      </c>
      <c r="X364">
        <f t="shared" si="35"/>
        <v>1</v>
      </c>
    </row>
    <row r="365" spans="1:24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>
        <f>E365/D365</f>
        <v>1.0133333333333334</v>
      </c>
      <c r="O365" s="6">
        <f>IF(L365&gt;0,E365/L365,0)</f>
        <v>347.84615384615387</v>
      </c>
      <c r="P365" s="11">
        <f t="shared" si="30"/>
        <v>40300.598611111105</v>
      </c>
      <c r="Q365" s="11">
        <f>(((J365/60)/60)/24)+DATE(1970,1,1)+(-5/24)</f>
        <v>40255.53629629629</v>
      </c>
      <c r="R365" s="13" t="s">
        <v>8269</v>
      </c>
      <c r="S365" s="14" t="str">
        <f t="shared" si="31"/>
        <v>film &amp; video</v>
      </c>
      <c r="T365" s="13" t="str">
        <f t="shared" si="32"/>
        <v>documentary</v>
      </c>
      <c r="U365">
        <f>LEN(C365)</f>
        <v>141</v>
      </c>
      <c r="V365">
        <f t="shared" si="33"/>
        <v>0</v>
      </c>
      <c r="W365">
        <f t="shared" si="34"/>
        <v>0</v>
      </c>
      <c r="X365">
        <f t="shared" si="35"/>
        <v>1</v>
      </c>
    </row>
    <row r="366" spans="1:24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>
        <f>E366/D366</f>
        <v>1.1016142857142857</v>
      </c>
      <c r="O366" s="6">
        <f>IF(L366&gt;0,E366/L366,0)</f>
        <v>68.24159292035398</v>
      </c>
      <c r="P366" s="11">
        <f t="shared" si="30"/>
        <v>41810.957638888889</v>
      </c>
      <c r="Q366" s="11">
        <f>(((J366/60)/60)/24)+DATE(1970,1,1)+(-5/24)</f>
        <v>41780.651296296295</v>
      </c>
      <c r="R366" s="13" t="s">
        <v>8269</v>
      </c>
      <c r="S366" s="14" t="str">
        <f t="shared" si="31"/>
        <v>film &amp; video</v>
      </c>
      <c r="T366" s="13" t="str">
        <f t="shared" si="32"/>
        <v>documentary</v>
      </c>
      <c r="U366">
        <f>LEN(C366)</f>
        <v>125</v>
      </c>
      <c r="V366">
        <f t="shared" si="33"/>
        <v>0</v>
      </c>
      <c r="W366">
        <f t="shared" si="34"/>
        <v>0</v>
      </c>
      <c r="X366">
        <f t="shared" si="35"/>
        <v>1</v>
      </c>
    </row>
    <row r="367" spans="1:24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>
        <f>E367/D367</f>
        <v>1.0397333333333334</v>
      </c>
      <c r="O367" s="6">
        <f>IF(L367&gt;0,E367/L367,0)</f>
        <v>239.93846153846152</v>
      </c>
      <c r="P367" s="11">
        <f t="shared" si="30"/>
        <v>41698.398136574069</v>
      </c>
      <c r="Q367" s="11">
        <f>(((J367/60)/60)/24)+DATE(1970,1,1)+(-5/24)</f>
        <v>41668.398136574069</v>
      </c>
      <c r="R367" s="13" t="s">
        <v>8269</v>
      </c>
      <c r="S367" s="14" t="str">
        <f t="shared" si="31"/>
        <v>film &amp; video</v>
      </c>
      <c r="T367" s="13" t="str">
        <f t="shared" si="32"/>
        <v>documentary</v>
      </c>
      <c r="U367">
        <f>LEN(C367)</f>
        <v>122</v>
      </c>
      <c r="V367">
        <f t="shared" si="33"/>
        <v>0</v>
      </c>
      <c r="W367">
        <f t="shared" si="34"/>
        <v>0</v>
      </c>
      <c r="X367">
        <f t="shared" si="35"/>
        <v>1</v>
      </c>
    </row>
    <row r="368" spans="1:24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>
        <f>E368/D368</f>
        <v>1.013157894736842</v>
      </c>
      <c r="O368" s="6">
        <f>IF(L368&gt;0,E368/L368,0)</f>
        <v>287.31343283582089</v>
      </c>
      <c r="P368" s="11">
        <f t="shared" si="30"/>
        <v>41049.584699074068</v>
      </c>
      <c r="Q368" s="11">
        <f>(((J368/60)/60)/24)+DATE(1970,1,1)+(-5/24)</f>
        <v>41019.584699074068</v>
      </c>
      <c r="R368" s="13" t="s">
        <v>8269</v>
      </c>
      <c r="S368" s="14" t="str">
        <f t="shared" si="31"/>
        <v>film &amp; video</v>
      </c>
      <c r="T368" s="13" t="str">
        <f t="shared" si="32"/>
        <v>documentary</v>
      </c>
      <c r="U368">
        <f>LEN(C368)</f>
        <v>110</v>
      </c>
      <c r="V368">
        <f t="shared" si="33"/>
        <v>0</v>
      </c>
      <c r="W368">
        <f t="shared" si="34"/>
        <v>0</v>
      </c>
      <c r="X368">
        <f t="shared" si="35"/>
        <v>1</v>
      </c>
    </row>
    <row r="369" spans="1:24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>
        <f>E369/D369</f>
        <v>1.033501</v>
      </c>
      <c r="O369" s="6">
        <f>IF(L369&gt;0,E369/L369,0)</f>
        <v>86.84882352941176</v>
      </c>
      <c r="P369" s="11">
        <f t="shared" si="30"/>
        <v>41394.999305555553</v>
      </c>
      <c r="Q369" s="11">
        <f>(((J369/60)/60)/24)+DATE(1970,1,1)+(-5/24)</f>
        <v>41355.368958333333</v>
      </c>
      <c r="R369" s="13" t="s">
        <v>8269</v>
      </c>
      <c r="S369" s="14" t="str">
        <f t="shared" si="31"/>
        <v>film &amp; video</v>
      </c>
      <c r="T369" s="13" t="str">
        <f t="shared" si="32"/>
        <v>documentary</v>
      </c>
      <c r="U369">
        <f>LEN(C369)</f>
        <v>133</v>
      </c>
      <c r="V369">
        <f t="shared" si="33"/>
        <v>0</v>
      </c>
      <c r="W369">
        <f t="shared" si="34"/>
        <v>0</v>
      </c>
      <c r="X369">
        <f t="shared" si="35"/>
        <v>1</v>
      </c>
    </row>
    <row r="370" spans="1:24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>
        <f>E370/D370</f>
        <v>1.04112</v>
      </c>
      <c r="O370" s="6">
        <f>IF(L370&gt;0,E370/L370,0)</f>
        <v>81.84905660377359</v>
      </c>
      <c r="P370" s="11">
        <f t="shared" si="30"/>
        <v>42078.355578703697</v>
      </c>
      <c r="Q370" s="11">
        <f>(((J370/60)/60)/24)+DATE(1970,1,1)+(-5/24)</f>
        <v>42043.397245370368</v>
      </c>
      <c r="R370" s="13" t="s">
        <v>8269</v>
      </c>
      <c r="S370" s="14" t="str">
        <f t="shared" si="31"/>
        <v>film &amp; video</v>
      </c>
      <c r="T370" s="13" t="str">
        <f t="shared" si="32"/>
        <v>documentary</v>
      </c>
      <c r="U370">
        <f>LEN(C370)</f>
        <v>134</v>
      </c>
      <c r="V370">
        <f t="shared" si="33"/>
        <v>0</v>
      </c>
      <c r="W370">
        <f t="shared" si="34"/>
        <v>0</v>
      </c>
      <c r="X370">
        <f t="shared" si="35"/>
        <v>1</v>
      </c>
    </row>
    <row r="371" spans="1:24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>
        <f>E371/D371</f>
        <v>1.1015569230769231</v>
      </c>
      <c r="O371" s="6">
        <f>IF(L371&gt;0,E371/L371,0)</f>
        <v>42.874970059880241</v>
      </c>
      <c r="P371" s="11">
        <f t="shared" si="30"/>
        <v>40923.3433912037</v>
      </c>
      <c r="Q371" s="11">
        <f>(((J371/60)/60)/24)+DATE(1970,1,1)+(-5/24)</f>
        <v>40893.3433912037</v>
      </c>
      <c r="R371" s="13" t="s">
        <v>8269</v>
      </c>
      <c r="S371" s="14" t="str">
        <f t="shared" si="31"/>
        <v>film &amp; video</v>
      </c>
      <c r="T371" s="13" t="str">
        <f t="shared" si="32"/>
        <v>documentary</v>
      </c>
      <c r="U371">
        <f>LEN(C371)</f>
        <v>126</v>
      </c>
      <c r="V371">
        <f t="shared" si="33"/>
        <v>0</v>
      </c>
      <c r="W371">
        <f t="shared" si="34"/>
        <v>0</v>
      </c>
      <c r="X371">
        <f t="shared" si="35"/>
        <v>1</v>
      </c>
    </row>
    <row r="372" spans="1:24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>
        <f>E372/D372</f>
        <v>1.2202</v>
      </c>
      <c r="O372" s="6">
        <f>IF(L372&gt;0,E372/L372,0)</f>
        <v>709.41860465116281</v>
      </c>
      <c r="P372" s="11">
        <f t="shared" si="30"/>
        <v>42741.586805555555</v>
      </c>
      <c r="Q372" s="11">
        <f>(((J372/60)/60)/24)+DATE(1970,1,1)+(-5/24)</f>
        <v>42711.586805555555</v>
      </c>
      <c r="R372" s="13" t="s">
        <v>8269</v>
      </c>
      <c r="S372" s="14" t="str">
        <f t="shared" si="31"/>
        <v>film &amp; video</v>
      </c>
      <c r="T372" s="13" t="str">
        <f t="shared" si="32"/>
        <v>documentary</v>
      </c>
      <c r="U372">
        <f>LEN(C372)</f>
        <v>135</v>
      </c>
      <c r="V372">
        <f t="shared" si="33"/>
        <v>0</v>
      </c>
      <c r="W372">
        <f t="shared" si="34"/>
        <v>0</v>
      </c>
      <c r="X372">
        <f t="shared" si="35"/>
        <v>1</v>
      </c>
    </row>
    <row r="373" spans="1:24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>
        <f>E373/D373</f>
        <v>1.1416866666666667</v>
      </c>
      <c r="O373" s="6">
        <f>IF(L373&gt;0,E373/L373,0)</f>
        <v>161.25517890772127</v>
      </c>
      <c r="P373" s="11">
        <f t="shared" si="30"/>
        <v>41306.559479166666</v>
      </c>
      <c r="Q373" s="11">
        <f>(((J373/60)/60)/24)+DATE(1970,1,1)+(-5/24)</f>
        <v>41261.559479166666</v>
      </c>
      <c r="R373" s="13" t="s">
        <v>8269</v>
      </c>
      <c r="S373" s="14" t="str">
        <f t="shared" si="31"/>
        <v>film &amp; video</v>
      </c>
      <c r="T373" s="13" t="str">
        <f t="shared" si="32"/>
        <v>documentary</v>
      </c>
      <c r="U373">
        <f>LEN(C373)</f>
        <v>121</v>
      </c>
      <c r="V373">
        <f t="shared" si="33"/>
        <v>0</v>
      </c>
      <c r="W373">
        <f t="shared" si="34"/>
        <v>0</v>
      </c>
      <c r="X373">
        <f t="shared" si="35"/>
        <v>1</v>
      </c>
    </row>
    <row r="374" spans="1:24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>
        <f>E374/D374</f>
        <v>1.2533333333333334</v>
      </c>
      <c r="O374" s="6">
        <f>IF(L374&gt;0,E374/L374,0)</f>
        <v>41.777777777777779</v>
      </c>
      <c r="P374" s="11">
        <f t="shared" si="30"/>
        <v>42465.458333333336</v>
      </c>
      <c r="Q374" s="11">
        <f>(((J374/60)/60)/24)+DATE(1970,1,1)+(-5/24)</f>
        <v>42425.368564814817</v>
      </c>
      <c r="R374" s="13" t="s">
        <v>8269</v>
      </c>
      <c r="S374" s="14" t="str">
        <f t="shared" si="31"/>
        <v>film &amp; video</v>
      </c>
      <c r="T374" s="13" t="str">
        <f t="shared" si="32"/>
        <v>documentary</v>
      </c>
      <c r="U374">
        <f>LEN(C374)</f>
        <v>78</v>
      </c>
      <c r="V374">
        <f t="shared" si="33"/>
        <v>0</v>
      </c>
      <c r="W374">
        <f t="shared" si="34"/>
        <v>1</v>
      </c>
      <c r="X374">
        <f t="shared" si="35"/>
        <v>0</v>
      </c>
    </row>
    <row r="375" spans="1:24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>
        <f>E375/D375</f>
        <v>1.0666666666666667</v>
      </c>
      <c r="O375" s="6">
        <f>IF(L375&gt;0,E375/L375,0)</f>
        <v>89.887640449438209</v>
      </c>
      <c r="P375" s="11">
        <f t="shared" si="30"/>
        <v>41108.703680555554</v>
      </c>
      <c r="Q375" s="11">
        <f>(((J375/60)/60)/24)+DATE(1970,1,1)+(-5/24)</f>
        <v>41078.703680555554</v>
      </c>
      <c r="R375" s="13" t="s">
        <v>8269</v>
      </c>
      <c r="S375" s="14" t="str">
        <f t="shared" si="31"/>
        <v>film &amp; video</v>
      </c>
      <c r="T375" s="13" t="str">
        <f t="shared" si="32"/>
        <v>documentary</v>
      </c>
      <c r="U375">
        <f>LEN(C375)</f>
        <v>113</v>
      </c>
      <c r="V375">
        <f t="shared" si="33"/>
        <v>0</v>
      </c>
      <c r="W375">
        <f t="shared" si="34"/>
        <v>0</v>
      </c>
      <c r="X375">
        <f t="shared" si="35"/>
        <v>1</v>
      </c>
    </row>
    <row r="376" spans="1:24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>
        <f>E376/D376</f>
        <v>1.3065</v>
      </c>
      <c r="O376" s="6">
        <f>IF(L376&gt;0,E376/L376,0)</f>
        <v>45.051724137931032</v>
      </c>
      <c r="P376" s="11">
        <f t="shared" si="30"/>
        <v>40802.680914351848</v>
      </c>
      <c r="Q376" s="11">
        <f>(((J376/60)/60)/24)+DATE(1970,1,1)+(-5/24)</f>
        <v>40757.680914351848</v>
      </c>
      <c r="R376" s="13" t="s">
        <v>8269</v>
      </c>
      <c r="S376" s="14" t="str">
        <f t="shared" si="31"/>
        <v>film &amp; video</v>
      </c>
      <c r="T376" s="13" t="str">
        <f t="shared" si="32"/>
        <v>documentary</v>
      </c>
      <c r="U376">
        <f>LEN(C376)</f>
        <v>133</v>
      </c>
      <c r="V376">
        <f t="shared" si="33"/>
        <v>0</v>
      </c>
      <c r="W376">
        <f t="shared" si="34"/>
        <v>0</v>
      </c>
      <c r="X376">
        <f t="shared" si="35"/>
        <v>1</v>
      </c>
    </row>
    <row r="377" spans="1:24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>
        <f>E377/D377</f>
        <v>1.2</v>
      </c>
      <c r="O377" s="6">
        <f>IF(L377&gt;0,E377/L377,0)</f>
        <v>42.857142857142854</v>
      </c>
      <c r="P377" s="11">
        <f t="shared" si="30"/>
        <v>41699.512499999997</v>
      </c>
      <c r="Q377" s="11">
        <f>(((J377/60)/60)/24)+DATE(1970,1,1)+(-5/24)</f>
        <v>41657.77674768518</v>
      </c>
      <c r="R377" s="13" t="s">
        <v>8269</v>
      </c>
      <c r="S377" s="14" t="str">
        <f t="shared" si="31"/>
        <v>film &amp; video</v>
      </c>
      <c r="T377" s="13" t="str">
        <f t="shared" si="32"/>
        <v>documentary</v>
      </c>
      <c r="U377">
        <f>LEN(C377)</f>
        <v>127</v>
      </c>
      <c r="V377">
        <f t="shared" si="33"/>
        <v>0</v>
      </c>
      <c r="W377">
        <f t="shared" si="34"/>
        <v>0</v>
      </c>
      <c r="X377">
        <f t="shared" si="35"/>
        <v>1</v>
      </c>
    </row>
    <row r="378" spans="1:24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>
        <f>E378/D378</f>
        <v>1.0595918367346939</v>
      </c>
      <c r="O378" s="6">
        <f>IF(L378&gt;0,E378/L378,0)</f>
        <v>54.083333333333336</v>
      </c>
      <c r="P378" s="11">
        <f t="shared" si="30"/>
        <v>42607.244398148141</v>
      </c>
      <c r="Q378" s="11">
        <f>(((J378/60)/60)/24)+DATE(1970,1,1)+(-5/24)</f>
        <v>42576.244398148141</v>
      </c>
      <c r="R378" s="13" t="s">
        <v>8269</v>
      </c>
      <c r="S378" s="14" t="str">
        <f t="shared" si="31"/>
        <v>film &amp; video</v>
      </c>
      <c r="T378" s="13" t="str">
        <f t="shared" si="32"/>
        <v>documentary</v>
      </c>
      <c r="U378">
        <f>LEN(C378)</f>
        <v>134</v>
      </c>
      <c r="V378">
        <f t="shared" si="33"/>
        <v>0</v>
      </c>
      <c r="W378">
        <f t="shared" si="34"/>
        <v>0</v>
      </c>
      <c r="X378">
        <f t="shared" si="35"/>
        <v>1</v>
      </c>
    </row>
    <row r="379" spans="1:24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>
        <f>E379/D379</f>
        <v>1.1439999999999999</v>
      </c>
      <c r="O379" s="6">
        <f>IF(L379&gt;0,E379/L379,0)</f>
        <v>103.21804511278195</v>
      </c>
      <c r="P379" s="11">
        <f t="shared" si="30"/>
        <v>42322.084027777775</v>
      </c>
      <c r="Q379" s="11">
        <f>(((J379/60)/60)/24)+DATE(1970,1,1)+(-5/24)</f>
        <v>42292.042453703696</v>
      </c>
      <c r="R379" s="13" t="s">
        <v>8269</v>
      </c>
      <c r="S379" s="14" t="str">
        <f t="shared" si="31"/>
        <v>film &amp; video</v>
      </c>
      <c r="T379" s="13" t="str">
        <f t="shared" si="32"/>
        <v>documentary</v>
      </c>
      <c r="U379">
        <f>LEN(C379)</f>
        <v>108</v>
      </c>
      <c r="V379">
        <f t="shared" si="33"/>
        <v>0</v>
      </c>
      <c r="W379">
        <f t="shared" si="34"/>
        <v>0</v>
      </c>
      <c r="X379">
        <f t="shared" si="35"/>
        <v>1</v>
      </c>
    </row>
    <row r="380" spans="1:24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>
        <f>E380/D380</f>
        <v>1.1176666666666666</v>
      </c>
      <c r="O380" s="6">
        <f>IF(L380&gt;0,E380/L380,0)</f>
        <v>40.397590361445786</v>
      </c>
      <c r="P380" s="11">
        <f t="shared" si="30"/>
        <v>42394.786111111105</v>
      </c>
      <c r="Q380" s="11">
        <f>(((J380/60)/60)/24)+DATE(1970,1,1)+(-5/24)</f>
        <v>42370.363518518519</v>
      </c>
      <c r="R380" s="13" t="s">
        <v>8269</v>
      </c>
      <c r="S380" s="14" t="str">
        <f t="shared" si="31"/>
        <v>film &amp; video</v>
      </c>
      <c r="T380" s="13" t="str">
        <f t="shared" si="32"/>
        <v>documentary</v>
      </c>
      <c r="U380">
        <f>LEN(C380)</f>
        <v>135</v>
      </c>
      <c r="V380">
        <f t="shared" si="33"/>
        <v>0</v>
      </c>
      <c r="W380">
        <f t="shared" si="34"/>
        <v>0</v>
      </c>
      <c r="X380">
        <f t="shared" si="35"/>
        <v>1</v>
      </c>
    </row>
    <row r="381" spans="1:24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>
        <f>E381/D381</f>
        <v>1.1608000000000001</v>
      </c>
      <c r="O381" s="6">
        <f>IF(L381&gt;0,E381/L381,0)</f>
        <v>116.85906040268456</v>
      </c>
      <c r="P381" s="11">
        <f t="shared" si="30"/>
        <v>41032.479999999996</v>
      </c>
      <c r="Q381" s="11">
        <f>(((J381/60)/60)/24)+DATE(1970,1,1)+(-5/24)</f>
        <v>40987.479999999996</v>
      </c>
      <c r="R381" s="13" t="s">
        <v>8269</v>
      </c>
      <c r="S381" s="14" t="str">
        <f t="shared" si="31"/>
        <v>film &amp; video</v>
      </c>
      <c r="T381" s="13" t="str">
        <f t="shared" si="32"/>
        <v>documentary</v>
      </c>
      <c r="U381">
        <f>LEN(C381)</f>
        <v>127</v>
      </c>
      <c r="V381">
        <f t="shared" si="33"/>
        <v>0</v>
      </c>
      <c r="W381">
        <f t="shared" si="34"/>
        <v>0</v>
      </c>
      <c r="X381">
        <f t="shared" si="35"/>
        <v>1</v>
      </c>
    </row>
    <row r="382" spans="1:24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>
        <f>E382/D382</f>
        <v>1.415</v>
      </c>
      <c r="O382" s="6">
        <f>IF(L382&gt;0,E382/L382,0)</f>
        <v>115.51020408163265</v>
      </c>
      <c r="P382" s="11">
        <f t="shared" si="30"/>
        <v>42392.511481481481</v>
      </c>
      <c r="Q382" s="11">
        <f>(((J382/60)/60)/24)+DATE(1970,1,1)+(-5/24)</f>
        <v>42367.511481481481</v>
      </c>
      <c r="R382" s="13" t="s">
        <v>8269</v>
      </c>
      <c r="S382" s="14" t="str">
        <f t="shared" si="31"/>
        <v>film &amp; video</v>
      </c>
      <c r="T382" s="13" t="str">
        <f t="shared" si="32"/>
        <v>documentary</v>
      </c>
      <c r="U382">
        <f>LEN(C382)</f>
        <v>135</v>
      </c>
      <c r="V382">
        <f t="shared" si="33"/>
        <v>0</v>
      </c>
      <c r="W382">
        <f t="shared" si="34"/>
        <v>0</v>
      </c>
      <c r="X382">
        <f t="shared" si="35"/>
        <v>1</v>
      </c>
    </row>
    <row r="383" spans="1:24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>
        <f>E383/D383</f>
        <v>1.0472999999999999</v>
      </c>
      <c r="O383" s="6">
        <f>IF(L383&gt;0,E383/L383,0)</f>
        <v>104.31274900398407</v>
      </c>
      <c r="P383" s="11">
        <f t="shared" si="30"/>
        <v>41120</v>
      </c>
      <c r="Q383" s="11">
        <f>(((J383/60)/60)/24)+DATE(1970,1,1)+(-5/24)</f>
        <v>41085.48978009259</v>
      </c>
      <c r="R383" s="13" t="s">
        <v>8269</v>
      </c>
      <c r="S383" s="14" t="str">
        <f t="shared" si="31"/>
        <v>film &amp; video</v>
      </c>
      <c r="T383" s="13" t="str">
        <f t="shared" si="32"/>
        <v>documentary</v>
      </c>
      <c r="U383">
        <f>LEN(C383)</f>
        <v>112</v>
      </c>
      <c r="V383">
        <f t="shared" si="33"/>
        <v>0</v>
      </c>
      <c r="W383">
        <f t="shared" si="34"/>
        <v>0</v>
      </c>
      <c r="X383">
        <f t="shared" si="35"/>
        <v>1</v>
      </c>
    </row>
    <row r="384" spans="1:24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>
        <f>E384/D384</f>
        <v>2.5583333333333331</v>
      </c>
      <c r="O384" s="6">
        <f>IF(L384&gt;0,E384/L384,0)</f>
        <v>69.772727272727266</v>
      </c>
      <c r="P384" s="11">
        <f t="shared" si="30"/>
        <v>41158.501157407409</v>
      </c>
      <c r="Q384" s="11">
        <f>(((J384/60)/60)/24)+DATE(1970,1,1)+(-5/24)</f>
        <v>41144.501157407409</v>
      </c>
      <c r="R384" s="13" t="s">
        <v>8269</v>
      </c>
      <c r="S384" s="14" t="str">
        <f t="shared" si="31"/>
        <v>film &amp; video</v>
      </c>
      <c r="T384" s="13" t="str">
        <f t="shared" si="32"/>
        <v>documentary</v>
      </c>
      <c r="U384">
        <f>LEN(C384)</f>
        <v>135</v>
      </c>
      <c r="V384">
        <f t="shared" si="33"/>
        <v>0</v>
      </c>
      <c r="W384">
        <f t="shared" si="34"/>
        <v>0</v>
      </c>
      <c r="X384">
        <f t="shared" si="35"/>
        <v>1</v>
      </c>
    </row>
    <row r="385" spans="1:24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>
        <f>E385/D385</f>
        <v>2.0670670670670672</v>
      </c>
      <c r="O385" s="6">
        <f>IF(L385&gt;0,E385/L385,0)</f>
        <v>43.020833333333336</v>
      </c>
      <c r="P385" s="11">
        <f t="shared" si="30"/>
        <v>41777.90924768518</v>
      </c>
      <c r="Q385" s="11">
        <f>(((J385/60)/60)/24)+DATE(1970,1,1)+(-5/24)</f>
        <v>41754.90924768518</v>
      </c>
      <c r="R385" s="13" t="s">
        <v>8269</v>
      </c>
      <c r="S385" s="14" t="str">
        <f t="shared" si="31"/>
        <v>film &amp; video</v>
      </c>
      <c r="T385" s="13" t="str">
        <f t="shared" si="32"/>
        <v>documentary</v>
      </c>
      <c r="U385">
        <f>LEN(C385)</f>
        <v>122</v>
      </c>
      <c r="V385">
        <f t="shared" si="33"/>
        <v>0</v>
      </c>
      <c r="W385">
        <f t="shared" si="34"/>
        <v>0</v>
      </c>
      <c r="X385">
        <f t="shared" si="35"/>
        <v>1</v>
      </c>
    </row>
    <row r="386" spans="1:24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>
        <f>E386/D386</f>
        <v>1.1210500000000001</v>
      </c>
      <c r="O386" s="6">
        <f>IF(L386&gt;0,E386/L386,0)</f>
        <v>58.540469973890339</v>
      </c>
      <c r="P386" s="11">
        <f t="shared" ref="P386:P449" si="36">(((I386/60)/60)/24)+DATE(1970,1,1)+(-5/24)</f>
        <v>42010.573460648149</v>
      </c>
      <c r="Q386" s="11">
        <f>(((J386/60)/60)/24)+DATE(1970,1,1)+(-5/24)</f>
        <v>41980.573460648149</v>
      </c>
      <c r="R386" s="13" t="s">
        <v>8269</v>
      </c>
      <c r="S386" s="14" t="str">
        <f t="shared" ref="S386:S449" si="37">LEFT(R386,SEARCH("/",R386)-1)</f>
        <v>film &amp; video</v>
      </c>
      <c r="T386" s="13" t="str">
        <f t="shared" ref="T386:T449" si="38">RIGHT(R386,LEN(R386)-SEARCH("/",R386))</f>
        <v>documentary</v>
      </c>
      <c r="U386">
        <f>LEN(C386)</f>
        <v>127</v>
      </c>
      <c r="V386">
        <f t="shared" si="33"/>
        <v>0</v>
      </c>
      <c r="W386">
        <f t="shared" si="34"/>
        <v>0</v>
      </c>
      <c r="X386">
        <f t="shared" si="35"/>
        <v>1</v>
      </c>
    </row>
    <row r="387" spans="1:24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>
        <f>E387/D387</f>
        <v>1.05982</v>
      </c>
      <c r="O387" s="6">
        <f>IF(L387&gt;0,E387/L387,0)</f>
        <v>111.79535864978902</v>
      </c>
      <c r="P387" s="11">
        <f t="shared" si="36"/>
        <v>41964.41783564815</v>
      </c>
      <c r="Q387" s="11">
        <f>(((J387/60)/60)/24)+DATE(1970,1,1)+(-5/24)</f>
        <v>41934.376168981478</v>
      </c>
      <c r="R387" s="13" t="s">
        <v>8269</v>
      </c>
      <c r="S387" s="14" t="str">
        <f t="shared" si="37"/>
        <v>film &amp; video</v>
      </c>
      <c r="T387" s="13" t="str">
        <f t="shared" si="38"/>
        <v>documentary</v>
      </c>
      <c r="U387">
        <f>LEN(C387)</f>
        <v>131</v>
      </c>
      <c r="V387">
        <f t="shared" ref="V387:V450" si="39">IF(U387&lt;50,1,0)</f>
        <v>0</v>
      </c>
      <c r="W387">
        <f t="shared" ref="W387:W450" si="40">IF(AND(U387&gt;= 50, U387 &lt; 100),1,0)</f>
        <v>0</v>
      </c>
      <c r="X387">
        <f t="shared" ref="X387:X450" si="41">IF(U387&gt;=100,1,0)</f>
        <v>1</v>
      </c>
    </row>
    <row r="388" spans="1:24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>
        <f>E388/D388</f>
        <v>1.0016666666666667</v>
      </c>
      <c r="O388" s="6">
        <f>IF(L388&gt;0,E388/L388,0)</f>
        <v>46.230769230769234</v>
      </c>
      <c r="P388" s="11">
        <f t="shared" si="36"/>
        <v>42226.742951388886</v>
      </c>
      <c r="Q388" s="11">
        <f>(((J388/60)/60)/24)+DATE(1970,1,1)+(-5/24)</f>
        <v>42211.742951388886</v>
      </c>
      <c r="R388" s="13" t="s">
        <v>8269</v>
      </c>
      <c r="S388" s="14" t="str">
        <f t="shared" si="37"/>
        <v>film &amp; video</v>
      </c>
      <c r="T388" s="13" t="str">
        <f t="shared" si="38"/>
        <v>documentary</v>
      </c>
      <c r="U388">
        <f>LEN(C388)</f>
        <v>118</v>
      </c>
      <c r="V388">
        <f t="shared" si="39"/>
        <v>0</v>
      </c>
      <c r="W388">
        <f t="shared" si="40"/>
        <v>0</v>
      </c>
      <c r="X388">
        <f t="shared" si="41"/>
        <v>1</v>
      </c>
    </row>
    <row r="389" spans="1:24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>
        <f>E389/D389</f>
        <v>2.1398947368421051</v>
      </c>
      <c r="O389" s="6">
        <f>IF(L389&gt;0,E389/L389,0)</f>
        <v>144.69039145907473</v>
      </c>
      <c r="P389" s="11">
        <f t="shared" si="36"/>
        <v>42231.041666666664</v>
      </c>
      <c r="Q389" s="11">
        <f>(((J389/60)/60)/24)+DATE(1970,1,1)+(-5/24)</f>
        <v>42200.468263888884</v>
      </c>
      <c r="R389" s="13" t="s">
        <v>8269</v>
      </c>
      <c r="S389" s="14" t="str">
        <f t="shared" si="37"/>
        <v>film &amp; video</v>
      </c>
      <c r="T389" s="13" t="str">
        <f t="shared" si="38"/>
        <v>documentary</v>
      </c>
      <c r="U389">
        <f>LEN(C389)</f>
        <v>133</v>
      </c>
      <c r="V389">
        <f t="shared" si="39"/>
        <v>0</v>
      </c>
      <c r="W389">
        <f t="shared" si="40"/>
        <v>0</v>
      </c>
      <c r="X389">
        <f t="shared" si="41"/>
        <v>1</v>
      </c>
    </row>
    <row r="390" spans="1:24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>
        <f>E390/D390</f>
        <v>1.2616000000000001</v>
      </c>
      <c r="O390" s="6">
        <f>IF(L390&gt;0,E390/L390,0)</f>
        <v>88.845070422535215</v>
      </c>
      <c r="P390" s="11">
        <f t="shared" si="36"/>
        <v>42578.867824074077</v>
      </c>
      <c r="Q390" s="11">
        <f>(((J390/60)/60)/24)+DATE(1970,1,1)+(-5/24)</f>
        <v>42548.867824074077</v>
      </c>
      <c r="R390" s="13" t="s">
        <v>8269</v>
      </c>
      <c r="S390" s="14" t="str">
        <f t="shared" si="37"/>
        <v>film &amp; video</v>
      </c>
      <c r="T390" s="13" t="str">
        <f t="shared" si="38"/>
        <v>documentary</v>
      </c>
      <c r="U390">
        <f>LEN(C390)</f>
        <v>119</v>
      </c>
      <c r="V390">
        <f t="shared" si="39"/>
        <v>0</v>
      </c>
      <c r="W390">
        <f t="shared" si="40"/>
        <v>0</v>
      </c>
      <c r="X390">
        <f t="shared" si="41"/>
        <v>1</v>
      </c>
    </row>
    <row r="391" spans="1:24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>
        <f>E391/D391</f>
        <v>1.8153547058823529</v>
      </c>
      <c r="O391" s="6">
        <f>IF(L391&gt;0,E391/L391,0)</f>
        <v>81.75107284768211</v>
      </c>
      <c r="P391" s="11">
        <f t="shared" si="36"/>
        <v>41705.749305555553</v>
      </c>
      <c r="Q391" s="11">
        <f>(((J391/60)/60)/24)+DATE(1970,1,1)+(-5/24)</f>
        <v>41673.854745370365</v>
      </c>
      <c r="R391" s="13" t="s">
        <v>8269</v>
      </c>
      <c r="S391" s="14" t="str">
        <f t="shared" si="37"/>
        <v>film &amp; video</v>
      </c>
      <c r="T391" s="13" t="str">
        <f t="shared" si="38"/>
        <v>documentary</v>
      </c>
      <c r="U391">
        <f>LEN(C391)</f>
        <v>135</v>
      </c>
      <c r="V391">
        <f t="shared" si="39"/>
        <v>0</v>
      </c>
      <c r="W391">
        <f t="shared" si="40"/>
        <v>0</v>
      </c>
      <c r="X391">
        <f t="shared" si="41"/>
        <v>1</v>
      </c>
    </row>
    <row r="392" spans="1:24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>
        <f>E392/D392</f>
        <v>1</v>
      </c>
      <c r="O392" s="6">
        <f>IF(L392&gt;0,E392/L392,0)</f>
        <v>71.428571428571431</v>
      </c>
      <c r="P392" s="11">
        <f t="shared" si="36"/>
        <v>42131.828379629624</v>
      </c>
      <c r="Q392" s="11">
        <f>(((J392/60)/60)/24)+DATE(1970,1,1)+(-5/24)</f>
        <v>42111.828379629624</v>
      </c>
      <c r="R392" s="13" t="s">
        <v>8269</v>
      </c>
      <c r="S392" s="14" t="str">
        <f t="shared" si="37"/>
        <v>film &amp; video</v>
      </c>
      <c r="T392" s="13" t="str">
        <f t="shared" si="38"/>
        <v>documentary</v>
      </c>
      <c r="U392">
        <f>LEN(C392)</f>
        <v>114</v>
      </c>
      <c r="V392">
        <f t="shared" si="39"/>
        <v>0</v>
      </c>
      <c r="W392">
        <f t="shared" si="40"/>
        <v>0</v>
      </c>
      <c r="X392">
        <f t="shared" si="41"/>
        <v>1</v>
      </c>
    </row>
    <row r="393" spans="1:24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>
        <f>E393/D393</f>
        <v>1.0061</v>
      </c>
      <c r="O393" s="6">
        <f>IF(L393&gt;0,E393/L393,0)</f>
        <v>104.25906735751295</v>
      </c>
      <c r="P393" s="11">
        <f t="shared" si="36"/>
        <v>40894.832638888889</v>
      </c>
      <c r="Q393" s="11">
        <f>(((J393/60)/60)/24)+DATE(1970,1,1)+(-5/24)</f>
        <v>40864.833923611113</v>
      </c>
      <c r="R393" s="13" t="s">
        <v>8269</v>
      </c>
      <c r="S393" s="14" t="str">
        <f t="shared" si="37"/>
        <v>film &amp; video</v>
      </c>
      <c r="T393" s="13" t="str">
        <f t="shared" si="38"/>
        <v>documentary</v>
      </c>
      <c r="U393">
        <f>LEN(C393)</f>
        <v>109</v>
      </c>
      <c r="V393">
        <f t="shared" si="39"/>
        <v>0</v>
      </c>
      <c r="W393">
        <f t="shared" si="40"/>
        <v>0</v>
      </c>
      <c r="X393">
        <f t="shared" si="41"/>
        <v>1</v>
      </c>
    </row>
    <row r="394" spans="1:24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>
        <f>E394/D394</f>
        <v>1.009027027027027</v>
      </c>
      <c r="O394" s="6">
        <f>IF(L394&gt;0,E394/L394,0)</f>
        <v>90.616504854368927</v>
      </c>
      <c r="P394" s="11">
        <f t="shared" si="36"/>
        <v>40793.916666666664</v>
      </c>
      <c r="Q394" s="11">
        <f>(((J394/60)/60)/24)+DATE(1970,1,1)+(-5/24)</f>
        <v>40763.508923611109</v>
      </c>
      <c r="R394" s="13" t="s">
        <v>8269</v>
      </c>
      <c r="S394" s="14" t="str">
        <f t="shared" si="37"/>
        <v>film &amp; video</v>
      </c>
      <c r="T394" s="13" t="str">
        <f t="shared" si="38"/>
        <v>documentary</v>
      </c>
      <c r="U394">
        <f>LEN(C394)</f>
        <v>131</v>
      </c>
      <c r="V394">
        <f t="shared" si="39"/>
        <v>0</v>
      </c>
      <c r="W394">
        <f t="shared" si="40"/>
        <v>0</v>
      </c>
      <c r="X394">
        <f t="shared" si="41"/>
        <v>1</v>
      </c>
    </row>
    <row r="395" spans="1:24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>
        <f>E395/D395</f>
        <v>1.10446</v>
      </c>
      <c r="O395" s="6">
        <f>IF(L395&gt;0,E395/L395,0)</f>
        <v>157.33048433048432</v>
      </c>
      <c r="P395" s="11">
        <f t="shared" si="36"/>
        <v>41557.500601851847</v>
      </c>
      <c r="Q395" s="11">
        <f>(((J395/60)/60)/24)+DATE(1970,1,1)+(-5/24)</f>
        <v>41526.500601851847</v>
      </c>
      <c r="R395" s="13" t="s">
        <v>8269</v>
      </c>
      <c r="S395" s="14" t="str">
        <f t="shared" si="37"/>
        <v>film &amp; video</v>
      </c>
      <c r="T395" s="13" t="str">
        <f t="shared" si="38"/>
        <v>documentary</v>
      </c>
      <c r="U395">
        <f>LEN(C395)</f>
        <v>96</v>
      </c>
      <c r="V395">
        <f t="shared" si="39"/>
        <v>0</v>
      </c>
      <c r="W395">
        <f t="shared" si="40"/>
        <v>1</v>
      </c>
      <c r="X395">
        <f t="shared" si="41"/>
        <v>0</v>
      </c>
    </row>
    <row r="396" spans="1:24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>
        <f>E396/D396</f>
        <v>1.118936170212766</v>
      </c>
      <c r="O396" s="6">
        <f>IF(L396&gt;0,E396/L396,0)</f>
        <v>105.18</v>
      </c>
      <c r="P396" s="11">
        <f t="shared" si="36"/>
        <v>42477.568078703705</v>
      </c>
      <c r="Q396" s="11">
        <f>(((J396/60)/60)/24)+DATE(1970,1,1)+(-5/24)</f>
        <v>42417.60974537037</v>
      </c>
      <c r="R396" s="13" t="s">
        <v>8269</v>
      </c>
      <c r="S396" s="14" t="str">
        <f t="shared" si="37"/>
        <v>film &amp; video</v>
      </c>
      <c r="T396" s="13" t="str">
        <f t="shared" si="38"/>
        <v>documentary</v>
      </c>
      <c r="U396">
        <f>LEN(C396)</f>
        <v>130</v>
      </c>
      <c r="V396">
        <f t="shared" si="39"/>
        <v>0</v>
      </c>
      <c r="W396">
        <f t="shared" si="40"/>
        <v>0</v>
      </c>
      <c r="X396">
        <f t="shared" si="41"/>
        <v>1</v>
      </c>
    </row>
    <row r="397" spans="1:24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>
        <f>E397/D397</f>
        <v>1.0804450000000001</v>
      </c>
      <c r="O397" s="6">
        <f>IF(L397&gt;0,E397/L397,0)</f>
        <v>58.719836956521746</v>
      </c>
      <c r="P397" s="11">
        <f t="shared" si="36"/>
        <v>41026.688888888886</v>
      </c>
      <c r="Q397" s="11">
        <f>(((J397/60)/60)/24)+DATE(1970,1,1)+(-5/24)</f>
        <v>40990.700925925921</v>
      </c>
      <c r="R397" s="13" t="s">
        <v>8269</v>
      </c>
      <c r="S397" s="14" t="str">
        <f t="shared" si="37"/>
        <v>film &amp; video</v>
      </c>
      <c r="T397" s="13" t="str">
        <f t="shared" si="38"/>
        <v>documentary</v>
      </c>
      <c r="U397">
        <f>LEN(C397)</f>
        <v>119</v>
      </c>
      <c r="V397">
        <f t="shared" si="39"/>
        <v>0</v>
      </c>
      <c r="W397">
        <f t="shared" si="40"/>
        <v>0</v>
      </c>
      <c r="X397">
        <f t="shared" si="41"/>
        <v>1</v>
      </c>
    </row>
    <row r="398" spans="1:24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>
        <f>E398/D398</f>
        <v>1.0666666666666667</v>
      </c>
      <c r="O398" s="6">
        <f>IF(L398&gt;0,E398/L398,0)</f>
        <v>81.632653061224488</v>
      </c>
      <c r="P398" s="11">
        <f t="shared" si="36"/>
        <v>41097.356550925921</v>
      </c>
      <c r="Q398" s="11">
        <f>(((J398/60)/60)/24)+DATE(1970,1,1)+(-5/24)</f>
        <v>41082.356550925921</v>
      </c>
      <c r="R398" s="13" t="s">
        <v>8269</v>
      </c>
      <c r="S398" s="14" t="str">
        <f t="shared" si="37"/>
        <v>film &amp; video</v>
      </c>
      <c r="T398" s="13" t="str">
        <f t="shared" si="38"/>
        <v>documentary</v>
      </c>
      <c r="U398">
        <f>LEN(C398)</f>
        <v>128</v>
      </c>
      <c r="V398">
        <f t="shared" si="39"/>
        <v>0</v>
      </c>
      <c r="W398">
        <f t="shared" si="40"/>
        <v>0</v>
      </c>
      <c r="X398">
        <f t="shared" si="41"/>
        <v>1</v>
      </c>
    </row>
    <row r="399" spans="1:24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>
        <f>E399/D399</f>
        <v>1.0390027322404372</v>
      </c>
      <c r="O399" s="6">
        <f>IF(L399&gt;0,E399/L399,0)</f>
        <v>56.460043668122275</v>
      </c>
      <c r="P399" s="11">
        <f t="shared" si="36"/>
        <v>40421.947222222218</v>
      </c>
      <c r="Q399" s="11">
        <f>(((J399/60)/60)/24)+DATE(1970,1,1)+(-5/24)</f>
        <v>40379.568101851852</v>
      </c>
      <c r="R399" s="13" t="s">
        <v>8269</v>
      </c>
      <c r="S399" s="14" t="str">
        <f t="shared" si="37"/>
        <v>film &amp; video</v>
      </c>
      <c r="T399" s="13" t="str">
        <f t="shared" si="38"/>
        <v>documentary</v>
      </c>
      <c r="U399">
        <f>LEN(C399)</f>
        <v>150</v>
      </c>
      <c r="V399">
        <f t="shared" si="39"/>
        <v>0</v>
      </c>
      <c r="W399">
        <f t="shared" si="40"/>
        <v>0</v>
      </c>
      <c r="X399">
        <f t="shared" si="41"/>
        <v>1</v>
      </c>
    </row>
    <row r="400" spans="1:24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>
        <f>E400/D400</f>
        <v>1.2516</v>
      </c>
      <c r="O400" s="6">
        <f>IF(L400&gt;0,E400/L400,0)</f>
        <v>140.1044776119403</v>
      </c>
      <c r="P400" s="11">
        <f t="shared" si="36"/>
        <v>42123.584791666661</v>
      </c>
      <c r="Q400" s="11">
        <f>(((J400/60)/60)/24)+DATE(1970,1,1)+(-5/24)</f>
        <v>42078.584791666661</v>
      </c>
      <c r="R400" s="13" t="s">
        <v>8269</v>
      </c>
      <c r="S400" s="14" t="str">
        <f t="shared" si="37"/>
        <v>film &amp; video</v>
      </c>
      <c r="T400" s="13" t="str">
        <f t="shared" si="38"/>
        <v>documentary</v>
      </c>
      <c r="U400">
        <f>LEN(C400)</f>
        <v>116</v>
      </c>
      <c r="V400">
        <f t="shared" si="39"/>
        <v>0</v>
      </c>
      <c r="W400">
        <f t="shared" si="40"/>
        <v>0</v>
      </c>
      <c r="X400">
        <f t="shared" si="41"/>
        <v>1</v>
      </c>
    </row>
    <row r="401" spans="1:24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>
        <f>E401/D401</f>
        <v>1.0680499999999999</v>
      </c>
      <c r="O401" s="6">
        <f>IF(L401&gt;0,E401/L401,0)</f>
        <v>224.85263157894738</v>
      </c>
      <c r="P401" s="11">
        <f t="shared" si="36"/>
        <v>42718.291666666664</v>
      </c>
      <c r="Q401" s="11">
        <f>(((J401/60)/60)/24)+DATE(1970,1,1)+(-5/24)</f>
        <v>42687.667442129627</v>
      </c>
      <c r="R401" s="13" t="s">
        <v>8269</v>
      </c>
      <c r="S401" s="14" t="str">
        <f t="shared" si="37"/>
        <v>film &amp; video</v>
      </c>
      <c r="T401" s="13" t="str">
        <f t="shared" si="38"/>
        <v>documentary</v>
      </c>
      <c r="U401">
        <f>LEN(C401)</f>
        <v>132</v>
      </c>
      <c r="V401">
        <f t="shared" si="39"/>
        <v>0</v>
      </c>
      <c r="W401">
        <f t="shared" si="40"/>
        <v>0</v>
      </c>
      <c r="X401">
        <f t="shared" si="41"/>
        <v>1</v>
      </c>
    </row>
    <row r="402" spans="1:24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>
        <f>E402/D402</f>
        <v>1.1230249999999999</v>
      </c>
      <c r="O402" s="6">
        <f>IF(L402&gt;0,E402/L402,0)</f>
        <v>181.13306451612902</v>
      </c>
      <c r="P402" s="11">
        <f t="shared" si="36"/>
        <v>41775.9375</v>
      </c>
      <c r="Q402" s="11">
        <f>(((J402/60)/60)/24)+DATE(1970,1,1)+(-5/24)</f>
        <v>41745.427627314813</v>
      </c>
      <c r="R402" s="13" t="s">
        <v>8269</v>
      </c>
      <c r="S402" s="14" t="str">
        <f t="shared" si="37"/>
        <v>film &amp; video</v>
      </c>
      <c r="T402" s="13" t="str">
        <f t="shared" si="38"/>
        <v>documentary</v>
      </c>
      <c r="U402">
        <f>LEN(C402)</f>
        <v>109</v>
      </c>
      <c r="V402">
        <f t="shared" si="39"/>
        <v>0</v>
      </c>
      <c r="W402">
        <f t="shared" si="40"/>
        <v>0</v>
      </c>
      <c r="X402">
        <f t="shared" si="41"/>
        <v>1</v>
      </c>
    </row>
    <row r="403" spans="1:24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>
        <f>E403/D403</f>
        <v>1.0381199999999999</v>
      </c>
      <c r="O403" s="6">
        <f>IF(L403&gt;0,E403/L403,0)</f>
        <v>711.04109589041093</v>
      </c>
      <c r="P403" s="11">
        <f t="shared" si="36"/>
        <v>40762.633912037032</v>
      </c>
      <c r="Q403" s="11">
        <f>(((J403/60)/60)/24)+DATE(1970,1,1)+(-5/24)</f>
        <v>40732.633912037032</v>
      </c>
      <c r="R403" s="13" t="s">
        <v>8269</v>
      </c>
      <c r="S403" s="14" t="str">
        <f t="shared" si="37"/>
        <v>film &amp; video</v>
      </c>
      <c r="T403" s="13" t="str">
        <f t="shared" si="38"/>
        <v>documentary</v>
      </c>
      <c r="U403">
        <f>LEN(C403)</f>
        <v>135</v>
      </c>
      <c r="V403">
        <f t="shared" si="39"/>
        <v>0</v>
      </c>
      <c r="W403">
        <f t="shared" si="40"/>
        <v>0</v>
      </c>
      <c r="X403">
        <f t="shared" si="41"/>
        <v>1</v>
      </c>
    </row>
    <row r="404" spans="1:24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>
        <f>E404/D404</f>
        <v>1.4165000000000001</v>
      </c>
      <c r="O404" s="6">
        <f>IF(L404&gt;0,E404/L404,0)</f>
        <v>65.883720930232556</v>
      </c>
      <c r="P404" s="11">
        <f t="shared" si="36"/>
        <v>42313.372881944444</v>
      </c>
      <c r="Q404" s="11">
        <f>(((J404/60)/60)/24)+DATE(1970,1,1)+(-5/24)</f>
        <v>42292.331215277773</v>
      </c>
      <c r="R404" s="13" t="s">
        <v>8269</v>
      </c>
      <c r="S404" s="14" t="str">
        <f t="shared" si="37"/>
        <v>film &amp; video</v>
      </c>
      <c r="T404" s="13" t="str">
        <f t="shared" si="38"/>
        <v>documentary</v>
      </c>
      <c r="U404">
        <f>LEN(C404)</f>
        <v>133</v>
      </c>
      <c r="V404">
        <f t="shared" si="39"/>
        <v>0</v>
      </c>
      <c r="W404">
        <f t="shared" si="40"/>
        <v>0</v>
      </c>
      <c r="X404">
        <f t="shared" si="41"/>
        <v>1</v>
      </c>
    </row>
    <row r="405" spans="1:24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>
        <f>E405/D405</f>
        <v>1.0526</v>
      </c>
      <c r="O405" s="6">
        <f>IF(L405&gt;0,E405/L405,0)</f>
        <v>75.185714285714283</v>
      </c>
      <c r="P405" s="11">
        <f t="shared" si="36"/>
        <v>40765.088888888888</v>
      </c>
      <c r="Q405" s="11">
        <f>(((J405/60)/60)/24)+DATE(1970,1,1)+(-5/24)</f>
        <v>40718.102326388886</v>
      </c>
      <c r="R405" s="13" t="s">
        <v>8269</v>
      </c>
      <c r="S405" s="14" t="str">
        <f t="shared" si="37"/>
        <v>film &amp; video</v>
      </c>
      <c r="T405" s="13" t="str">
        <f t="shared" si="38"/>
        <v>documentary</v>
      </c>
      <c r="U405">
        <f>LEN(C405)</f>
        <v>110</v>
      </c>
      <c r="V405">
        <f t="shared" si="39"/>
        <v>0</v>
      </c>
      <c r="W405">
        <f t="shared" si="40"/>
        <v>0</v>
      </c>
      <c r="X405">
        <f t="shared" si="41"/>
        <v>1</v>
      </c>
    </row>
    <row r="406" spans="1:24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>
        <f>E406/D406</f>
        <v>1.0309142857142857</v>
      </c>
      <c r="O406" s="6">
        <f>IF(L406&gt;0,E406/L406,0)</f>
        <v>133.14391143911439</v>
      </c>
      <c r="P406" s="11">
        <f t="shared" si="36"/>
        <v>41675.752777777772</v>
      </c>
      <c r="Q406" s="11">
        <f>(((J406/60)/60)/24)+DATE(1970,1,1)+(-5/24)</f>
        <v>41646.419699074075</v>
      </c>
      <c r="R406" s="13" t="s">
        <v>8269</v>
      </c>
      <c r="S406" s="14" t="str">
        <f t="shared" si="37"/>
        <v>film &amp; video</v>
      </c>
      <c r="T406" s="13" t="str">
        <f t="shared" si="38"/>
        <v>documentary</v>
      </c>
      <c r="U406">
        <f>LEN(C406)</f>
        <v>102</v>
      </c>
      <c r="V406">
        <f t="shared" si="39"/>
        <v>0</v>
      </c>
      <c r="W406">
        <f t="shared" si="40"/>
        <v>0</v>
      </c>
      <c r="X406">
        <f t="shared" si="41"/>
        <v>1</v>
      </c>
    </row>
    <row r="407" spans="1:24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>
        <f>E407/D407</f>
        <v>1.0765957446808512</v>
      </c>
      <c r="O407" s="6">
        <f>IF(L407&gt;0,E407/L407,0)</f>
        <v>55.2</v>
      </c>
      <c r="P407" s="11">
        <f t="shared" si="36"/>
        <v>41703.876608796294</v>
      </c>
      <c r="Q407" s="11">
        <f>(((J407/60)/60)/24)+DATE(1970,1,1)+(-5/24)</f>
        <v>41673.876608796294</v>
      </c>
      <c r="R407" s="13" t="s">
        <v>8269</v>
      </c>
      <c r="S407" s="14" t="str">
        <f t="shared" si="37"/>
        <v>film &amp; video</v>
      </c>
      <c r="T407" s="13" t="str">
        <f t="shared" si="38"/>
        <v>documentary</v>
      </c>
      <c r="U407">
        <f>LEN(C407)</f>
        <v>82</v>
      </c>
      <c r="V407">
        <f t="shared" si="39"/>
        <v>0</v>
      </c>
      <c r="W407">
        <f t="shared" si="40"/>
        <v>1</v>
      </c>
      <c r="X407">
        <f t="shared" si="41"/>
        <v>0</v>
      </c>
    </row>
    <row r="408" spans="1:24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>
        <f>E408/D408</f>
        <v>1.0770464285714285</v>
      </c>
      <c r="O408" s="6">
        <f>IF(L408&gt;0,E408/L408,0)</f>
        <v>86.163714285714292</v>
      </c>
      <c r="P408" s="11">
        <f t="shared" si="36"/>
        <v>40672.040972222218</v>
      </c>
      <c r="Q408" s="11">
        <f>(((J408/60)/60)/24)+DATE(1970,1,1)+(-5/24)</f>
        <v>40637.95413194444</v>
      </c>
      <c r="R408" s="13" t="s">
        <v>8269</v>
      </c>
      <c r="S408" s="14" t="str">
        <f t="shared" si="37"/>
        <v>film &amp; video</v>
      </c>
      <c r="T408" s="13" t="str">
        <f t="shared" si="38"/>
        <v>documentary</v>
      </c>
      <c r="U408">
        <f>LEN(C408)</f>
        <v>127</v>
      </c>
      <c r="V408">
        <f t="shared" si="39"/>
        <v>0</v>
      </c>
      <c r="W408">
        <f t="shared" si="40"/>
        <v>0</v>
      </c>
      <c r="X408">
        <f t="shared" si="41"/>
        <v>1</v>
      </c>
    </row>
    <row r="409" spans="1:24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>
        <f>E409/D409</f>
        <v>1.0155000000000001</v>
      </c>
      <c r="O409" s="6">
        <f>IF(L409&gt;0,E409/L409,0)</f>
        <v>92.318181818181813</v>
      </c>
      <c r="P409" s="11">
        <f t="shared" si="36"/>
        <v>40866.704282407409</v>
      </c>
      <c r="Q409" s="11">
        <f>(((J409/60)/60)/24)+DATE(1970,1,1)+(-5/24)</f>
        <v>40806.662615740737</v>
      </c>
      <c r="R409" s="13" t="s">
        <v>8269</v>
      </c>
      <c r="S409" s="14" t="str">
        <f t="shared" si="37"/>
        <v>film &amp; video</v>
      </c>
      <c r="T409" s="13" t="str">
        <f t="shared" si="38"/>
        <v>documentary</v>
      </c>
      <c r="U409">
        <f>LEN(C409)</f>
        <v>106</v>
      </c>
      <c r="V409">
        <f t="shared" si="39"/>
        <v>0</v>
      </c>
      <c r="W409">
        <f t="shared" si="40"/>
        <v>0</v>
      </c>
      <c r="X409">
        <f t="shared" si="41"/>
        <v>1</v>
      </c>
    </row>
    <row r="410" spans="1:24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>
        <f>E410/D410</f>
        <v>1.0143766666666667</v>
      </c>
      <c r="O410" s="6">
        <f>IF(L410&gt;0,E410/L410,0)</f>
        <v>160.16473684210527</v>
      </c>
      <c r="P410" s="11">
        <f t="shared" si="36"/>
        <v>41583.569328703699</v>
      </c>
      <c r="Q410" s="11">
        <f>(((J410/60)/60)/24)+DATE(1970,1,1)+(-5/24)</f>
        <v>41543.527662037035</v>
      </c>
      <c r="R410" s="13" t="s">
        <v>8269</v>
      </c>
      <c r="S410" s="14" t="str">
        <f t="shared" si="37"/>
        <v>film &amp; video</v>
      </c>
      <c r="T410" s="13" t="str">
        <f t="shared" si="38"/>
        <v>documentary</v>
      </c>
      <c r="U410">
        <f>LEN(C410)</f>
        <v>102</v>
      </c>
      <c r="V410">
        <f t="shared" si="39"/>
        <v>0</v>
      </c>
      <c r="W410">
        <f t="shared" si="40"/>
        <v>0</v>
      </c>
      <c r="X410">
        <f t="shared" si="41"/>
        <v>1</v>
      </c>
    </row>
    <row r="411" spans="1:24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>
        <f>E411/D411</f>
        <v>1.3680000000000001</v>
      </c>
      <c r="O411" s="6">
        <f>IF(L411&gt;0,E411/L411,0)</f>
        <v>45.6</v>
      </c>
      <c r="P411" s="11">
        <f t="shared" si="36"/>
        <v>42573.654444444437</v>
      </c>
      <c r="Q411" s="11">
        <f>(((J411/60)/60)/24)+DATE(1970,1,1)+(-5/24)</f>
        <v>42543.654444444437</v>
      </c>
      <c r="R411" s="13" t="s">
        <v>8269</v>
      </c>
      <c r="S411" s="14" t="str">
        <f t="shared" si="37"/>
        <v>film &amp; video</v>
      </c>
      <c r="T411" s="13" t="str">
        <f t="shared" si="38"/>
        <v>documentary</v>
      </c>
      <c r="U411">
        <f>LEN(C411)</f>
        <v>119</v>
      </c>
      <c r="V411">
        <f t="shared" si="39"/>
        <v>0</v>
      </c>
      <c r="W411">
        <f t="shared" si="40"/>
        <v>0</v>
      </c>
      <c r="X411">
        <f t="shared" si="41"/>
        <v>1</v>
      </c>
    </row>
    <row r="412" spans="1:24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>
        <f>E412/D412</f>
        <v>1.2829999999999999</v>
      </c>
      <c r="O412" s="6">
        <f>IF(L412&gt;0,E412/L412,0)</f>
        <v>183.28571428571428</v>
      </c>
      <c r="P412" s="11">
        <f t="shared" si="36"/>
        <v>42173.77311342593</v>
      </c>
      <c r="Q412" s="11">
        <f>(((J412/60)/60)/24)+DATE(1970,1,1)+(-5/24)</f>
        <v>42113.77311342593</v>
      </c>
      <c r="R412" s="13" t="s">
        <v>8269</v>
      </c>
      <c r="S412" s="14" t="str">
        <f t="shared" si="37"/>
        <v>film &amp; video</v>
      </c>
      <c r="T412" s="13" t="str">
        <f t="shared" si="38"/>
        <v>documentary</v>
      </c>
      <c r="U412">
        <f>LEN(C412)</f>
        <v>123</v>
      </c>
      <c r="V412">
        <f t="shared" si="39"/>
        <v>0</v>
      </c>
      <c r="W412">
        <f t="shared" si="40"/>
        <v>0</v>
      </c>
      <c r="X412">
        <f t="shared" si="41"/>
        <v>1</v>
      </c>
    </row>
    <row r="413" spans="1:24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>
        <f>E413/D413</f>
        <v>1.0105</v>
      </c>
      <c r="O413" s="6">
        <f>IF(L413&gt;0,E413/L413,0)</f>
        <v>125.78838174273859</v>
      </c>
      <c r="P413" s="11">
        <f t="shared" si="36"/>
        <v>41630</v>
      </c>
      <c r="Q413" s="11">
        <f>(((J413/60)/60)/24)+DATE(1970,1,1)+(-5/24)</f>
        <v>41597.967638888884</v>
      </c>
      <c r="R413" s="13" t="s">
        <v>8269</v>
      </c>
      <c r="S413" s="14" t="str">
        <f t="shared" si="37"/>
        <v>film &amp; video</v>
      </c>
      <c r="T413" s="13" t="str">
        <f t="shared" si="38"/>
        <v>documentary</v>
      </c>
      <c r="U413">
        <f>LEN(C413)</f>
        <v>125</v>
      </c>
      <c r="V413">
        <f t="shared" si="39"/>
        <v>0</v>
      </c>
      <c r="W413">
        <f t="shared" si="40"/>
        <v>0</v>
      </c>
      <c r="X413">
        <f t="shared" si="41"/>
        <v>1</v>
      </c>
    </row>
    <row r="414" spans="1:24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>
        <f>E414/D414</f>
        <v>1.2684</v>
      </c>
      <c r="O414" s="6">
        <f>IF(L414&gt;0,E414/L414,0)</f>
        <v>57.654545454545456</v>
      </c>
      <c r="P414" s="11">
        <f t="shared" si="36"/>
        <v>41115.534467592588</v>
      </c>
      <c r="Q414" s="11">
        <f>(((J414/60)/60)/24)+DATE(1970,1,1)+(-5/24)</f>
        <v>41099.534467592588</v>
      </c>
      <c r="R414" s="13" t="s">
        <v>8269</v>
      </c>
      <c r="S414" s="14" t="str">
        <f t="shared" si="37"/>
        <v>film &amp; video</v>
      </c>
      <c r="T414" s="13" t="str">
        <f t="shared" si="38"/>
        <v>documentary</v>
      </c>
      <c r="U414">
        <f>LEN(C414)</f>
        <v>128</v>
      </c>
      <c r="V414">
        <f t="shared" si="39"/>
        <v>0</v>
      </c>
      <c r="W414">
        <f t="shared" si="40"/>
        <v>0</v>
      </c>
      <c r="X414">
        <f t="shared" si="41"/>
        <v>1</v>
      </c>
    </row>
    <row r="415" spans="1:24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>
        <f>E415/D415</f>
        <v>1.0508593749999999</v>
      </c>
      <c r="O415" s="6">
        <f>IF(L415&gt;0,E415/L415,0)</f>
        <v>78.660818713450297</v>
      </c>
      <c r="P415" s="11">
        <f t="shared" si="36"/>
        <v>41109.66910879629</v>
      </c>
      <c r="Q415" s="11">
        <f>(((J415/60)/60)/24)+DATE(1970,1,1)+(-5/24)</f>
        <v>41079.66910879629</v>
      </c>
      <c r="R415" s="13" t="s">
        <v>8269</v>
      </c>
      <c r="S415" s="14" t="str">
        <f t="shared" si="37"/>
        <v>film &amp; video</v>
      </c>
      <c r="T415" s="13" t="str">
        <f t="shared" si="38"/>
        <v>documentary</v>
      </c>
      <c r="U415">
        <f>LEN(C415)</f>
        <v>121</v>
      </c>
      <c r="V415">
        <f t="shared" si="39"/>
        <v>0</v>
      </c>
      <c r="W415">
        <f t="shared" si="40"/>
        <v>0</v>
      </c>
      <c r="X415">
        <f t="shared" si="41"/>
        <v>1</v>
      </c>
    </row>
    <row r="416" spans="1:24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>
        <f>E416/D416</f>
        <v>1.0285405405405406</v>
      </c>
      <c r="O416" s="6">
        <f>IF(L416&gt;0,E416/L416,0)</f>
        <v>91.480769230769226</v>
      </c>
      <c r="P416" s="11">
        <f t="shared" si="36"/>
        <v>41558.85491898148</v>
      </c>
      <c r="Q416" s="11">
        <f>(((J416/60)/60)/24)+DATE(1970,1,1)+(-5/24)</f>
        <v>41528.85491898148</v>
      </c>
      <c r="R416" s="13" t="s">
        <v>8269</v>
      </c>
      <c r="S416" s="14" t="str">
        <f t="shared" si="37"/>
        <v>film &amp; video</v>
      </c>
      <c r="T416" s="13" t="str">
        <f t="shared" si="38"/>
        <v>documentary</v>
      </c>
      <c r="U416">
        <f>LEN(C416)</f>
        <v>133</v>
      </c>
      <c r="V416">
        <f t="shared" si="39"/>
        <v>0</v>
      </c>
      <c r="W416">
        <f t="shared" si="40"/>
        <v>0</v>
      </c>
      <c r="X416">
        <f t="shared" si="41"/>
        <v>1</v>
      </c>
    </row>
    <row r="417" spans="1:24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>
        <f>E417/D417</f>
        <v>1.0214714285714286</v>
      </c>
      <c r="O417" s="6">
        <f>IF(L417&gt;0,E417/L417,0)</f>
        <v>68.09809523809524</v>
      </c>
      <c r="P417" s="11">
        <f t="shared" si="36"/>
        <v>41929.291666666664</v>
      </c>
      <c r="Q417" s="11">
        <f>(((J417/60)/60)/24)+DATE(1970,1,1)+(-5/24)</f>
        <v>41904.643541666665</v>
      </c>
      <c r="R417" s="13" t="s">
        <v>8269</v>
      </c>
      <c r="S417" s="14" t="str">
        <f t="shared" si="37"/>
        <v>film &amp; video</v>
      </c>
      <c r="T417" s="13" t="str">
        <f t="shared" si="38"/>
        <v>documentary</v>
      </c>
      <c r="U417">
        <f>LEN(C417)</f>
        <v>135</v>
      </c>
      <c r="V417">
        <f t="shared" si="39"/>
        <v>0</v>
      </c>
      <c r="W417">
        <f t="shared" si="40"/>
        <v>0</v>
      </c>
      <c r="X417">
        <f t="shared" si="41"/>
        <v>1</v>
      </c>
    </row>
    <row r="418" spans="1:24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>
        <f>E418/D418</f>
        <v>1.2021700000000002</v>
      </c>
      <c r="O418" s="6">
        <f>IF(L418&gt;0,E418/L418,0)</f>
        <v>48.086800000000004</v>
      </c>
      <c r="P418" s="11">
        <f t="shared" si="36"/>
        <v>41678.187858796293</v>
      </c>
      <c r="Q418" s="11">
        <f>(((J418/60)/60)/24)+DATE(1970,1,1)+(-5/24)</f>
        <v>41648.187858796293</v>
      </c>
      <c r="R418" s="13" t="s">
        <v>8269</v>
      </c>
      <c r="S418" s="14" t="str">
        <f t="shared" si="37"/>
        <v>film &amp; video</v>
      </c>
      <c r="T418" s="13" t="str">
        <f t="shared" si="38"/>
        <v>documentary</v>
      </c>
      <c r="U418">
        <f>LEN(C418)</f>
        <v>98</v>
      </c>
      <c r="V418">
        <f t="shared" si="39"/>
        <v>0</v>
      </c>
      <c r="W418">
        <f t="shared" si="40"/>
        <v>1</v>
      </c>
      <c r="X418">
        <f t="shared" si="41"/>
        <v>0</v>
      </c>
    </row>
    <row r="419" spans="1:24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>
        <f>E419/D419</f>
        <v>1.0024761904761905</v>
      </c>
      <c r="O419" s="6">
        <f>IF(L419&gt;0,E419/L419,0)</f>
        <v>202.42307692307693</v>
      </c>
      <c r="P419" s="11">
        <f t="shared" si="36"/>
        <v>41371.981249999997</v>
      </c>
      <c r="Q419" s="11">
        <f>(((J419/60)/60)/24)+DATE(1970,1,1)+(-5/24)</f>
        <v>41360.76226851852</v>
      </c>
      <c r="R419" s="13" t="s">
        <v>8269</v>
      </c>
      <c r="S419" s="14" t="str">
        <f t="shared" si="37"/>
        <v>film &amp; video</v>
      </c>
      <c r="T419" s="13" t="str">
        <f t="shared" si="38"/>
        <v>documentary</v>
      </c>
      <c r="U419">
        <f>LEN(C419)</f>
        <v>133</v>
      </c>
      <c r="V419">
        <f t="shared" si="39"/>
        <v>0</v>
      </c>
      <c r="W419">
        <f t="shared" si="40"/>
        <v>0</v>
      </c>
      <c r="X419">
        <f t="shared" si="41"/>
        <v>1</v>
      </c>
    </row>
    <row r="420" spans="1:24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>
        <f>E420/D420</f>
        <v>1.0063392857142857</v>
      </c>
      <c r="O420" s="6">
        <f>IF(L420&gt;0,E420/L420,0)</f>
        <v>216.75</v>
      </c>
      <c r="P420" s="11">
        <f t="shared" si="36"/>
        <v>42208.07403935185</v>
      </c>
      <c r="Q420" s="11">
        <f>(((J420/60)/60)/24)+DATE(1970,1,1)+(-5/24)</f>
        <v>42178.07403935185</v>
      </c>
      <c r="R420" s="13" t="s">
        <v>8269</v>
      </c>
      <c r="S420" s="14" t="str">
        <f t="shared" si="37"/>
        <v>film &amp; video</v>
      </c>
      <c r="T420" s="13" t="str">
        <f t="shared" si="38"/>
        <v>documentary</v>
      </c>
      <c r="U420">
        <f>LEN(C420)</f>
        <v>134</v>
      </c>
      <c r="V420">
        <f t="shared" si="39"/>
        <v>0</v>
      </c>
      <c r="W420">
        <f t="shared" si="40"/>
        <v>0</v>
      </c>
      <c r="X420">
        <f t="shared" si="41"/>
        <v>1</v>
      </c>
    </row>
    <row r="421" spans="1:24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>
        <f>E421/D421</f>
        <v>1.004375</v>
      </c>
      <c r="O421" s="6">
        <f>IF(L421&gt;0,E421/L421,0)</f>
        <v>110.06849315068493</v>
      </c>
      <c r="P421" s="11">
        <f t="shared" si="36"/>
        <v>41454.634108796294</v>
      </c>
      <c r="Q421" s="11">
        <f>(((J421/60)/60)/24)+DATE(1970,1,1)+(-5/24)</f>
        <v>41394.634108796294</v>
      </c>
      <c r="R421" s="13" t="s">
        <v>8269</v>
      </c>
      <c r="S421" s="14" t="str">
        <f t="shared" si="37"/>
        <v>film &amp; video</v>
      </c>
      <c r="T421" s="13" t="str">
        <f t="shared" si="38"/>
        <v>documentary</v>
      </c>
      <c r="U421">
        <f>LEN(C421)</f>
        <v>115</v>
      </c>
      <c r="V421">
        <f t="shared" si="39"/>
        <v>0</v>
      </c>
      <c r="W421">
        <f t="shared" si="40"/>
        <v>0</v>
      </c>
      <c r="X421">
        <f t="shared" si="41"/>
        <v>1</v>
      </c>
    </row>
    <row r="422" spans="1:24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>
        <f>E422/D422</f>
        <v>4.3939393939393936E-3</v>
      </c>
      <c r="O422" s="6">
        <f>IF(L422&gt;0,E422/L422,0)</f>
        <v>4.833333333333333</v>
      </c>
      <c r="P422" s="11">
        <f t="shared" si="36"/>
        <v>41711.986469907402</v>
      </c>
      <c r="Q422" s="11">
        <f>(((J422/60)/60)/24)+DATE(1970,1,1)+(-5/24)</f>
        <v>41682.028136574074</v>
      </c>
      <c r="R422" s="13" t="s">
        <v>8270</v>
      </c>
      <c r="S422" s="14" t="str">
        <f t="shared" si="37"/>
        <v>film &amp; video</v>
      </c>
      <c r="T422" s="13" t="str">
        <f t="shared" si="38"/>
        <v>animation</v>
      </c>
      <c r="U422">
        <f>LEN(C422)</f>
        <v>135</v>
      </c>
      <c r="V422">
        <f t="shared" si="39"/>
        <v>0</v>
      </c>
      <c r="W422">
        <f t="shared" si="40"/>
        <v>0</v>
      </c>
      <c r="X422">
        <f t="shared" si="41"/>
        <v>1</v>
      </c>
    </row>
    <row r="423" spans="1:24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>
        <f>E423/D423</f>
        <v>2.0066666666666667E-2</v>
      </c>
      <c r="O423" s="6">
        <f>IF(L423&gt;0,E423/L423,0)</f>
        <v>50.166666666666664</v>
      </c>
      <c r="P423" s="11">
        <f t="shared" si="36"/>
        <v>42237.283055555548</v>
      </c>
      <c r="Q423" s="11">
        <f>(((J423/60)/60)/24)+DATE(1970,1,1)+(-5/24)</f>
        <v>42177.283055555548</v>
      </c>
      <c r="R423" s="13" t="s">
        <v>8270</v>
      </c>
      <c r="S423" s="14" t="str">
        <f t="shared" si="37"/>
        <v>film &amp; video</v>
      </c>
      <c r="T423" s="13" t="str">
        <f t="shared" si="38"/>
        <v>animation</v>
      </c>
      <c r="U423">
        <f>LEN(C423)</f>
        <v>134</v>
      </c>
      <c r="V423">
        <f t="shared" si="39"/>
        <v>0</v>
      </c>
      <c r="W423">
        <f t="shared" si="40"/>
        <v>0</v>
      </c>
      <c r="X423">
        <f t="shared" si="41"/>
        <v>1</v>
      </c>
    </row>
    <row r="424" spans="1:24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>
        <f>E424/D424</f>
        <v>1.0749999999999999E-2</v>
      </c>
      <c r="O424" s="6">
        <f>IF(L424&gt;0,E424/L424,0)</f>
        <v>35.833333333333336</v>
      </c>
      <c r="P424" s="11">
        <f t="shared" si="36"/>
        <v>41893.052048611105</v>
      </c>
      <c r="Q424" s="11">
        <f>(((J424/60)/60)/24)+DATE(1970,1,1)+(-5/24)</f>
        <v>41863.052048611105</v>
      </c>
      <c r="R424" s="13" t="s">
        <v>8270</v>
      </c>
      <c r="S424" s="14" t="str">
        <f t="shared" si="37"/>
        <v>film &amp; video</v>
      </c>
      <c r="T424" s="13" t="str">
        <f t="shared" si="38"/>
        <v>animation</v>
      </c>
      <c r="U424">
        <f>LEN(C424)</f>
        <v>133</v>
      </c>
      <c r="V424">
        <f t="shared" si="39"/>
        <v>0</v>
      </c>
      <c r="W424">
        <f t="shared" si="40"/>
        <v>0</v>
      </c>
      <c r="X424">
        <f t="shared" si="41"/>
        <v>1</v>
      </c>
    </row>
    <row r="425" spans="1:24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>
        <f>E425/D425</f>
        <v>7.6499999999999997E-3</v>
      </c>
      <c r="O425" s="6">
        <f>IF(L425&gt;0,E425/L425,0)</f>
        <v>11.76923076923077</v>
      </c>
      <c r="P425" s="11">
        <f t="shared" si="36"/>
        <v>41430.717939814815</v>
      </c>
      <c r="Q425" s="11">
        <f>(((J425/60)/60)/24)+DATE(1970,1,1)+(-5/24)</f>
        <v>41400.717939814815</v>
      </c>
      <c r="R425" s="13" t="s">
        <v>8270</v>
      </c>
      <c r="S425" s="14" t="str">
        <f t="shared" si="37"/>
        <v>film &amp; video</v>
      </c>
      <c r="T425" s="13" t="str">
        <f t="shared" si="38"/>
        <v>animation</v>
      </c>
      <c r="U425">
        <f>LEN(C425)</f>
        <v>108</v>
      </c>
      <c r="V425">
        <f t="shared" si="39"/>
        <v>0</v>
      </c>
      <c r="W425">
        <f t="shared" si="40"/>
        <v>0</v>
      </c>
      <c r="X425">
        <f t="shared" si="41"/>
        <v>1</v>
      </c>
    </row>
    <row r="426" spans="1:24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>
        <f>E426/D426</f>
        <v>6.7966666666666675E-2</v>
      </c>
      <c r="O426" s="6">
        <f>IF(L426&gt;0,E426/L426,0)</f>
        <v>40.78</v>
      </c>
      <c r="P426" s="11">
        <f t="shared" si="36"/>
        <v>40994.126145833332</v>
      </c>
      <c r="Q426" s="11">
        <f>(((J426/60)/60)/24)+DATE(1970,1,1)+(-5/24)</f>
        <v>40934.167812499996</v>
      </c>
      <c r="R426" s="13" t="s">
        <v>8270</v>
      </c>
      <c r="S426" s="14" t="str">
        <f t="shared" si="37"/>
        <v>film &amp; video</v>
      </c>
      <c r="T426" s="13" t="str">
        <f t="shared" si="38"/>
        <v>animation</v>
      </c>
      <c r="U426">
        <f>LEN(C426)</f>
        <v>129</v>
      </c>
      <c r="V426">
        <f t="shared" si="39"/>
        <v>0</v>
      </c>
      <c r="W426">
        <f t="shared" si="40"/>
        <v>0</v>
      </c>
      <c r="X426">
        <f t="shared" si="41"/>
        <v>1</v>
      </c>
    </row>
    <row r="427" spans="1:24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>
        <f>E427/D427</f>
        <v>1.2E-4</v>
      </c>
      <c r="O427" s="6">
        <f>IF(L427&gt;0,E427/L427,0)</f>
        <v>3</v>
      </c>
      <c r="P427" s="11">
        <f t="shared" si="36"/>
        <v>42335.694490740738</v>
      </c>
      <c r="Q427" s="11">
        <f>(((J427/60)/60)/24)+DATE(1970,1,1)+(-5/24)</f>
        <v>42275.652824074066</v>
      </c>
      <c r="R427" s="13" t="s">
        <v>8270</v>
      </c>
      <c r="S427" s="14" t="str">
        <f t="shared" si="37"/>
        <v>film &amp; video</v>
      </c>
      <c r="T427" s="13" t="str">
        <f t="shared" si="38"/>
        <v>animation</v>
      </c>
      <c r="U427">
        <f>LEN(C427)</f>
        <v>131</v>
      </c>
      <c r="V427">
        <f t="shared" si="39"/>
        <v>0</v>
      </c>
      <c r="W427">
        <f t="shared" si="40"/>
        <v>0</v>
      </c>
      <c r="X427">
        <f t="shared" si="41"/>
        <v>1</v>
      </c>
    </row>
    <row r="428" spans="1:24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>
        <f>E428/D428</f>
        <v>1.3299999999999999E-2</v>
      </c>
      <c r="O428" s="6">
        <f>IF(L428&gt;0,E428/L428,0)</f>
        <v>16.625</v>
      </c>
      <c r="P428" s="11">
        <f t="shared" si="36"/>
        <v>42430.503634259258</v>
      </c>
      <c r="Q428" s="11">
        <f>(((J428/60)/60)/24)+DATE(1970,1,1)+(-5/24)</f>
        <v>42400.503634259258</v>
      </c>
      <c r="R428" s="13" t="s">
        <v>8270</v>
      </c>
      <c r="S428" s="14" t="str">
        <f t="shared" si="37"/>
        <v>film &amp; video</v>
      </c>
      <c r="T428" s="13" t="str">
        <f t="shared" si="38"/>
        <v>animation</v>
      </c>
      <c r="U428">
        <f>LEN(C428)</f>
        <v>128</v>
      </c>
      <c r="V428">
        <f t="shared" si="39"/>
        <v>0</v>
      </c>
      <c r="W428">
        <f t="shared" si="40"/>
        <v>0</v>
      </c>
      <c r="X428">
        <f t="shared" si="41"/>
        <v>1</v>
      </c>
    </row>
    <row r="429" spans="1:24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>
        <f>E429/D429</f>
        <v>0</v>
      </c>
      <c r="O429" s="6">
        <f>IF(L429&gt;0,E429/L429,0)</f>
        <v>0</v>
      </c>
      <c r="P429" s="11">
        <f t="shared" si="36"/>
        <v>42299.582638888889</v>
      </c>
      <c r="Q429" s="11">
        <f>(((J429/60)/60)/24)+DATE(1970,1,1)+(-5/24)</f>
        <v>42285.700694444437</v>
      </c>
      <c r="R429" s="13" t="s">
        <v>8270</v>
      </c>
      <c r="S429" s="14" t="str">
        <f t="shared" si="37"/>
        <v>film &amp; video</v>
      </c>
      <c r="T429" s="13" t="str">
        <f t="shared" si="38"/>
        <v>animation</v>
      </c>
      <c r="U429">
        <f>LEN(C429)</f>
        <v>135</v>
      </c>
      <c r="V429">
        <f t="shared" si="39"/>
        <v>0</v>
      </c>
      <c r="W429">
        <f t="shared" si="40"/>
        <v>0</v>
      </c>
      <c r="X429">
        <f t="shared" si="41"/>
        <v>1</v>
      </c>
    </row>
    <row r="430" spans="1:24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>
        <f>E430/D430</f>
        <v>5.6333333333333332E-2</v>
      </c>
      <c r="O430" s="6">
        <f>IF(L430&gt;0,E430/L430,0)</f>
        <v>52</v>
      </c>
      <c r="P430" s="11">
        <f t="shared" si="36"/>
        <v>41806.708333333328</v>
      </c>
      <c r="Q430" s="11">
        <f>(((J430/60)/60)/24)+DATE(1970,1,1)+(-5/24)</f>
        <v>41778.558391203704</v>
      </c>
      <c r="R430" s="13" t="s">
        <v>8270</v>
      </c>
      <c r="S430" s="14" t="str">
        <f t="shared" si="37"/>
        <v>film &amp; video</v>
      </c>
      <c r="T430" s="13" t="str">
        <f t="shared" si="38"/>
        <v>animation</v>
      </c>
      <c r="U430">
        <f>LEN(C430)</f>
        <v>69</v>
      </c>
      <c r="V430">
        <f t="shared" si="39"/>
        <v>0</v>
      </c>
      <c r="W430">
        <f t="shared" si="40"/>
        <v>1</v>
      </c>
      <c r="X430">
        <f t="shared" si="41"/>
        <v>0</v>
      </c>
    </row>
    <row r="431" spans="1:24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>
        <f>E431/D431</f>
        <v>0</v>
      </c>
      <c r="O431" s="6">
        <f>IF(L431&gt;0,E431/L431,0)</f>
        <v>0</v>
      </c>
      <c r="P431" s="11">
        <f t="shared" si="36"/>
        <v>40143.999305555553</v>
      </c>
      <c r="Q431" s="11">
        <f>(((J431/60)/60)/24)+DATE(1970,1,1)+(-5/24)</f>
        <v>40070.693078703705</v>
      </c>
      <c r="R431" s="13" t="s">
        <v>8270</v>
      </c>
      <c r="S431" s="14" t="str">
        <f t="shared" si="37"/>
        <v>film &amp; video</v>
      </c>
      <c r="T431" s="13" t="str">
        <f t="shared" si="38"/>
        <v>animation</v>
      </c>
      <c r="U431">
        <f>LEN(C431)</f>
        <v>150</v>
      </c>
      <c r="V431">
        <f t="shared" si="39"/>
        <v>0</v>
      </c>
      <c r="W431">
        <f t="shared" si="40"/>
        <v>0</v>
      </c>
      <c r="X431">
        <f t="shared" si="41"/>
        <v>1</v>
      </c>
    </row>
    <row r="432" spans="1:24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>
        <f>E432/D432</f>
        <v>2.4E-2</v>
      </c>
      <c r="O432" s="6">
        <f>IF(L432&gt;0,E432/L432,0)</f>
        <v>4.8</v>
      </c>
      <c r="P432" s="11">
        <f t="shared" si="36"/>
        <v>41527.898923611108</v>
      </c>
      <c r="Q432" s="11">
        <f>(((J432/60)/60)/24)+DATE(1970,1,1)+(-5/24)</f>
        <v>41512.898923611108</v>
      </c>
      <c r="R432" s="13" t="s">
        <v>8270</v>
      </c>
      <c r="S432" s="14" t="str">
        <f t="shared" si="37"/>
        <v>film &amp; video</v>
      </c>
      <c r="T432" s="13" t="str">
        <f t="shared" si="38"/>
        <v>animation</v>
      </c>
      <c r="U432">
        <f>LEN(C432)</f>
        <v>103</v>
      </c>
      <c r="V432">
        <f t="shared" si="39"/>
        <v>0</v>
      </c>
      <c r="W432">
        <f t="shared" si="40"/>
        <v>0</v>
      </c>
      <c r="X432">
        <f t="shared" si="41"/>
        <v>1</v>
      </c>
    </row>
    <row r="433" spans="1:24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>
        <f>E433/D433</f>
        <v>0.13833333333333334</v>
      </c>
      <c r="O433" s="6">
        <f>IF(L433&gt;0,E433/L433,0)</f>
        <v>51.875</v>
      </c>
      <c r="P433" s="11">
        <f t="shared" si="36"/>
        <v>42556.662997685176</v>
      </c>
      <c r="Q433" s="11">
        <f>(((J433/60)/60)/24)+DATE(1970,1,1)+(-5/24)</f>
        <v>42526.662997685176</v>
      </c>
      <c r="R433" s="13" t="s">
        <v>8270</v>
      </c>
      <c r="S433" s="14" t="str">
        <f t="shared" si="37"/>
        <v>film &amp; video</v>
      </c>
      <c r="T433" s="13" t="str">
        <f t="shared" si="38"/>
        <v>animation</v>
      </c>
      <c r="U433">
        <f>LEN(C433)</f>
        <v>113</v>
      </c>
      <c r="V433">
        <f t="shared" si="39"/>
        <v>0</v>
      </c>
      <c r="W433">
        <f t="shared" si="40"/>
        <v>0</v>
      </c>
      <c r="X433">
        <f t="shared" si="41"/>
        <v>1</v>
      </c>
    </row>
    <row r="434" spans="1:24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>
        <f>E434/D434</f>
        <v>9.5000000000000001E-2</v>
      </c>
      <c r="O434" s="6">
        <f>IF(L434&gt;0,E434/L434,0)</f>
        <v>71.25</v>
      </c>
      <c r="P434" s="11">
        <f t="shared" si="36"/>
        <v>42298.51829861111</v>
      </c>
      <c r="Q434" s="11">
        <f>(((J434/60)/60)/24)+DATE(1970,1,1)+(-5/24)</f>
        <v>42238.51829861111</v>
      </c>
      <c r="R434" s="13" t="s">
        <v>8270</v>
      </c>
      <c r="S434" s="14" t="str">
        <f t="shared" si="37"/>
        <v>film &amp; video</v>
      </c>
      <c r="T434" s="13" t="str">
        <f t="shared" si="38"/>
        <v>animation</v>
      </c>
      <c r="U434">
        <f>LEN(C434)</f>
        <v>135</v>
      </c>
      <c r="V434">
        <f t="shared" si="39"/>
        <v>0</v>
      </c>
      <c r="W434">
        <f t="shared" si="40"/>
        <v>0</v>
      </c>
      <c r="X434">
        <f t="shared" si="41"/>
        <v>1</v>
      </c>
    </row>
    <row r="435" spans="1:24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>
        <f>E435/D435</f>
        <v>0</v>
      </c>
      <c r="O435" s="6">
        <f>IF(L435&gt;0,E435/L435,0)</f>
        <v>0</v>
      </c>
      <c r="P435" s="11">
        <f t="shared" si="36"/>
        <v>42288.42155092593</v>
      </c>
      <c r="Q435" s="11">
        <f>(((J435/60)/60)/24)+DATE(1970,1,1)+(-5/24)</f>
        <v>42228.42155092593</v>
      </c>
      <c r="R435" s="13" t="s">
        <v>8270</v>
      </c>
      <c r="S435" s="14" t="str">
        <f t="shared" si="37"/>
        <v>film &amp; video</v>
      </c>
      <c r="T435" s="13" t="str">
        <f t="shared" si="38"/>
        <v>animation</v>
      </c>
      <c r="U435">
        <f>LEN(C435)</f>
        <v>132</v>
      </c>
      <c r="V435">
        <f t="shared" si="39"/>
        <v>0</v>
      </c>
      <c r="W435">
        <f t="shared" si="40"/>
        <v>0</v>
      </c>
      <c r="X435">
        <f t="shared" si="41"/>
        <v>1</v>
      </c>
    </row>
    <row r="436" spans="1:24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>
        <f>E436/D436</f>
        <v>0.05</v>
      </c>
      <c r="O436" s="6">
        <f>IF(L436&gt;0,E436/L436,0)</f>
        <v>62.5</v>
      </c>
      <c r="P436" s="11">
        <f t="shared" si="36"/>
        <v>41609.667847222219</v>
      </c>
      <c r="Q436" s="11">
        <f>(((J436/60)/60)/24)+DATE(1970,1,1)+(-5/24)</f>
        <v>41576.626180555555</v>
      </c>
      <c r="R436" s="13" t="s">
        <v>8270</v>
      </c>
      <c r="S436" s="14" t="str">
        <f t="shared" si="37"/>
        <v>film &amp; video</v>
      </c>
      <c r="T436" s="13" t="str">
        <f t="shared" si="38"/>
        <v>animation</v>
      </c>
      <c r="U436">
        <f>LEN(C436)</f>
        <v>128</v>
      </c>
      <c r="V436">
        <f t="shared" si="39"/>
        <v>0</v>
      </c>
      <c r="W436">
        <f t="shared" si="40"/>
        <v>0</v>
      </c>
      <c r="X436">
        <f t="shared" si="41"/>
        <v>1</v>
      </c>
    </row>
    <row r="437" spans="1:24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>
        <f>E437/D437</f>
        <v>2.7272727272727273E-5</v>
      </c>
      <c r="O437" s="6">
        <f>IF(L437&gt;0,E437/L437,0)</f>
        <v>1</v>
      </c>
      <c r="P437" s="11">
        <f t="shared" si="36"/>
        <v>41530.539120370369</v>
      </c>
      <c r="Q437" s="11">
        <f>(((J437/60)/60)/24)+DATE(1970,1,1)+(-5/24)</f>
        <v>41500.539120370369</v>
      </c>
      <c r="R437" s="13" t="s">
        <v>8270</v>
      </c>
      <c r="S437" s="14" t="str">
        <f t="shared" si="37"/>
        <v>film &amp; video</v>
      </c>
      <c r="T437" s="13" t="str">
        <f t="shared" si="38"/>
        <v>animation</v>
      </c>
      <c r="U437">
        <f>LEN(C437)</f>
        <v>132</v>
      </c>
      <c r="V437">
        <f t="shared" si="39"/>
        <v>0</v>
      </c>
      <c r="W437">
        <f t="shared" si="40"/>
        <v>0</v>
      </c>
      <c r="X437">
        <f t="shared" si="41"/>
        <v>1</v>
      </c>
    </row>
    <row r="438" spans="1:24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>
        <f>E438/D438</f>
        <v>0</v>
      </c>
      <c r="O438" s="6">
        <f>IF(L438&gt;0,E438/L438,0)</f>
        <v>0</v>
      </c>
      <c r="P438" s="11">
        <f t="shared" si="36"/>
        <v>41486.154085648144</v>
      </c>
      <c r="Q438" s="11">
        <f>(((J438/60)/60)/24)+DATE(1970,1,1)+(-5/24)</f>
        <v>41456.154085648144</v>
      </c>
      <c r="R438" s="13" t="s">
        <v>8270</v>
      </c>
      <c r="S438" s="14" t="str">
        <f t="shared" si="37"/>
        <v>film &amp; video</v>
      </c>
      <c r="T438" s="13" t="str">
        <f t="shared" si="38"/>
        <v>animation</v>
      </c>
      <c r="U438">
        <f>LEN(C438)</f>
        <v>123</v>
      </c>
      <c r="V438">
        <f t="shared" si="39"/>
        <v>0</v>
      </c>
      <c r="W438">
        <f t="shared" si="40"/>
        <v>0</v>
      </c>
      <c r="X438">
        <f t="shared" si="41"/>
        <v>1</v>
      </c>
    </row>
    <row r="439" spans="1:24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>
        <f>E439/D439</f>
        <v>0</v>
      </c>
      <c r="O439" s="6">
        <f>IF(L439&gt;0,E439/L439,0)</f>
        <v>0</v>
      </c>
      <c r="P439" s="11">
        <f t="shared" si="36"/>
        <v>42651.110254629624</v>
      </c>
      <c r="Q439" s="11">
        <f>(((J439/60)/60)/24)+DATE(1970,1,1)+(-5/24)</f>
        <v>42591.110254629624</v>
      </c>
      <c r="R439" s="13" t="s">
        <v>8270</v>
      </c>
      <c r="S439" s="14" t="str">
        <f t="shared" si="37"/>
        <v>film &amp; video</v>
      </c>
      <c r="T439" s="13" t="str">
        <f t="shared" si="38"/>
        <v>animation</v>
      </c>
      <c r="U439">
        <f>LEN(C439)</f>
        <v>124</v>
      </c>
      <c r="V439">
        <f t="shared" si="39"/>
        <v>0</v>
      </c>
      <c r="W439">
        <f t="shared" si="40"/>
        <v>0</v>
      </c>
      <c r="X439">
        <f t="shared" si="41"/>
        <v>1</v>
      </c>
    </row>
    <row r="440" spans="1:24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>
        <f>E440/D440</f>
        <v>9.3799999999999994E-2</v>
      </c>
      <c r="O440" s="6">
        <f>IF(L440&gt;0,E440/L440,0)</f>
        <v>170.54545454545453</v>
      </c>
      <c r="P440" s="11">
        <f t="shared" si="36"/>
        <v>42326.094421296293</v>
      </c>
      <c r="Q440" s="11">
        <f>(((J440/60)/60)/24)+DATE(1970,1,1)+(-5/24)</f>
        <v>42296.052754629629</v>
      </c>
      <c r="R440" s="13" t="s">
        <v>8270</v>
      </c>
      <c r="S440" s="14" t="str">
        <f t="shared" si="37"/>
        <v>film &amp; video</v>
      </c>
      <c r="T440" s="13" t="str">
        <f t="shared" si="38"/>
        <v>animation</v>
      </c>
      <c r="U440">
        <f>LEN(C440)</f>
        <v>104</v>
      </c>
      <c r="V440">
        <f t="shared" si="39"/>
        <v>0</v>
      </c>
      <c r="W440">
        <f t="shared" si="40"/>
        <v>0</v>
      </c>
      <c r="X440">
        <f t="shared" si="41"/>
        <v>1</v>
      </c>
    </row>
    <row r="441" spans="1:24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>
        <f>E441/D441</f>
        <v>0</v>
      </c>
      <c r="O441" s="6">
        <f>IF(L441&gt;0,E441/L441,0)</f>
        <v>0</v>
      </c>
      <c r="P441" s="11">
        <f t="shared" si="36"/>
        <v>41929.553449074068</v>
      </c>
      <c r="Q441" s="11">
        <f>(((J441/60)/60)/24)+DATE(1970,1,1)+(-5/24)</f>
        <v>41919.553449074068</v>
      </c>
      <c r="R441" s="13" t="s">
        <v>8270</v>
      </c>
      <c r="S441" s="14" t="str">
        <f t="shared" si="37"/>
        <v>film &amp; video</v>
      </c>
      <c r="T441" s="13" t="str">
        <f t="shared" si="38"/>
        <v>animation</v>
      </c>
      <c r="U441">
        <f>LEN(C441)</f>
        <v>133</v>
      </c>
      <c r="V441">
        <f t="shared" si="39"/>
        <v>0</v>
      </c>
      <c r="W441">
        <f t="shared" si="40"/>
        <v>0</v>
      </c>
      <c r="X441">
        <f t="shared" si="41"/>
        <v>1</v>
      </c>
    </row>
    <row r="442" spans="1:24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>
        <f>E442/D442</f>
        <v>1E-3</v>
      </c>
      <c r="O442" s="6">
        <f>IF(L442&gt;0,E442/L442,0)</f>
        <v>5</v>
      </c>
      <c r="P442" s="11">
        <f t="shared" si="36"/>
        <v>42453.735567129632</v>
      </c>
      <c r="Q442" s="11">
        <f>(((J442/60)/60)/24)+DATE(1970,1,1)+(-5/24)</f>
        <v>42423.777233796289</v>
      </c>
      <c r="R442" s="13" t="s">
        <v>8270</v>
      </c>
      <c r="S442" s="14" t="str">
        <f t="shared" si="37"/>
        <v>film &amp; video</v>
      </c>
      <c r="T442" s="13" t="str">
        <f t="shared" si="38"/>
        <v>animation</v>
      </c>
      <c r="U442">
        <f>LEN(C442)</f>
        <v>103</v>
      </c>
      <c r="V442">
        <f t="shared" si="39"/>
        <v>0</v>
      </c>
      <c r="W442">
        <f t="shared" si="40"/>
        <v>0</v>
      </c>
      <c r="X442">
        <f t="shared" si="41"/>
        <v>1</v>
      </c>
    </row>
    <row r="443" spans="1:24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>
        <f>E443/D443</f>
        <v>0</v>
      </c>
      <c r="O443" s="6">
        <f>IF(L443&gt;0,E443/L443,0)</f>
        <v>0</v>
      </c>
      <c r="P443" s="11">
        <f t="shared" si="36"/>
        <v>41580.585601851846</v>
      </c>
      <c r="Q443" s="11">
        <f>(((J443/60)/60)/24)+DATE(1970,1,1)+(-5/24)</f>
        <v>41550.585601851846</v>
      </c>
      <c r="R443" s="13" t="s">
        <v>8270</v>
      </c>
      <c r="S443" s="14" t="str">
        <f t="shared" si="37"/>
        <v>film &amp; video</v>
      </c>
      <c r="T443" s="13" t="str">
        <f t="shared" si="38"/>
        <v>animation</v>
      </c>
      <c r="U443">
        <f>LEN(C443)</f>
        <v>130</v>
      </c>
      <c r="V443">
        <f t="shared" si="39"/>
        <v>0</v>
      </c>
      <c r="W443">
        <f t="shared" si="40"/>
        <v>0</v>
      </c>
      <c r="X443">
        <f t="shared" si="41"/>
        <v>1</v>
      </c>
    </row>
    <row r="444" spans="1:24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>
        <f>E444/D444</f>
        <v>0.39358823529411763</v>
      </c>
      <c r="O444" s="6">
        <f>IF(L444&gt;0,E444/L444,0)</f>
        <v>393.58823529411762</v>
      </c>
      <c r="P444" s="11">
        <f t="shared" si="36"/>
        <v>42054.680358796293</v>
      </c>
      <c r="Q444" s="11">
        <f>(((J444/60)/60)/24)+DATE(1970,1,1)+(-5/24)</f>
        <v>42024.680358796293</v>
      </c>
      <c r="R444" s="13" t="s">
        <v>8270</v>
      </c>
      <c r="S444" s="14" t="str">
        <f t="shared" si="37"/>
        <v>film &amp; video</v>
      </c>
      <c r="T444" s="13" t="str">
        <f t="shared" si="38"/>
        <v>animation</v>
      </c>
      <c r="U444">
        <f>LEN(C444)</f>
        <v>16</v>
      </c>
      <c r="V444">
        <f t="shared" si="39"/>
        <v>1</v>
      </c>
      <c r="W444">
        <f t="shared" si="40"/>
        <v>0</v>
      </c>
      <c r="X444">
        <f t="shared" si="41"/>
        <v>0</v>
      </c>
    </row>
    <row r="445" spans="1:24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>
        <f>E445/D445</f>
        <v>1E-3</v>
      </c>
      <c r="O445" s="6">
        <f>IF(L445&gt;0,E445/L445,0)</f>
        <v>5</v>
      </c>
      <c r="P445" s="11">
        <f t="shared" si="36"/>
        <v>41679.806724537033</v>
      </c>
      <c r="Q445" s="11">
        <f>(((J445/60)/60)/24)+DATE(1970,1,1)+(-5/24)</f>
        <v>41649.806724537033</v>
      </c>
      <c r="R445" s="13" t="s">
        <v>8270</v>
      </c>
      <c r="S445" s="14" t="str">
        <f t="shared" si="37"/>
        <v>film &amp; video</v>
      </c>
      <c r="T445" s="13" t="str">
        <f t="shared" si="38"/>
        <v>animation</v>
      </c>
      <c r="U445">
        <f>LEN(C445)</f>
        <v>116</v>
      </c>
      <c r="V445">
        <f t="shared" si="39"/>
        <v>0</v>
      </c>
      <c r="W445">
        <f t="shared" si="40"/>
        <v>0</v>
      </c>
      <c r="X445">
        <f t="shared" si="41"/>
        <v>1</v>
      </c>
    </row>
    <row r="446" spans="1:24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>
        <f>E446/D446</f>
        <v>0.05</v>
      </c>
      <c r="O446" s="6">
        <f>IF(L446&gt;0,E446/L446,0)</f>
        <v>50</v>
      </c>
      <c r="P446" s="11">
        <f t="shared" si="36"/>
        <v>40954.69862268518</v>
      </c>
      <c r="Q446" s="11">
        <f>(((J446/60)/60)/24)+DATE(1970,1,1)+(-5/24)</f>
        <v>40894.69862268518</v>
      </c>
      <c r="R446" s="13" t="s">
        <v>8270</v>
      </c>
      <c r="S446" s="14" t="str">
        <f t="shared" si="37"/>
        <v>film &amp; video</v>
      </c>
      <c r="T446" s="13" t="str">
        <f t="shared" si="38"/>
        <v>animation</v>
      </c>
      <c r="U446">
        <f>LEN(C446)</f>
        <v>98</v>
      </c>
      <c r="V446">
        <f t="shared" si="39"/>
        <v>0</v>
      </c>
      <c r="W446">
        <f t="shared" si="40"/>
        <v>1</v>
      </c>
      <c r="X446">
        <f t="shared" si="41"/>
        <v>0</v>
      </c>
    </row>
    <row r="447" spans="1:24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>
        <f>E447/D447</f>
        <v>3.3333333333333335E-5</v>
      </c>
      <c r="O447" s="6">
        <f>IF(L447&gt;0,E447/L447,0)</f>
        <v>1</v>
      </c>
      <c r="P447" s="11">
        <f t="shared" si="36"/>
        <v>42145.127025462956</v>
      </c>
      <c r="Q447" s="11">
        <f>(((J447/60)/60)/24)+DATE(1970,1,1)+(-5/24)</f>
        <v>42130.127025462956</v>
      </c>
      <c r="R447" s="13" t="s">
        <v>8270</v>
      </c>
      <c r="S447" s="14" t="str">
        <f t="shared" si="37"/>
        <v>film &amp; video</v>
      </c>
      <c r="T447" s="13" t="str">
        <f t="shared" si="38"/>
        <v>animation</v>
      </c>
      <c r="U447">
        <f>LEN(C447)</f>
        <v>118</v>
      </c>
      <c r="V447">
        <f t="shared" si="39"/>
        <v>0</v>
      </c>
      <c r="W447">
        <f t="shared" si="40"/>
        <v>0</v>
      </c>
      <c r="X447">
        <f t="shared" si="41"/>
        <v>1</v>
      </c>
    </row>
    <row r="448" spans="1:24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>
        <f>E448/D448</f>
        <v>7.2952380952380949E-2</v>
      </c>
      <c r="O448" s="6">
        <f>IF(L448&gt;0,E448/L448,0)</f>
        <v>47.875</v>
      </c>
      <c r="P448" s="11">
        <f t="shared" si="36"/>
        <v>42066.875231481477</v>
      </c>
      <c r="Q448" s="11">
        <f>(((J448/60)/60)/24)+DATE(1970,1,1)+(-5/24)</f>
        <v>42036.875231481477</v>
      </c>
      <c r="R448" s="13" t="s">
        <v>8270</v>
      </c>
      <c r="S448" s="14" t="str">
        <f t="shared" si="37"/>
        <v>film &amp; video</v>
      </c>
      <c r="T448" s="13" t="str">
        <f t="shared" si="38"/>
        <v>animation</v>
      </c>
      <c r="U448">
        <f>LEN(C448)</f>
        <v>132</v>
      </c>
      <c r="V448">
        <f t="shared" si="39"/>
        <v>0</v>
      </c>
      <c r="W448">
        <f t="shared" si="40"/>
        <v>0</v>
      </c>
      <c r="X448">
        <f t="shared" si="41"/>
        <v>1</v>
      </c>
    </row>
    <row r="449" spans="1:24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>
        <f>E449/D449</f>
        <v>1.6666666666666666E-4</v>
      </c>
      <c r="O449" s="6">
        <f>IF(L449&gt;0,E449/L449,0)</f>
        <v>5</v>
      </c>
      <c r="P449" s="11">
        <f t="shared" si="36"/>
        <v>41356.305127314808</v>
      </c>
      <c r="Q449" s="11">
        <f>(((J449/60)/60)/24)+DATE(1970,1,1)+(-5/24)</f>
        <v>41331.34679398148</v>
      </c>
      <c r="R449" s="13" t="s">
        <v>8270</v>
      </c>
      <c r="S449" s="14" t="str">
        <f t="shared" si="37"/>
        <v>film &amp; video</v>
      </c>
      <c r="T449" s="13" t="str">
        <f t="shared" si="38"/>
        <v>animation</v>
      </c>
      <c r="U449">
        <f>LEN(C449)</f>
        <v>132</v>
      </c>
      <c r="V449">
        <f t="shared" si="39"/>
        <v>0</v>
      </c>
      <c r="W449">
        <f t="shared" si="40"/>
        <v>0</v>
      </c>
      <c r="X449">
        <f t="shared" si="41"/>
        <v>1</v>
      </c>
    </row>
    <row r="450" spans="1:24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>
        <f>E450/D450</f>
        <v>3.2804E-2</v>
      </c>
      <c r="O450" s="6">
        <f>IF(L450&gt;0,E450/L450,0)</f>
        <v>20.502500000000001</v>
      </c>
      <c r="P450" s="11">
        <f t="shared" ref="P450:P513" si="42">(((I450/60)/60)/24)+DATE(1970,1,1)+(-5/24)</f>
        <v>41773.549710648142</v>
      </c>
      <c r="Q450" s="11">
        <f>(((J450/60)/60)/24)+DATE(1970,1,1)+(-5/24)</f>
        <v>41753.549710648142</v>
      </c>
      <c r="R450" s="13" t="s">
        <v>8270</v>
      </c>
      <c r="S450" s="14" t="str">
        <f t="shared" ref="S450:S513" si="43">LEFT(R450,SEARCH("/",R450)-1)</f>
        <v>film &amp; video</v>
      </c>
      <c r="T450" s="13" t="str">
        <f t="shared" ref="T450:T513" si="44">RIGHT(R450,LEN(R450)-SEARCH("/",R450))</f>
        <v>animation</v>
      </c>
      <c r="U450">
        <f>LEN(C450)</f>
        <v>132</v>
      </c>
      <c r="V450">
        <f t="shared" si="39"/>
        <v>0</v>
      </c>
      <c r="W450">
        <f t="shared" si="40"/>
        <v>0</v>
      </c>
      <c r="X450">
        <f t="shared" si="41"/>
        <v>1</v>
      </c>
    </row>
    <row r="451" spans="1:24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>
        <f>E451/D451</f>
        <v>2.2499999999999999E-2</v>
      </c>
      <c r="O451" s="6">
        <f>IF(L451&gt;0,E451/L451,0)</f>
        <v>9</v>
      </c>
      <c r="P451" s="11">
        <f t="shared" si="42"/>
        <v>41564.359780092593</v>
      </c>
      <c r="Q451" s="11">
        <f>(((J451/60)/60)/24)+DATE(1970,1,1)+(-5/24)</f>
        <v>41534.359780092593</v>
      </c>
      <c r="R451" s="13" t="s">
        <v>8270</v>
      </c>
      <c r="S451" s="14" t="str">
        <f t="shared" si="43"/>
        <v>film &amp; video</v>
      </c>
      <c r="T451" s="13" t="str">
        <f t="shared" si="44"/>
        <v>animation</v>
      </c>
      <c r="U451">
        <f>LEN(C451)</f>
        <v>135</v>
      </c>
      <c r="V451">
        <f t="shared" ref="V451:V514" si="45">IF(U451&lt;50,1,0)</f>
        <v>0</v>
      </c>
      <c r="W451">
        <f t="shared" ref="W451:W514" si="46">IF(AND(U451&gt;= 50, U451 &lt; 100),1,0)</f>
        <v>0</v>
      </c>
      <c r="X451">
        <f t="shared" ref="X451:X514" si="47">IF(U451&gt;=100,1,0)</f>
        <v>1</v>
      </c>
    </row>
    <row r="452" spans="1:24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>
        <f>E452/D452</f>
        <v>7.92E-3</v>
      </c>
      <c r="O452" s="6">
        <f>IF(L452&gt;0,E452/L452,0)</f>
        <v>56.571428571428569</v>
      </c>
      <c r="P452" s="11">
        <f t="shared" si="42"/>
        <v>41684.73842592592</v>
      </c>
      <c r="Q452" s="11">
        <f>(((J452/60)/60)/24)+DATE(1970,1,1)+(-5/24)</f>
        <v>41654.73842592592</v>
      </c>
      <c r="R452" s="13" t="s">
        <v>8270</v>
      </c>
      <c r="S452" s="14" t="str">
        <f t="shared" si="43"/>
        <v>film &amp; video</v>
      </c>
      <c r="T452" s="13" t="str">
        <f t="shared" si="44"/>
        <v>animation</v>
      </c>
      <c r="U452">
        <f>LEN(C452)</f>
        <v>135</v>
      </c>
      <c r="V452">
        <f t="shared" si="45"/>
        <v>0</v>
      </c>
      <c r="W452">
        <f t="shared" si="46"/>
        <v>0</v>
      </c>
      <c r="X452">
        <f t="shared" si="47"/>
        <v>1</v>
      </c>
    </row>
    <row r="453" spans="1:24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>
        <f>E453/D453</f>
        <v>0</v>
      </c>
      <c r="O453" s="6">
        <f>IF(L453&gt;0,E453/L453,0)</f>
        <v>0</v>
      </c>
      <c r="P453" s="11">
        <f t="shared" si="42"/>
        <v>41664.506840277776</v>
      </c>
      <c r="Q453" s="11">
        <f>(((J453/60)/60)/24)+DATE(1970,1,1)+(-5/24)</f>
        <v>41634.506840277776</v>
      </c>
      <c r="R453" s="13" t="s">
        <v>8270</v>
      </c>
      <c r="S453" s="14" t="str">
        <f t="shared" si="43"/>
        <v>film &amp; video</v>
      </c>
      <c r="T453" s="13" t="str">
        <f t="shared" si="44"/>
        <v>animation</v>
      </c>
      <c r="U453">
        <f>LEN(C453)</f>
        <v>135</v>
      </c>
      <c r="V453">
        <f t="shared" si="45"/>
        <v>0</v>
      </c>
      <c r="W453">
        <f t="shared" si="46"/>
        <v>0</v>
      </c>
      <c r="X453">
        <f t="shared" si="47"/>
        <v>1</v>
      </c>
    </row>
    <row r="454" spans="1:24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>
        <f>E454/D454</f>
        <v>0.64</v>
      </c>
      <c r="O454" s="6">
        <f>IF(L454&gt;0,E454/L454,0)</f>
        <v>40</v>
      </c>
      <c r="P454" s="11">
        <f t="shared" si="42"/>
        <v>42137.495543981473</v>
      </c>
      <c r="Q454" s="11">
        <f>(((J454/60)/60)/24)+DATE(1970,1,1)+(-5/24)</f>
        <v>42107.495543981473</v>
      </c>
      <c r="R454" s="13" t="s">
        <v>8270</v>
      </c>
      <c r="S454" s="14" t="str">
        <f t="shared" si="43"/>
        <v>film &amp; video</v>
      </c>
      <c r="T454" s="13" t="str">
        <f t="shared" si="44"/>
        <v>animation</v>
      </c>
      <c r="U454">
        <f>LEN(C454)</f>
        <v>91</v>
      </c>
      <c r="V454">
        <f t="shared" si="45"/>
        <v>0</v>
      </c>
      <c r="W454">
        <f t="shared" si="46"/>
        <v>1</v>
      </c>
      <c r="X454">
        <f t="shared" si="47"/>
        <v>0</v>
      </c>
    </row>
    <row r="455" spans="1:24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>
        <f>E455/D455</f>
        <v>2.740447957839262E-4</v>
      </c>
      <c r="O455" s="6">
        <f>IF(L455&gt;0,E455/L455,0)</f>
        <v>13</v>
      </c>
      <c r="P455" s="11">
        <f t="shared" si="42"/>
        <v>42054.616655092592</v>
      </c>
      <c r="Q455" s="11">
        <f>(((J455/60)/60)/24)+DATE(1970,1,1)+(-5/24)</f>
        <v>42038.616655092592</v>
      </c>
      <c r="R455" s="13" t="s">
        <v>8270</v>
      </c>
      <c r="S455" s="14" t="str">
        <f t="shared" si="43"/>
        <v>film &amp; video</v>
      </c>
      <c r="T455" s="13" t="str">
        <f t="shared" si="44"/>
        <v>animation</v>
      </c>
      <c r="U455">
        <f>LEN(C455)</f>
        <v>129</v>
      </c>
      <c r="V455">
        <f t="shared" si="45"/>
        <v>0</v>
      </c>
      <c r="W455">
        <f t="shared" si="46"/>
        <v>0</v>
      </c>
      <c r="X455">
        <f t="shared" si="47"/>
        <v>1</v>
      </c>
    </row>
    <row r="456" spans="1:24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>
        <f>E456/D456</f>
        <v>8.2000000000000007E-3</v>
      </c>
      <c r="O456" s="6">
        <f>IF(L456&gt;0,E456/L456,0)</f>
        <v>16.399999999999999</v>
      </c>
      <c r="P456" s="11">
        <f t="shared" si="42"/>
        <v>41969.343055555553</v>
      </c>
      <c r="Q456" s="11">
        <f>(((J456/60)/60)/24)+DATE(1970,1,1)+(-5/24)</f>
        <v>41938.508923611109</v>
      </c>
      <c r="R456" s="13" t="s">
        <v>8270</v>
      </c>
      <c r="S456" s="14" t="str">
        <f t="shared" si="43"/>
        <v>film &amp; video</v>
      </c>
      <c r="T456" s="13" t="str">
        <f t="shared" si="44"/>
        <v>animation</v>
      </c>
      <c r="U456">
        <f>LEN(C456)</f>
        <v>112</v>
      </c>
      <c r="V456">
        <f t="shared" si="45"/>
        <v>0</v>
      </c>
      <c r="W456">
        <f t="shared" si="46"/>
        <v>0</v>
      </c>
      <c r="X456">
        <f t="shared" si="47"/>
        <v>1</v>
      </c>
    </row>
    <row r="457" spans="1:24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>
        <f>E457/D457</f>
        <v>6.9230769230769226E-4</v>
      </c>
      <c r="O457" s="6">
        <f>IF(L457&gt;0,E457/L457,0)</f>
        <v>22.5</v>
      </c>
      <c r="P457" s="11">
        <f t="shared" si="42"/>
        <v>41015.813194444439</v>
      </c>
      <c r="Q457" s="11">
        <f>(((J457/60)/60)/24)+DATE(1970,1,1)+(-5/24)</f>
        <v>40970.794236111105</v>
      </c>
      <c r="R457" s="13" t="s">
        <v>8270</v>
      </c>
      <c r="S457" s="14" t="str">
        <f t="shared" si="43"/>
        <v>film &amp; video</v>
      </c>
      <c r="T457" s="13" t="str">
        <f t="shared" si="44"/>
        <v>animation</v>
      </c>
      <c r="U457">
        <f>LEN(C457)</f>
        <v>135</v>
      </c>
      <c r="V457">
        <f t="shared" si="45"/>
        <v>0</v>
      </c>
      <c r="W457">
        <f t="shared" si="46"/>
        <v>0</v>
      </c>
      <c r="X457">
        <f t="shared" si="47"/>
        <v>1</v>
      </c>
    </row>
    <row r="458" spans="1:24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>
        <f>E458/D458</f>
        <v>6.8631863186318634E-3</v>
      </c>
      <c r="O458" s="6">
        <f>IF(L458&gt;0,E458/L458,0)</f>
        <v>20.333333333333332</v>
      </c>
      <c r="P458" s="11">
        <f t="shared" si="42"/>
        <v>41568.957638888889</v>
      </c>
      <c r="Q458" s="11">
        <f>(((J458/60)/60)/24)+DATE(1970,1,1)+(-5/24)</f>
        <v>41547.486122685179</v>
      </c>
      <c r="R458" s="13" t="s">
        <v>8270</v>
      </c>
      <c r="S458" s="14" t="str">
        <f t="shared" si="43"/>
        <v>film &amp; video</v>
      </c>
      <c r="T458" s="13" t="str">
        <f t="shared" si="44"/>
        <v>animation</v>
      </c>
      <c r="U458">
        <f>LEN(C458)</f>
        <v>135</v>
      </c>
      <c r="V458">
        <f t="shared" si="45"/>
        <v>0</v>
      </c>
      <c r="W458">
        <f t="shared" si="46"/>
        <v>0</v>
      </c>
      <c r="X458">
        <f t="shared" si="47"/>
        <v>1</v>
      </c>
    </row>
    <row r="459" spans="1:24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>
        <f>E459/D459</f>
        <v>0</v>
      </c>
      <c r="O459" s="6">
        <f>IF(L459&gt;0,E459/L459,0)</f>
        <v>0</v>
      </c>
      <c r="P459" s="11">
        <f t="shared" si="42"/>
        <v>41867.559166666666</v>
      </c>
      <c r="Q459" s="11">
        <f>(((J459/60)/60)/24)+DATE(1970,1,1)+(-5/24)</f>
        <v>41837.559166666666</v>
      </c>
      <c r="R459" s="13" t="s">
        <v>8270</v>
      </c>
      <c r="S459" s="14" t="str">
        <f t="shared" si="43"/>
        <v>film &amp; video</v>
      </c>
      <c r="T459" s="13" t="str">
        <f t="shared" si="44"/>
        <v>animation</v>
      </c>
      <c r="U459">
        <f>LEN(C459)</f>
        <v>135</v>
      </c>
      <c r="V459">
        <f t="shared" si="45"/>
        <v>0</v>
      </c>
      <c r="W459">
        <f t="shared" si="46"/>
        <v>0</v>
      </c>
      <c r="X459">
        <f t="shared" si="47"/>
        <v>1</v>
      </c>
    </row>
    <row r="460" spans="1:24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>
        <f>E460/D460</f>
        <v>8.2100000000000006E-2</v>
      </c>
      <c r="O460" s="6">
        <f>IF(L460&gt;0,E460/L460,0)</f>
        <v>16.755102040816325</v>
      </c>
      <c r="P460" s="11">
        <f t="shared" si="42"/>
        <v>41408.491435185184</v>
      </c>
      <c r="Q460" s="11">
        <f>(((J460/60)/60)/24)+DATE(1970,1,1)+(-5/24)</f>
        <v>41378.491435185184</v>
      </c>
      <c r="R460" s="13" t="s">
        <v>8270</v>
      </c>
      <c r="S460" s="14" t="str">
        <f t="shared" si="43"/>
        <v>film &amp; video</v>
      </c>
      <c r="T460" s="13" t="str">
        <f t="shared" si="44"/>
        <v>animation</v>
      </c>
      <c r="U460">
        <f>LEN(C460)</f>
        <v>120</v>
      </c>
      <c r="V460">
        <f t="shared" si="45"/>
        <v>0</v>
      </c>
      <c r="W460">
        <f t="shared" si="46"/>
        <v>0</v>
      </c>
      <c r="X460">
        <f t="shared" si="47"/>
        <v>1</v>
      </c>
    </row>
    <row r="461" spans="1:24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>
        <f>E461/D461</f>
        <v>6.4102564102564103E-4</v>
      </c>
      <c r="O461" s="6">
        <f>IF(L461&gt;0,E461/L461,0)</f>
        <v>25</v>
      </c>
      <c r="P461" s="11">
        <f t="shared" si="42"/>
        <v>40860.473692129628</v>
      </c>
      <c r="Q461" s="11">
        <f>(((J461/60)/60)/24)+DATE(1970,1,1)+(-5/24)</f>
        <v>40800.432025462964</v>
      </c>
      <c r="R461" s="13" t="s">
        <v>8270</v>
      </c>
      <c r="S461" s="14" t="str">
        <f t="shared" si="43"/>
        <v>film &amp; video</v>
      </c>
      <c r="T461" s="13" t="str">
        <f t="shared" si="44"/>
        <v>animation</v>
      </c>
      <c r="U461">
        <f>LEN(C461)</f>
        <v>135</v>
      </c>
      <c r="V461">
        <f t="shared" si="45"/>
        <v>0</v>
      </c>
      <c r="W461">
        <f t="shared" si="46"/>
        <v>0</v>
      </c>
      <c r="X461">
        <f t="shared" si="47"/>
        <v>1</v>
      </c>
    </row>
    <row r="462" spans="1:24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>
        <f>E462/D462</f>
        <v>2.9411764705882353E-3</v>
      </c>
      <c r="O462" s="6">
        <f>IF(L462&gt;0,E462/L462,0)</f>
        <v>12.5</v>
      </c>
      <c r="P462" s="11">
        <f t="shared" si="42"/>
        <v>41790.958333333328</v>
      </c>
      <c r="Q462" s="11">
        <f>(((J462/60)/60)/24)+DATE(1970,1,1)+(-5/24)</f>
        <v>41759.334201388883</v>
      </c>
      <c r="R462" s="13" t="s">
        <v>8270</v>
      </c>
      <c r="S462" s="14" t="str">
        <f t="shared" si="43"/>
        <v>film &amp; video</v>
      </c>
      <c r="T462" s="13" t="str">
        <f t="shared" si="44"/>
        <v>animation</v>
      </c>
      <c r="U462">
        <f>LEN(C462)</f>
        <v>63</v>
      </c>
      <c r="V462">
        <f t="shared" si="45"/>
        <v>0</v>
      </c>
      <c r="W462">
        <f t="shared" si="46"/>
        <v>1</v>
      </c>
      <c r="X462">
        <f t="shared" si="47"/>
        <v>0</v>
      </c>
    </row>
    <row r="463" spans="1:24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>
        <f>E463/D463</f>
        <v>0</v>
      </c>
      <c r="O463" s="6">
        <f>IF(L463&gt;0,E463/L463,0)</f>
        <v>0</v>
      </c>
      <c r="P463" s="11">
        <f t="shared" si="42"/>
        <v>41427.638506944444</v>
      </c>
      <c r="Q463" s="11">
        <f>(((J463/60)/60)/24)+DATE(1970,1,1)+(-5/24)</f>
        <v>41407.638506944444</v>
      </c>
      <c r="R463" s="13" t="s">
        <v>8270</v>
      </c>
      <c r="S463" s="14" t="str">
        <f t="shared" si="43"/>
        <v>film &amp; video</v>
      </c>
      <c r="T463" s="13" t="str">
        <f t="shared" si="44"/>
        <v>animation</v>
      </c>
      <c r="U463">
        <f>LEN(C463)</f>
        <v>134</v>
      </c>
      <c r="V463">
        <f t="shared" si="45"/>
        <v>0</v>
      </c>
      <c r="W463">
        <f t="shared" si="46"/>
        <v>0</v>
      </c>
      <c r="X463">
        <f t="shared" si="47"/>
        <v>1</v>
      </c>
    </row>
    <row r="464" spans="1:24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>
        <f>E464/D464</f>
        <v>0</v>
      </c>
      <c r="O464" s="6">
        <f>IF(L464&gt;0,E464/L464,0)</f>
        <v>0</v>
      </c>
      <c r="P464" s="11">
        <f t="shared" si="42"/>
        <v>40764.918298611112</v>
      </c>
      <c r="Q464" s="11">
        <f>(((J464/60)/60)/24)+DATE(1970,1,1)+(-5/24)</f>
        <v>40704.918298611112</v>
      </c>
      <c r="R464" s="13" t="s">
        <v>8270</v>
      </c>
      <c r="S464" s="14" t="str">
        <f t="shared" si="43"/>
        <v>film &amp; video</v>
      </c>
      <c r="T464" s="13" t="str">
        <f t="shared" si="44"/>
        <v>animation</v>
      </c>
      <c r="U464">
        <f>LEN(C464)</f>
        <v>129</v>
      </c>
      <c r="V464">
        <f t="shared" si="45"/>
        <v>0</v>
      </c>
      <c r="W464">
        <f t="shared" si="46"/>
        <v>0</v>
      </c>
      <c r="X464">
        <f t="shared" si="47"/>
        <v>1</v>
      </c>
    </row>
    <row r="465" spans="1:24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>
        <f>E465/D465</f>
        <v>2.2727272727272728E-2</v>
      </c>
      <c r="O465" s="6">
        <f>IF(L465&gt;0,E465/L465,0)</f>
        <v>113.63636363636364</v>
      </c>
      <c r="P465" s="11">
        <f t="shared" si="42"/>
        <v>40810.501770833333</v>
      </c>
      <c r="Q465" s="11">
        <f>(((J465/60)/60)/24)+DATE(1970,1,1)+(-5/24)</f>
        <v>40750.501770833333</v>
      </c>
      <c r="R465" s="13" t="s">
        <v>8270</v>
      </c>
      <c r="S465" s="14" t="str">
        <f t="shared" si="43"/>
        <v>film &amp; video</v>
      </c>
      <c r="T465" s="13" t="str">
        <f t="shared" si="44"/>
        <v>animation</v>
      </c>
      <c r="U465">
        <f>LEN(C465)</f>
        <v>121</v>
      </c>
      <c r="V465">
        <f t="shared" si="45"/>
        <v>0</v>
      </c>
      <c r="W465">
        <f t="shared" si="46"/>
        <v>0</v>
      </c>
      <c r="X465">
        <f t="shared" si="47"/>
        <v>1</v>
      </c>
    </row>
    <row r="466" spans="1:24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>
        <f>E466/D466</f>
        <v>9.9009900990099011E-4</v>
      </c>
      <c r="O466" s="6">
        <f>IF(L466&gt;0,E466/L466,0)</f>
        <v>1</v>
      </c>
      <c r="P466" s="11">
        <f t="shared" si="42"/>
        <v>42508.640451388892</v>
      </c>
      <c r="Q466" s="11">
        <f>(((J466/60)/60)/24)+DATE(1970,1,1)+(-5/24)</f>
        <v>42488.640451388892</v>
      </c>
      <c r="R466" s="13" t="s">
        <v>8270</v>
      </c>
      <c r="S466" s="14" t="str">
        <f t="shared" si="43"/>
        <v>film &amp; video</v>
      </c>
      <c r="T466" s="13" t="str">
        <f t="shared" si="44"/>
        <v>animation</v>
      </c>
      <c r="U466">
        <f>LEN(C466)</f>
        <v>83</v>
      </c>
      <c r="V466">
        <f t="shared" si="45"/>
        <v>0</v>
      </c>
      <c r="W466">
        <f t="shared" si="46"/>
        <v>1</v>
      </c>
      <c r="X466">
        <f t="shared" si="47"/>
        <v>0</v>
      </c>
    </row>
    <row r="467" spans="1:24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>
        <f>E467/D467</f>
        <v>0.26953125</v>
      </c>
      <c r="O467" s="6">
        <f>IF(L467&gt;0,E467/L467,0)</f>
        <v>17.25</v>
      </c>
      <c r="P467" s="11">
        <f t="shared" si="42"/>
        <v>41816.911736111106</v>
      </c>
      <c r="Q467" s="11">
        <f>(((J467/60)/60)/24)+DATE(1970,1,1)+(-5/24)</f>
        <v>41800.911736111106</v>
      </c>
      <c r="R467" s="13" t="s">
        <v>8270</v>
      </c>
      <c r="S467" s="14" t="str">
        <f t="shared" si="43"/>
        <v>film &amp; video</v>
      </c>
      <c r="T467" s="13" t="str">
        <f t="shared" si="44"/>
        <v>animation</v>
      </c>
      <c r="U467">
        <f>LEN(C467)</f>
        <v>47</v>
      </c>
      <c r="V467">
        <f t="shared" si="45"/>
        <v>1</v>
      </c>
      <c r="W467">
        <f t="shared" si="46"/>
        <v>0</v>
      </c>
      <c r="X467">
        <f t="shared" si="47"/>
        <v>0</v>
      </c>
    </row>
    <row r="468" spans="1:24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>
        <f>E468/D468</f>
        <v>7.6E-3</v>
      </c>
      <c r="O468" s="6">
        <f>IF(L468&gt;0,E468/L468,0)</f>
        <v>15.2</v>
      </c>
      <c r="P468" s="11">
        <f t="shared" si="42"/>
        <v>41159.734537037039</v>
      </c>
      <c r="Q468" s="11">
        <f>(((J468/60)/60)/24)+DATE(1970,1,1)+(-5/24)</f>
        <v>41129.734537037039</v>
      </c>
      <c r="R468" s="13" t="s">
        <v>8270</v>
      </c>
      <c r="S468" s="14" t="str">
        <f t="shared" si="43"/>
        <v>film &amp; video</v>
      </c>
      <c r="T468" s="13" t="str">
        <f t="shared" si="44"/>
        <v>animation</v>
      </c>
      <c r="U468">
        <f>LEN(C468)</f>
        <v>121</v>
      </c>
      <c r="V468">
        <f t="shared" si="45"/>
        <v>0</v>
      </c>
      <c r="W468">
        <f t="shared" si="46"/>
        <v>0</v>
      </c>
      <c r="X468">
        <f t="shared" si="47"/>
        <v>1</v>
      </c>
    </row>
    <row r="469" spans="1:24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>
        <f>E469/D469</f>
        <v>0.21575</v>
      </c>
      <c r="O469" s="6">
        <f>IF(L469&gt;0,E469/L469,0)</f>
        <v>110.64102564102564</v>
      </c>
      <c r="P469" s="11">
        <f t="shared" si="42"/>
        <v>41180.471458333333</v>
      </c>
      <c r="Q469" s="11">
        <f>(((J469/60)/60)/24)+DATE(1970,1,1)+(-5/24)</f>
        <v>41135.471458333333</v>
      </c>
      <c r="R469" s="13" t="s">
        <v>8270</v>
      </c>
      <c r="S469" s="14" t="str">
        <f t="shared" si="43"/>
        <v>film &amp; video</v>
      </c>
      <c r="T469" s="13" t="str">
        <f t="shared" si="44"/>
        <v>animation</v>
      </c>
      <c r="U469">
        <f>LEN(C469)</f>
        <v>134</v>
      </c>
      <c r="V469">
        <f t="shared" si="45"/>
        <v>0</v>
      </c>
      <c r="W469">
        <f t="shared" si="46"/>
        <v>0</v>
      </c>
      <c r="X469">
        <f t="shared" si="47"/>
        <v>1</v>
      </c>
    </row>
    <row r="470" spans="1:24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>
        <f>E470/D470</f>
        <v>0</v>
      </c>
      <c r="O470" s="6">
        <f>IF(L470&gt;0,E470/L470,0)</f>
        <v>0</v>
      </c>
      <c r="P470" s="11">
        <f t="shared" si="42"/>
        <v>41100.952141203699</v>
      </c>
      <c r="Q470" s="11">
        <f>(((J470/60)/60)/24)+DATE(1970,1,1)+(-5/24)</f>
        <v>41040.959293981476</v>
      </c>
      <c r="R470" s="13" t="s">
        <v>8270</v>
      </c>
      <c r="S470" s="14" t="str">
        <f t="shared" si="43"/>
        <v>film &amp; video</v>
      </c>
      <c r="T470" s="13" t="str">
        <f t="shared" si="44"/>
        <v>animation</v>
      </c>
      <c r="U470">
        <f>LEN(C470)</f>
        <v>135</v>
      </c>
      <c r="V470">
        <f t="shared" si="45"/>
        <v>0</v>
      </c>
      <c r="W470">
        <f t="shared" si="46"/>
        <v>0</v>
      </c>
      <c r="X470">
        <f t="shared" si="47"/>
        <v>1</v>
      </c>
    </row>
    <row r="471" spans="1:24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>
        <f>E471/D471</f>
        <v>0</v>
      </c>
      <c r="O471" s="6">
        <f>IF(L471&gt;0,E471/L471,0)</f>
        <v>0</v>
      </c>
      <c r="P471" s="11">
        <f t="shared" si="42"/>
        <v>41887.781527777777</v>
      </c>
      <c r="Q471" s="11">
        <f>(((J471/60)/60)/24)+DATE(1970,1,1)+(-5/24)</f>
        <v>41827.781527777777</v>
      </c>
      <c r="R471" s="13" t="s">
        <v>8270</v>
      </c>
      <c r="S471" s="14" t="str">
        <f t="shared" si="43"/>
        <v>film &amp; video</v>
      </c>
      <c r="T471" s="13" t="str">
        <f t="shared" si="44"/>
        <v>animation</v>
      </c>
      <c r="U471">
        <f>LEN(C471)</f>
        <v>71</v>
      </c>
      <c r="V471">
        <f t="shared" si="45"/>
        <v>0</v>
      </c>
      <c r="W471">
        <f t="shared" si="46"/>
        <v>1</v>
      </c>
      <c r="X471">
        <f t="shared" si="47"/>
        <v>0</v>
      </c>
    </row>
    <row r="472" spans="1:24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>
        <f>E472/D472</f>
        <v>1.0200000000000001E-2</v>
      </c>
      <c r="O472" s="6">
        <f>IF(L472&gt;0,E472/L472,0)</f>
        <v>25.5</v>
      </c>
      <c r="P472" s="11">
        <f t="shared" si="42"/>
        <v>41654.958333333328</v>
      </c>
      <c r="Q472" s="11">
        <f>(((J472/60)/60)/24)+DATE(1970,1,1)+(-5/24)</f>
        <v>41604.959363425922</v>
      </c>
      <c r="R472" s="13" t="s">
        <v>8270</v>
      </c>
      <c r="S472" s="14" t="str">
        <f t="shared" si="43"/>
        <v>film &amp; video</v>
      </c>
      <c r="T472" s="13" t="str">
        <f t="shared" si="44"/>
        <v>animation</v>
      </c>
      <c r="U472">
        <f>LEN(C472)</f>
        <v>132</v>
      </c>
      <c r="V472">
        <f t="shared" si="45"/>
        <v>0</v>
      </c>
      <c r="W472">
        <f t="shared" si="46"/>
        <v>0</v>
      </c>
      <c r="X472">
        <f t="shared" si="47"/>
        <v>1</v>
      </c>
    </row>
    <row r="473" spans="1:24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>
        <f>E473/D473</f>
        <v>0.11892727272727273</v>
      </c>
      <c r="O473" s="6">
        <f>IF(L473&gt;0,E473/L473,0)</f>
        <v>38.476470588235294</v>
      </c>
      <c r="P473" s="11">
        <f t="shared" si="42"/>
        <v>41748.471979166665</v>
      </c>
      <c r="Q473" s="11">
        <f>(((J473/60)/60)/24)+DATE(1970,1,1)+(-5/24)</f>
        <v>41703.513645833329</v>
      </c>
      <c r="R473" s="13" t="s">
        <v>8270</v>
      </c>
      <c r="S473" s="14" t="str">
        <f t="shared" si="43"/>
        <v>film &amp; video</v>
      </c>
      <c r="T473" s="13" t="str">
        <f t="shared" si="44"/>
        <v>animation</v>
      </c>
      <c r="U473">
        <f>LEN(C473)</f>
        <v>129</v>
      </c>
      <c r="V473">
        <f t="shared" si="45"/>
        <v>0</v>
      </c>
      <c r="W473">
        <f t="shared" si="46"/>
        <v>0</v>
      </c>
      <c r="X473">
        <f t="shared" si="47"/>
        <v>1</v>
      </c>
    </row>
    <row r="474" spans="1:24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>
        <f>E474/D474</f>
        <v>0.17624999999999999</v>
      </c>
      <c r="O474" s="6">
        <f>IF(L474&gt;0,E474/L474,0)</f>
        <v>28.2</v>
      </c>
      <c r="P474" s="11">
        <f t="shared" si="42"/>
        <v>41874.714328703703</v>
      </c>
      <c r="Q474" s="11">
        <f>(((J474/60)/60)/24)+DATE(1970,1,1)+(-5/24)</f>
        <v>41844.714328703703</v>
      </c>
      <c r="R474" s="13" t="s">
        <v>8270</v>
      </c>
      <c r="S474" s="14" t="str">
        <f t="shared" si="43"/>
        <v>film &amp; video</v>
      </c>
      <c r="T474" s="13" t="str">
        <f t="shared" si="44"/>
        <v>animation</v>
      </c>
      <c r="U474">
        <f>LEN(C474)</f>
        <v>135</v>
      </c>
      <c r="V474">
        <f t="shared" si="45"/>
        <v>0</v>
      </c>
      <c r="W474">
        <f t="shared" si="46"/>
        <v>0</v>
      </c>
      <c r="X474">
        <f t="shared" si="47"/>
        <v>1</v>
      </c>
    </row>
    <row r="475" spans="1:24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>
        <f>E475/D475</f>
        <v>2.87E-2</v>
      </c>
      <c r="O475" s="6">
        <f>IF(L475&gt;0,E475/L475,0)</f>
        <v>61.5</v>
      </c>
      <c r="P475" s="11">
        <f t="shared" si="42"/>
        <v>41899.489803240736</v>
      </c>
      <c r="Q475" s="11">
        <f>(((J475/60)/60)/24)+DATE(1970,1,1)+(-5/24)</f>
        <v>41869.489803240736</v>
      </c>
      <c r="R475" s="13" t="s">
        <v>8270</v>
      </c>
      <c r="S475" s="14" t="str">
        <f t="shared" si="43"/>
        <v>film &amp; video</v>
      </c>
      <c r="T475" s="13" t="str">
        <f t="shared" si="44"/>
        <v>animation</v>
      </c>
      <c r="U475">
        <f>LEN(C475)</f>
        <v>116</v>
      </c>
      <c r="V475">
        <f t="shared" si="45"/>
        <v>0</v>
      </c>
      <c r="W475">
        <f t="shared" si="46"/>
        <v>0</v>
      </c>
      <c r="X475">
        <f t="shared" si="47"/>
        <v>1</v>
      </c>
    </row>
    <row r="476" spans="1:24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>
        <f>E476/D476</f>
        <v>3.0303030303030303E-4</v>
      </c>
      <c r="O476" s="6">
        <f>IF(L476&gt;0,E476/L476,0)</f>
        <v>1</v>
      </c>
      <c r="P476" s="11">
        <f t="shared" si="42"/>
        <v>42783.120706018519</v>
      </c>
      <c r="Q476" s="11">
        <f>(((J476/60)/60)/24)+DATE(1970,1,1)+(-5/24)</f>
        <v>42753.120706018519</v>
      </c>
      <c r="R476" s="13" t="s">
        <v>8270</v>
      </c>
      <c r="S476" s="14" t="str">
        <f t="shared" si="43"/>
        <v>film &amp; video</v>
      </c>
      <c r="T476" s="13" t="str">
        <f t="shared" si="44"/>
        <v>animation</v>
      </c>
      <c r="U476">
        <f>LEN(C476)</f>
        <v>118</v>
      </c>
      <c r="V476">
        <f t="shared" si="45"/>
        <v>0</v>
      </c>
      <c r="W476">
        <f t="shared" si="46"/>
        <v>0</v>
      </c>
      <c r="X476">
        <f t="shared" si="47"/>
        <v>1</v>
      </c>
    </row>
    <row r="477" spans="1:24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>
        <f>E477/D477</f>
        <v>0</v>
      </c>
      <c r="O477" s="6">
        <f>IF(L477&gt;0,E477/L477,0)</f>
        <v>0</v>
      </c>
      <c r="P477" s="11">
        <f t="shared" si="42"/>
        <v>42129.877812500003</v>
      </c>
      <c r="Q477" s="11">
        <f>(((J477/60)/60)/24)+DATE(1970,1,1)+(-5/24)</f>
        <v>42099.877812500003</v>
      </c>
      <c r="R477" s="13" t="s">
        <v>8270</v>
      </c>
      <c r="S477" s="14" t="str">
        <f t="shared" si="43"/>
        <v>film &amp; video</v>
      </c>
      <c r="T477" s="13" t="str">
        <f t="shared" si="44"/>
        <v>animation</v>
      </c>
      <c r="U477">
        <f>LEN(C477)</f>
        <v>127</v>
      </c>
      <c r="V477">
        <f t="shared" si="45"/>
        <v>0</v>
      </c>
      <c r="W477">
        <f t="shared" si="46"/>
        <v>0</v>
      </c>
      <c r="X477">
        <f t="shared" si="47"/>
        <v>1</v>
      </c>
    </row>
    <row r="478" spans="1:24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>
        <f>E478/D478</f>
        <v>2.2302681818181819E-2</v>
      </c>
      <c r="O478" s="6">
        <f>IF(L478&gt;0,E478/L478,0)</f>
        <v>39.569274193548388</v>
      </c>
      <c r="P478" s="11">
        <f t="shared" si="42"/>
        <v>41792.957638888889</v>
      </c>
      <c r="Q478" s="11">
        <f>(((J478/60)/60)/24)+DATE(1970,1,1)+(-5/24)</f>
        <v>41757.76667824074</v>
      </c>
      <c r="R478" s="13" t="s">
        <v>8270</v>
      </c>
      <c r="S478" s="14" t="str">
        <f t="shared" si="43"/>
        <v>film &amp; video</v>
      </c>
      <c r="T478" s="13" t="str">
        <f t="shared" si="44"/>
        <v>animation</v>
      </c>
      <c r="U478">
        <f>LEN(C478)</f>
        <v>50</v>
      </c>
      <c r="V478">
        <f t="shared" si="45"/>
        <v>0</v>
      </c>
      <c r="W478">
        <f t="shared" si="46"/>
        <v>1</v>
      </c>
      <c r="X478">
        <f t="shared" si="47"/>
        <v>0</v>
      </c>
    </row>
    <row r="479" spans="1:24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>
        <f>E479/D479</f>
        <v>0</v>
      </c>
      <c r="O479" s="6">
        <f>IF(L479&gt;0,E479/L479,0)</f>
        <v>0</v>
      </c>
      <c r="P479" s="11">
        <f t="shared" si="42"/>
        <v>41047.626550925925</v>
      </c>
      <c r="Q479" s="11">
        <f>(((J479/60)/60)/24)+DATE(1970,1,1)+(-5/24)</f>
        <v>40987.626550925925</v>
      </c>
      <c r="R479" s="13" t="s">
        <v>8270</v>
      </c>
      <c r="S479" s="14" t="str">
        <f t="shared" si="43"/>
        <v>film &amp; video</v>
      </c>
      <c r="T479" s="13" t="str">
        <f t="shared" si="44"/>
        <v>animation</v>
      </c>
      <c r="U479">
        <f>LEN(C479)</f>
        <v>131</v>
      </c>
      <c r="V479">
        <f t="shared" si="45"/>
        <v>0</v>
      </c>
      <c r="W479">
        <f t="shared" si="46"/>
        <v>0</v>
      </c>
      <c r="X479">
        <f t="shared" si="47"/>
        <v>1</v>
      </c>
    </row>
    <row r="480" spans="1:24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>
        <f>E480/D480</f>
        <v>0</v>
      </c>
      <c r="O480" s="6">
        <f>IF(L480&gt;0,E480/L480,0)</f>
        <v>0</v>
      </c>
      <c r="P480" s="11">
        <f t="shared" si="42"/>
        <v>42095.660983796297</v>
      </c>
      <c r="Q480" s="11">
        <f>(((J480/60)/60)/24)+DATE(1970,1,1)+(-5/24)</f>
        <v>42065.702650462961</v>
      </c>
      <c r="R480" s="13" t="s">
        <v>8270</v>
      </c>
      <c r="S480" s="14" t="str">
        <f t="shared" si="43"/>
        <v>film &amp; video</v>
      </c>
      <c r="T480" s="13" t="str">
        <f t="shared" si="44"/>
        <v>animation</v>
      </c>
      <c r="U480">
        <f>LEN(C480)</f>
        <v>123</v>
      </c>
      <c r="V480">
        <f t="shared" si="45"/>
        <v>0</v>
      </c>
      <c r="W480">
        <f t="shared" si="46"/>
        <v>0</v>
      </c>
      <c r="X480">
        <f t="shared" si="47"/>
        <v>1</v>
      </c>
    </row>
    <row r="481" spans="1:24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>
        <f>E481/D481</f>
        <v>0.3256</v>
      </c>
      <c r="O481" s="6">
        <f>IF(L481&gt;0,E481/L481,0)</f>
        <v>88.8</v>
      </c>
      <c r="P481" s="11">
        <f t="shared" si="42"/>
        <v>41964.24114583333</v>
      </c>
      <c r="Q481" s="11">
        <f>(((J481/60)/60)/24)+DATE(1970,1,1)+(-5/24)</f>
        <v>41904.199479166666</v>
      </c>
      <c r="R481" s="13" t="s">
        <v>8270</v>
      </c>
      <c r="S481" s="14" t="str">
        <f t="shared" si="43"/>
        <v>film &amp; video</v>
      </c>
      <c r="T481" s="13" t="str">
        <f t="shared" si="44"/>
        <v>animation</v>
      </c>
      <c r="U481">
        <f>LEN(C481)</f>
        <v>103</v>
      </c>
      <c r="V481">
        <f t="shared" si="45"/>
        <v>0</v>
      </c>
      <c r="W481">
        <f t="shared" si="46"/>
        <v>0</v>
      </c>
      <c r="X481">
        <f t="shared" si="47"/>
        <v>1</v>
      </c>
    </row>
    <row r="482" spans="1:24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>
        <f>E482/D482</f>
        <v>0.19409999999999999</v>
      </c>
      <c r="O482" s="6">
        <f>IF(L482&gt;0,E482/L482,0)</f>
        <v>55.457142857142856</v>
      </c>
      <c r="P482" s="11">
        <f t="shared" si="42"/>
        <v>41495.291840277772</v>
      </c>
      <c r="Q482" s="11">
        <f>(((J482/60)/60)/24)+DATE(1970,1,1)+(-5/24)</f>
        <v>41465.291840277772</v>
      </c>
      <c r="R482" s="13" t="s">
        <v>8270</v>
      </c>
      <c r="S482" s="14" t="str">
        <f t="shared" si="43"/>
        <v>film &amp; video</v>
      </c>
      <c r="T482" s="13" t="str">
        <f t="shared" si="44"/>
        <v>animation</v>
      </c>
      <c r="U482">
        <f>LEN(C482)</f>
        <v>123</v>
      </c>
      <c r="V482">
        <f t="shared" si="45"/>
        <v>0</v>
      </c>
      <c r="W482">
        <f t="shared" si="46"/>
        <v>0</v>
      </c>
      <c r="X482">
        <f t="shared" si="47"/>
        <v>1</v>
      </c>
    </row>
    <row r="483" spans="1:24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>
        <f>E483/D483</f>
        <v>6.0999999999999999E-2</v>
      </c>
      <c r="O483" s="6">
        <f>IF(L483&gt;0,E483/L483,0)</f>
        <v>87.142857142857139</v>
      </c>
      <c r="P483" s="11">
        <f t="shared" si="42"/>
        <v>41192.46399305555</v>
      </c>
      <c r="Q483" s="11">
        <f>(((J483/60)/60)/24)+DATE(1970,1,1)+(-5/24)</f>
        <v>41162.46399305555</v>
      </c>
      <c r="R483" s="13" t="s">
        <v>8270</v>
      </c>
      <c r="S483" s="14" t="str">
        <f t="shared" si="43"/>
        <v>film &amp; video</v>
      </c>
      <c r="T483" s="13" t="str">
        <f t="shared" si="44"/>
        <v>animation</v>
      </c>
      <c r="U483">
        <f>LEN(C483)</f>
        <v>133</v>
      </c>
      <c r="V483">
        <f t="shared" si="45"/>
        <v>0</v>
      </c>
      <c r="W483">
        <f t="shared" si="46"/>
        <v>0</v>
      </c>
      <c r="X483">
        <f t="shared" si="47"/>
        <v>1</v>
      </c>
    </row>
    <row r="484" spans="1:24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>
        <f>E484/D484</f>
        <v>1E-3</v>
      </c>
      <c r="O484" s="6">
        <f>IF(L484&gt;0,E484/L484,0)</f>
        <v>10</v>
      </c>
      <c r="P484" s="11">
        <f t="shared" si="42"/>
        <v>42474.398611111108</v>
      </c>
      <c r="Q484" s="11">
        <f>(((J484/60)/60)/24)+DATE(1970,1,1)+(-5/24)</f>
        <v>42447.68854166667</v>
      </c>
      <c r="R484" s="13" t="s">
        <v>8270</v>
      </c>
      <c r="S484" s="14" t="str">
        <f t="shared" si="43"/>
        <v>film &amp; video</v>
      </c>
      <c r="T484" s="13" t="str">
        <f t="shared" si="44"/>
        <v>animation</v>
      </c>
      <c r="U484">
        <f>LEN(C484)</f>
        <v>102</v>
      </c>
      <c r="V484">
        <f t="shared" si="45"/>
        <v>0</v>
      </c>
      <c r="W484">
        <f t="shared" si="46"/>
        <v>0</v>
      </c>
      <c r="X484">
        <f t="shared" si="47"/>
        <v>1</v>
      </c>
    </row>
    <row r="485" spans="1:24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>
        <f>E485/D485</f>
        <v>0.502</v>
      </c>
      <c r="O485" s="6">
        <f>IF(L485&gt;0,E485/L485,0)</f>
        <v>51.224489795918366</v>
      </c>
      <c r="P485" s="11">
        <f t="shared" si="42"/>
        <v>41302.989259259259</v>
      </c>
      <c r="Q485" s="11">
        <f>(((J485/60)/60)/24)+DATE(1970,1,1)+(-5/24)</f>
        <v>41242.989259259259</v>
      </c>
      <c r="R485" s="13" t="s">
        <v>8270</v>
      </c>
      <c r="S485" s="14" t="str">
        <f t="shared" si="43"/>
        <v>film &amp; video</v>
      </c>
      <c r="T485" s="13" t="str">
        <f t="shared" si="44"/>
        <v>animation</v>
      </c>
      <c r="U485">
        <f>LEN(C485)</f>
        <v>135</v>
      </c>
      <c r="V485">
        <f t="shared" si="45"/>
        <v>0</v>
      </c>
      <c r="W485">
        <f t="shared" si="46"/>
        <v>0</v>
      </c>
      <c r="X485">
        <f t="shared" si="47"/>
        <v>1</v>
      </c>
    </row>
    <row r="486" spans="1:24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>
        <f>E486/D486</f>
        <v>1.8625E-3</v>
      </c>
      <c r="O486" s="6">
        <f>IF(L486&gt;0,E486/L486,0)</f>
        <v>13.545454545454545</v>
      </c>
      <c r="P486" s="11">
        <f t="shared" si="42"/>
        <v>42313.772824074076</v>
      </c>
      <c r="Q486" s="11">
        <f>(((J486/60)/60)/24)+DATE(1970,1,1)+(-5/24)</f>
        <v>42272.731157407405</v>
      </c>
      <c r="R486" s="13" t="s">
        <v>8270</v>
      </c>
      <c r="S486" s="14" t="str">
        <f t="shared" si="43"/>
        <v>film &amp; video</v>
      </c>
      <c r="T486" s="13" t="str">
        <f t="shared" si="44"/>
        <v>animation</v>
      </c>
      <c r="U486">
        <f>LEN(C486)</f>
        <v>135</v>
      </c>
      <c r="V486">
        <f t="shared" si="45"/>
        <v>0</v>
      </c>
      <c r="W486">
        <f t="shared" si="46"/>
        <v>0</v>
      </c>
      <c r="X486">
        <f t="shared" si="47"/>
        <v>1</v>
      </c>
    </row>
    <row r="487" spans="1:24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>
        <f>E487/D487</f>
        <v>0.21906971229845085</v>
      </c>
      <c r="O487" s="6">
        <f>IF(L487&gt;0,E487/L487,0)</f>
        <v>66.520080000000007</v>
      </c>
      <c r="P487" s="11">
        <f t="shared" si="42"/>
        <v>41411.297442129624</v>
      </c>
      <c r="Q487" s="11">
        <f>(((J487/60)/60)/24)+DATE(1970,1,1)+(-5/24)</f>
        <v>41381.297442129624</v>
      </c>
      <c r="R487" s="13" t="s">
        <v>8270</v>
      </c>
      <c r="S487" s="14" t="str">
        <f t="shared" si="43"/>
        <v>film &amp; video</v>
      </c>
      <c r="T487" s="13" t="str">
        <f t="shared" si="44"/>
        <v>animation</v>
      </c>
      <c r="U487">
        <f>LEN(C487)</f>
        <v>93</v>
      </c>
      <c r="V487">
        <f t="shared" si="45"/>
        <v>0</v>
      </c>
      <c r="W487">
        <f t="shared" si="46"/>
        <v>1</v>
      </c>
      <c r="X487">
        <f t="shared" si="47"/>
        <v>0</v>
      </c>
    </row>
    <row r="488" spans="1:24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>
        <f>E488/D488</f>
        <v>9.0909090909090904E-5</v>
      </c>
      <c r="O488" s="6">
        <f>IF(L488&gt;0,E488/L488,0)</f>
        <v>50</v>
      </c>
      <c r="P488" s="11">
        <f t="shared" si="42"/>
        <v>41791.734247685185</v>
      </c>
      <c r="Q488" s="11">
        <f>(((J488/60)/60)/24)+DATE(1970,1,1)+(-5/24)</f>
        <v>41761.734247685185</v>
      </c>
      <c r="R488" s="13" t="s">
        <v>8270</v>
      </c>
      <c r="S488" s="14" t="str">
        <f t="shared" si="43"/>
        <v>film &amp; video</v>
      </c>
      <c r="T488" s="13" t="str">
        <f t="shared" si="44"/>
        <v>animation</v>
      </c>
      <c r="U488">
        <f>LEN(C488)</f>
        <v>127</v>
      </c>
      <c r="V488">
        <f t="shared" si="45"/>
        <v>0</v>
      </c>
      <c r="W488">
        <f t="shared" si="46"/>
        <v>0</v>
      </c>
      <c r="X488">
        <f t="shared" si="47"/>
        <v>1</v>
      </c>
    </row>
    <row r="489" spans="1:24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>
        <f>E489/D489</f>
        <v>0</v>
      </c>
      <c r="O489" s="6">
        <f>IF(L489&gt;0,E489/L489,0)</f>
        <v>0</v>
      </c>
      <c r="P489" s="11">
        <f t="shared" si="42"/>
        <v>42729.428171296291</v>
      </c>
      <c r="Q489" s="11">
        <f>(((J489/60)/60)/24)+DATE(1970,1,1)+(-5/24)</f>
        <v>42669.386504629627</v>
      </c>
      <c r="R489" s="13" t="s">
        <v>8270</v>
      </c>
      <c r="S489" s="14" t="str">
        <f t="shared" si="43"/>
        <v>film &amp; video</v>
      </c>
      <c r="T489" s="13" t="str">
        <f t="shared" si="44"/>
        <v>animation</v>
      </c>
      <c r="U489">
        <f>LEN(C489)</f>
        <v>126</v>
      </c>
      <c r="V489">
        <f t="shared" si="45"/>
        <v>0</v>
      </c>
      <c r="W489">
        <f t="shared" si="46"/>
        <v>0</v>
      </c>
      <c r="X489">
        <f t="shared" si="47"/>
        <v>1</v>
      </c>
    </row>
    <row r="490" spans="1:24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>
        <f>E490/D490</f>
        <v>0</v>
      </c>
      <c r="O490" s="6">
        <f>IF(L490&gt;0,E490/L490,0)</f>
        <v>0</v>
      </c>
      <c r="P490" s="11">
        <f t="shared" si="42"/>
        <v>42743.84606481481</v>
      </c>
      <c r="Q490" s="11">
        <f>(((J490/60)/60)/24)+DATE(1970,1,1)+(-5/24)</f>
        <v>42713.84606481481</v>
      </c>
      <c r="R490" s="13" t="s">
        <v>8270</v>
      </c>
      <c r="S490" s="14" t="str">
        <f t="shared" si="43"/>
        <v>film &amp; video</v>
      </c>
      <c r="T490" s="13" t="str">
        <f t="shared" si="44"/>
        <v>animation</v>
      </c>
      <c r="U490">
        <f>LEN(C490)</f>
        <v>99</v>
      </c>
      <c r="V490">
        <f t="shared" si="45"/>
        <v>0</v>
      </c>
      <c r="W490">
        <f t="shared" si="46"/>
        <v>1</v>
      </c>
      <c r="X490">
        <f t="shared" si="47"/>
        <v>0</v>
      </c>
    </row>
    <row r="491" spans="1:24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>
        <f>E491/D491</f>
        <v>2.8667813379201833E-3</v>
      </c>
      <c r="O491" s="6">
        <f>IF(L491&gt;0,E491/L491,0)</f>
        <v>71.666666666666671</v>
      </c>
      <c r="P491" s="11">
        <f t="shared" si="42"/>
        <v>40913.272916666661</v>
      </c>
      <c r="Q491" s="11">
        <f>(((J491/60)/60)/24)+DATE(1970,1,1)+(-5/24)</f>
        <v>40882.273333333331</v>
      </c>
      <c r="R491" s="13" t="s">
        <v>8270</v>
      </c>
      <c r="S491" s="14" t="str">
        <f t="shared" si="43"/>
        <v>film &amp; video</v>
      </c>
      <c r="T491" s="13" t="str">
        <f t="shared" si="44"/>
        <v>animation</v>
      </c>
      <c r="U491">
        <f>LEN(C491)</f>
        <v>120</v>
      </c>
      <c r="V491">
        <f t="shared" si="45"/>
        <v>0</v>
      </c>
      <c r="W491">
        <f t="shared" si="46"/>
        <v>0</v>
      </c>
      <c r="X491">
        <f t="shared" si="47"/>
        <v>1</v>
      </c>
    </row>
    <row r="492" spans="1:24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>
        <f>E492/D492</f>
        <v>0</v>
      </c>
      <c r="O492" s="6">
        <f>IF(L492&gt;0,E492/L492,0)</f>
        <v>0</v>
      </c>
      <c r="P492" s="11">
        <f t="shared" si="42"/>
        <v>41143.760243055556</v>
      </c>
      <c r="Q492" s="11">
        <f>(((J492/60)/60)/24)+DATE(1970,1,1)+(-5/24)</f>
        <v>41113.760243055556</v>
      </c>
      <c r="R492" s="13" t="s">
        <v>8270</v>
      </c>
      <c r="S492" s="14" t="str">
        <f t="shared" si="43"/>
        <v>film &amp; video</v>
      </c>
      <c r="T492" s="13" t="str">
        <f t="shared" si="44"/>
        <v>animation</v>
      </c>
      <c r="U492">
        <f>LEN(C492)</f>
        <v>9</v>
      </c>
      <c r="V492">
        <f t="shared" si="45"/>
        <v>1</v>
      </c>
      <c r="W492">
        <f t="shared" si="46"/>
        <v>0</v>
      </c>
      <c r="X492">
        <f t="shared" si="47"/>
        <v>0</v>
      </c>
    </row>
    <row r="493" spans="1:24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>
        <f>E493/D493</f>
        <v>0</v>
      </c>
      <c r="O493" s="6">
        <f>IF(L493&gt;0,E493/L493,0)</f>
        <v>0</v>
      </c>
      <c r="P493" s="11">
        <f t="shared" si="42"/>
        <v>42396.774293981485</v>
      </c>
      <c r="Q493" s="11">
        <f>(((J493/60)/60)/24)+DATE(1970,1,1)+(-5/24)</f>
        <v>42366.774293981485</v>
      </c>
      <c r="R493" s="13" t="s">
        <v>8270</v>
      </c>
      <c r="S493" s="14" t="str">
        <f t="shared" si="43"/>
        <v>film &amp; video</v>
      </c>
      <c r="T493" s="13" t="str">
        <f t="shared" si="44"/>
        <v>animation</v>
      </c>
      <c r="U493">
        <f>LEN(C493)</f>
        <v>116</v>
      </c>
      <c r="V493">
        <f t="shared" si="45"/>
        <v>0</v>
      </c>
      <c r="W493">
        <f t="shared" si="46"/>
        <v>0</v>
      </c>
      <c r="X493">
        <f t="shared" si="47"/>
        <v>1</v>
      </c>
    </row>
    <row r="494" spans="1:24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>
        <f>E494/D494</f>
        <v>0</v>
      </c>
      <c r="O494" s="6">
        <f>IF(L494&gt;0,E494/L494,0)</f>
        <v>0</v>
      </c>
      <c r="P494" s="11">
        <f t="shared" si="42"/>
        <v>42655.826736111114</v>
      </c>
      <c r="Q494" s="11">
        <f>(((J494/60)/60)/24)+DATE(1970,1,1)+(-5/24)</f>
        <v>42595.826736111114</v>
      </c>
      <c r="R494" s="13" t="s">
        <v>8270</v>
      </c>
      <c r="S494" s="14" t="str">
        <f t="shared" si="43"/>
        <v>film &amp; video</v>
      </c>
      <c r="T494" s="13" t="str">
        <f t="shared" si="44"/>
        <v>animation</v>
      </c>
      <c r="U494">
        <f>LEN(C494)</f>
        <v>133</v>
      </c>
      <c r="V494">
        <f t="shared" si="45"/>
        <v>0</v>
      </c>
      <c r="W494">
        <f t="shared" si="46"/>
        <v>0</v>
      </c>
      <c r="X494">
        <f t="shared" si="47"/>
        <v>1</v>
      </c>
    </row>
    <row r="495" spans="1:24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>
        <f>E495/D495</f>
        <v>0</v>
      </c>
      <c r="O495" s="6">
        <f>IF(L495&gt;0,E495/L495,0)</f>
        <v>0</v>
      </c>
      <c r="P495" s="11">
        <f t="shared" si="42"/>
        <v>42144.517800925918</v>
      </c>
      <c r="Q495" s="11">
        <f>(((J495/60)/60)/24)+DATE(1970,1,1)+(-5/24)</f>
        <v>42114.517800925918</v>
      </c>
      <c r="R495" s="13" t="s">
        <v>8270</v>
      </c>
      <c r="S495" s="14" t="str">
        <f t="shared" si="43"/>
        <v>film &amp; video</v>
      </c>
      <c r="T495" s="13" t="str">
        <f t="shared" si="44"/>
        <v>animation</v>
      </c>
      <c r="U495">
        <f>LEN(C495)</f>
        <v>120</v>
      </c>
      <c r="V495">
        <f t="shared" si="45"/>
        <v>0</v>
      </c>
      <c r="W495">
        <f t="shared" si="46"/>
        <v>0</v>
      </c>
      <c r="X495">
        <f t="shared" si="47"/>
        <v>1</v>
      </c>
    </row>
    <row r="496" spans="1:24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>
        <f>E496/D496</f>
        <v>1.5499999999999999E-3</v>
      </c>
      <c r="O496" s="6">
        <f>IF(L496&gt;0,E496/L496,0)</f>
        <v>10.333333333333334</v>
      </c>
      <c r="P496" s="11">
        <f t="shared" si="42"/>
        <v>41822.916666666664</v>
      </c>
      <c r="Q496" s="11">
        <f>(((J496/60)/60)/24)+DATE(1970,1,1)+(-5/24)</f>
        <v>41799.62228009259</v>
      </c>
      <c r="R496" s="13" t="s">
        <v>8270</v>
      </c>
      <c r="S496" s="14" t="str">
        <f t="shared" si="43"/>
        <v>film &amp; video</v>
      </c>
      <c r="T496" s="13" t="str">
        <f t="shared" si="44"/>
        <v>animation</v>
      </c>
      <c r="U496">
        <f>LEN(C496)</f>
        <v>134</v>
      </c>
      <c r="V496">
        <f t="shared" si="45"/>
        <v>0</v>
      </c>
      <c r="W496">
        <f t="shared" si="46"/>
        <v>0</v>
      </c>
      <c r="X496">
        <f t="shared" si="47"/>
        <v>1</v>
      </c>
    </row>
    <row r="497" spans="1:24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>
        <f>E497/D497</f>
        <v>0</v>
      </c>
      <c r="O497" s="6">
        <f>IF(L497&gt;0,E497/L497,0)</f>
        <v>0</v>
      </c>
      <c r="P497" s="11">
        <f t="shared" si="42"/>
        <v>42201.619270833333</v>
      </c>
      <c r="Q497" s="11">
        <f>(((J497/60)/60)/24)+DATE(1970,1,1)+(-5/24)</f>
        <v>42171.619270833333</v>
      </c>
      <c r="R497" s="13" t="s">
        <v>8270</v>
      </c>
      <c r="S497" s="14" t="str">
        <f t="shared" si="43"/>
        <v>film &amp; video</v>
      </c>
      <c r="T497" s="13" t="str">
        <f t="shared" si="44"/>
        <v>animation</v>
      </c>
      <c r="U497">
        <f>LEN(C497)</f>
        <v>124</v>
      </c>
      <c r="V497">
        <f t="shared" si="45"/>
        <v>0</v>
      </c>
      <c r="W497">
        <f t="shared" si="46"/>
        <v>0</v>
      </c>
      <c r="X497">
        <f t="shared" si="47"/>
        <v>1</v>
      </c>
    </row>
    <row r="498" spans="1:24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>
        <f>E498/D498</f>
        <v>1.6666666666666667E-5</v>
      </c>
      <c r="O498" s="6">
        <f>IF(L498&gt;0,E498/L498,0)</f>
        <v>1</v>
      </c>
      <c r="P498" s="11">
        <f t="shared" si="42"/>
        <v>41680.723078703704</v>
      </c>
      <c r="Q498" s="11">
        <f>(((J498/60)/60)/24)+DATE(1970,1,1)+(-5/24)</f>
        <v>41620.723078703704</v>
      </c>
      <c r="R498" s="13" t="s">
        <v>8270</v>
      </c>
      <c r="S498" s="14" t="str">
        <f t="shared" si="43"/>
        <v>film &amp; video</v>
      </c>
      <c r="T498" s="13" t="str">
        <f t="shared" si="44"/>
        <v>animation</v>
      </c>
      <c r="U498">
        <f>LEN(C498)</f>
        <v>84</v>
      </c>
      <c r="V498">
        <f t="shared" si="45"/>
        <v>0</v>
      </c>
      <c r="W498">
        <f t="shared" si="46"/>
        <v>1</v>
      </c>
      <c r="X498">
        <f t="shared" si="47"/>
        <v>0</v>
      </c>
    </row>
    <row r="499" spans="1:24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>
        <f>E499/D499</f>
        <v>6.6964285714285711E-3</v>
      </c>
      <c r="O499" s="6">
        <f>IF(L499&gt;0,E499/L499,0)</f>
        <v>10</v>
      </c>
      <c r="P499" s="11">
        <f t="shared" si="42"/>
        <v>41997.999999999993</v>
      </c>
      <c r="Q499" s="11">
        <f>(((J499/60)/60)/24)+DATE(1970,1,1)+(-5/24)</f>
        <v>41944.829456018517</v>
      </c>
      <c r="R499" s="13" t="s">
        <v>8270</v>
      </c>
      <c r="S499" s="14" t="str">
        <f t="shared" si="43"/>
        <v>film &amp; video</v>
      </c>
      <c r="T499" s="13" t="str">
        <f t="shared" si="44"/>
        <v>animation</v>
      </c>
      <c r="U499">
        <f>LEN(C499)</f>
        <v>34</v>
      </c>
      <c r="V499">
        <f t="shared" si="45"/>
        <v>1</v>
      </c>
      <c r="W499">
        <f t="shared" si="46"/>
        <v>0</v>
      </c>
      <c r="X499">
        <f t="shared" si="47"/>
        <v>0</v>
      </c>
    </row>
    <row r="500" spans="1:24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>
        <f>E500/D500</f>
        <v>4.5985132395404561E-2</v>
      </c>
      <c r="O500" s="6">
        <f>IF(L500&gt;0,E500/L500,0)</f>
        <v>136.09090909090909</v>
      </c>
      <c r="P500" s="11">
        <f t="shared" si="42"/>
        <v>40900.553807870368</v>
      </c>
      <c r="Q500" s="11">
        <f>(((J500/60)/60)/24)+DATE(1970,1,1)+(-5/24)</f>
        <v>40858.553807870368</v>
      </c>
      <c r="R500" s="13" t="s">
        <v>8270</v>
      </c>
      <c r="S500" s="14" t="str">
        <f t="shared" si="43"/>
        <v>film &amp; video</v>
      </c>
      <c r="T500" s="13" t="str">
        <f t="shared" si="44"/>
        <v>animation</v>
      </c>
      <c r="U500">
        <f>LEN(C500)</f>
        <v>129</v>
      </c>
      <c r="V500">
        <f t="shared" si="45"/>
        <v>0</v>
      </c>
      <c r="W500">
        <f t="shared" si="46"/>
        <v>0</v>
      </c>
      <c r="X500">
        <f t="shared" si="47"/>
        <v>1</v>
      </c>
    </row>
    <row r="501" spans="1:24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>
        <f>E501/D501</f>
        <v>9.5500000000000002E-2</v>
      </c>
      <c r="O501" s="6">
        <f>IF(L501&gt;0,E501/L501,0)</f>
        <v>73.461538461538467</v>
      </c>
      <c r="P501" s="11">
        <f t="shared" si="42"/>
        <v>40098.665972222218</v>
      </c>
      <c r="Q501" s="11">
        <f>(((J501/60)/60)/24)+DATE(1970,1,1)+(-5/24)</f>
        <v>40043.687129629623</v>
      </c>
      <c r="R501" s="13" t="s">
        <v>8270</v>
      </c>
      <c r="S501" s="14" t="str">
        <f t="shared" si="43"/>
        <v>film &amp; video</v>
      </c>
      <c r="T501" s="13" t="str">
        <f t="shared" si="44"/>
        <v>animation</v>
      </c>
      <c r="U501">
        <f>LEN(C501)</f>
        <v>131</v>
      </c>
      <c r="V501">
        <f t="shared" si="45"/>
        <v>0</v>
      </c>
      <c r="W501">
        <f t="shared" si="46"/>
        <v>0</v>
      </c>
      <c r="X501">
        <f t="shared" si="47"/>
        <v>1</v>
      </c>
    </row>
    <row r="502" spans="1:24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>
        <f>E502/D502</f>
        <v>3.307692307692308E-2</v>
      </c>
      <c r="O502" s="6">
        <f>IF(L502&gt;0,E502/L502,0)</f>
        <v>53.75</v>
      </c>
      <c r="P502" s="11">
        <f t="shared" si="42"/>
        <v>40306.719444444439</v>
      </c>
      <c r="Q502" s="11">
        <f>(((J502/60)/60)/24)+DATE(1970,1,1)+(-5/24)</f>
        <v>40247.677673611113</v>
      </c>
      <c r="R502" s="13" t="s">
        <v>8270</v>
      </c>
      <c r="S502" s="14" t="str">
        <f t="shared" si="43"/>
        <v>film &amp; video</v>
      </c>
      <c r="T502" s="13" t="str">
        <f t="shared" si="44"/>
        <v>animation</v>
      </c>
      <c r="U502">
        <f>LEN(C502)</f>
        <v>148</v>
      </c>
      <c r="V502">
        <f t="shared" si="45"/>
        <v>0</v>
      </c>
      <c r="W502">
        <f t="shared" si="46"/>
        <v>0</v>
      </c>
      <c r="X502">
        <f t="shared" si="47"/>
        <v>1</v>
      </c>
    </row>
    <row r="503" spans="1:24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>
        <f>E503/D503</f>
        <v>0</v>
      </c>
      <c r="O503" s="6">
        <f>IF(L503&gt;0,E503/L503,0)</f>
        <v>0</v>
      </c>
      <c r="P503" s="11">
        <f t="shared" si="42"/>
        <v>40733.026053240741</v>
      </c>
      <c r="Q503" s="11">
        <f>(((J503/60)/60)/24)+DATE(1970,1,1)+(-5/24)</f>
        <v>40703.026053240741</v>
      </c>
      <c r="R503" s="13" t="s">
        <v>8270</v>
      </c>
      <c r="S503" s="14" t="str">
        <f t="shared" si="43"/>
        <v>film &amp; video</v>
      </c>
      <c r="T503" s="13" t="str">
        <f t="shared" si="44"/>
        <v>animation</v>
      </c>
      <c r="U503">
        <f>LEN(C503)</f>
        <v>131</v>
      </c>
      <c r="V503">
        <f t="shared" si="45"/>
        <v>0</v>
      </c>
      <c r="W503">
        <f t="shared" si="46"/>
        <v>0</v>
      </c>
      <c r="X503">
        <f t="shared" si="47"/>
        <v>1</v>
      </c>
    </row>
    <row r="504" spans="1:24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>
        <f>E504/D504</f>
        <v>1.15E-2</v>
      </c>
      <c r="O504" s="6">
        <f>IF(L504&gt;0,E504/L504,0)</f>
        <v>57.5</v>
      </c>
      <c r="P504" s="11">
        <f t="shared" si="42"/>
        <v>40986.303530092591</v>
      </c>
      <c r="Q504" s="11">
        <f>(((J504/60)/60)/24)+DATE(1970,1,1)+(-5/24)</f>
        <v>40956.345196759255</v>
      </c>
      <c r="R504" s="13" t="s">
        <v>8270</v>
      </c>
      <c r="S504" s="14" t="str">
        <f t="shared" si="43"/>
        <v>film &amp; video</v>
      </c>
      <c r="T504" s="13" t="str">
        <f t="shared" si="44"/>
        <v>animation</v>
      </c>
      <c r="U504">
        <f>LEN(C504)</f>
        <v>135</v>
      </c>
      <c r="V504">
        <f t="shared" si="45"/>
        <v>0</v>
      </c>
      <c r="W504">
        <f t="shared" si="46"/>
        <v>0</v>
      </c>
      <c r="X504">
        <f t="shared" si="47"/>
        <v>1</v>
      </c>
    </row>
    <row r="505" spans="1:24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>
        <f>E505/D505</f>
        <v>1.7538461538461537E-2</v>
      </c>
      <c r="O505" s="6">
        <f>IF(L505&gt;0,E505/L505,0)</f>
        <v>12.666666666666666</v>
      </c>
      <c r="P505" s="11">
        <f t="shared" si="42"/>
        <v>42021.318321759252</v>
      </c>
      <c r="Q505" s="11">
        <f>(((J505/60)/60)/24)+DATE(1970,1,1)+(-5/24)</f>
        <v>41991.318321759252</v>
      </c>
      <c r="R505" s="13" t="s">
        <v>8270</v>
      </c>
      <c r="S505" s="14" t="str">
        <f t="shared" si="43"/>
        <v>film &amp; video</v>
      </c>
      <c r="T505" s="13" t="str">
        <f t="shared" si="44"/>
        <v>animation</v>
      </c>
      <c r="U505">
        <f>LEN(C505)</f>
        <v>120</v>
      </c>
      <c r="V505">
        <f t="shared" si="45"/>
        <v>0</v>
      </c>
      <c r="W505">
        <f t="shared" si="46"/>
        <v>0</v>
      </c>
      <c r="X505">
        <f t="shared" si="47"/>
        <v>1</v>
      </c>
    </row>
    <row r="506" spans="1:24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>
        <f>E506/D506</f>
        <v>1.3673469387755101E-2</v>
      </c>
      <c r="O506" s="6">
        <f>IF(L506&gt;0,E506/L506,0)</f>
        <v>67</v>
      </c>
      <c r="P506" s="11">
        <f t="shared" si="42"/>
        <v>41009.73364583333</v>
      </c>
      <c r="Q506" s="11">
        <f>(((J506/60)/60)/24)+DATE(1970,1,1)+(-5/24)</f>
        <v>40949.775312499994</v>
      </c>
      <c r="R506" s="13" t="s">
        <v>8270</v>
      </c>
      <c r="S506" s="14" t="str">
        <f t="shared" si="43"/>
        <v>film &amp; video</v>
      </c>
      <c r="T506" s="13" t="str">
        <f t="shared" si="44"/>
        <v>animation</v>
      </c>
      <c r="U506">
        <f>LEN(C506)</f>
        <v>132</v>
      </c>
      <c r="V506">
        <f t="shared" si="45"/>
        <v>0</v>
      </c>
      <c r="W506">
        <f t="shared" si="46"/>
        <v>0</v>
      </c>
      <c r="X506">
        <f t="shared" si="47"/>
        <v>1</v>
      </c>
    </row>
    <row r="507" spans="1:24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>
        <f>E507/D507</f>
        <v>4.3333333333333331E-3</v>
      </c>
      <c r="O507" s="6">
        <f>IF(L507&gt;0,E507/L507,0)</f>
        <v>3.7142857142857144</v>
      </c>
      <c r="P507" s="11">
        <f t="shared" si="42"/>
        <v>42362.889884259253</v>
      </c>
      <c r="Q507" s="11">
        <f>(((J507/60)/60)/24)+DATE(1970,1,1)+(-5/24)</f>
        <v>42317.889884259253</v>
      </c>
      <c r="R507" s="13" t="s">
        <v>8270</v>
      </c>
      <c r="S507" s="14" t="str">
        <f t="shared" si="43"/>
        <v>film &amp; video</v>
      </c>
      <c r="T507" s="13" t="str">
        <f t="shared" si="44"/>
        <v>animation</v>
      </c>
      <c r="U507">
        <f>LEN(C507)</f>
        <v>129</v>
      </c>
      <c r="V507">
        <f t="shared" si="45"/>
        <v>0</v>
      </c>
      <c r="W507">
        <f t="shared" si="46"/>
        <v>0</v>
      </c>
      <c r="X507">
        <f t="shared" si="47"/>
        <v>1</v>
      </c>
    </row>
    <row r="508" spans="1:24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>
        <f>E508/D508</f>
        <v>1.25E-3</v>
      </c>
      <c r="O508" s="6">
        <f>IF(L508&gt;0,E508/L508,0)</f>
        <v>250</v>
      </c>
      <c r="P508" s="11">
        <f t="shared" si="42"/>
        <v>41496.343981481477</v>
      </c>
      <c r="Q508" s="11">
        <f>(((J508/60)/60)/24)+DATE(1970,1,1)+(-5/24)</f>
        <v>41466.343981481477</v>
      </c>
      <c r="R508" s="13" t="s">
        <v>8270</v>
      </c>
      <c r="S508" s="14" t="str">
        <f t="shared" si="43"/>
        <v>film &amp; video</v>
      </c>
      <c r="T508" s="13" t="str">
        <f t="shared" si="44"/>
        <v>animation</v>
      </c>
      <c r="U508">
        <f>LEN(C508)</f>
        <v>106</v>
      </c>
      <c r="V508">
        <f t="shared" si="45"/>
        <v>0</v>
      </c>
      <c r="W508">
        <f t="shared" si="46"/>
        <v>0</v>
      </c>
      <c r="X508">
        <f t="shared" si="47"/>
        <v>1</v>
      </c>
    </row>
    <row r="509" spans="1:24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>
        <f>E509/D509</f>
        <v>3.2000000000000001E-2</v>
      </c>
      <c r="O509" s="6">
        <f>IF(L509&gt;0,E509/L509,0)</f>
        <v>64</v>
      </c>
      <c r="P509" s="11">
        <f t="shared" si="42"/>
        <v>41201.750659722216</v>
      </c>
      <c r="Q509" s="11">
        <f>(((J509/60)/60)/24)+DATE(1970,1,1)+(-5/24)</f>
        <v>41156.750659722216</v>
      </c>
      <c r="R509" s="13" t="s">
        <v>8270</v>
      </c>
      <c r="S509" s="14" t="str">
        <f t="shared" si="43"/>
        <v>film &amp; video</v>
      </c>
      <c r="T509" s="13" t="str">
        <f t="shared" si="44"/>
        <v>animation</v>
      </c>
      <c r="U509">
        <f>LEN(C509)</f>
        <v>130</v>
      </c>
      <c r="V509">
        <f t="shared" si="45"/>
        <v>0</v>
      </c>
      <c r="W509">
        <f t="shared" si="46"/>
        <v>0</v>
      </c>
      <c r="X509">
        <f t="shared" si="47"/>
        <v>1</v>
      </c>
    </row>
    <row r="510" spans="1:24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>
        <f>E510/D510</f>
        <v>8.0000000000000002E-3</v>
      </c>
      <c r="O510" s="6">
        <f>IF(L510&gt;0,E510/L510,0)</f>
        <v>133.33333333333334</v>
      </c>
      <c r="P510" s="11">
        <f t="shared" si="42"/>
        <v>41054.384722222218</v>
      </c>
      <c r="Q510" s="11">
        <f>(((J510/60)/60)/24)+DATE(1970,1,1)+(-5/24)</f>
        <v>40994.815983796296</v>
      </c>
      <c r="R510" s="13" t="s">
        <v>8270</v>
      </c>
      <c r="S510" s="14" t="str">
        <f t="shared" si="43"/>
        <v>film &amp; video</v>
      </c>
      <c r="T510" s="13" t="str">
        <f t="shared" si="44"/>
        <v>animation</v>
      </c>
      <c r="U510">
        <f>LEN(C510)</f>
        <v>134</v>
      </c>
      <c r="V510">
        <f t="shared" si="45"/>
        <v>0</v>
      </c>
      <c r="W510">
        <f t="shared" si="46"/>
        <v>0</v>
      </c>
      <c r="X510">
        <f t="shared" si="47"/>
        <v>1</v>
      </c>
    </row>
    <row r="511" spans="1:24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>
        <f>E511/D511</f>
        <v>2E-3</v>
      </c>
      <c r="O511" s="6">
        <f>IF(L511&gt;0,E511/L511,0)</f>
        <v>10</v>
      </c>
      <c r="P511" s="11">
        <f t="shared" si="42"/>
        <v>42183.423263888886</v>
      </c>
      <c r="Q511" s="11">
        <f>(((J511/60)/60)/24)+DATE(1970,1,1)+(-5/24)</f>
        <v>42153.423263888886</v>
      </c>
      <c r="R511" s="13" t="s">
        <v>8270</v>
      </c>
      <c r="S511" s="14" t="str">
        <f t="shared" si="43"/>
        <v>film &amp; video</v>
      </c>
      <c r="T511" s="13" t="str">
        <f t="shared" si="44"/>
        <v>animation</v>
      </c>
      <c r="U511">
        <f>LEN(C511)</f>
        <v>102</v>
      </c>
      <c r="V511">
        <f t="shared" si="45"/>
        <v>0</v>
      </c>
      <c r="W511">
        <f t="shared" si="46"/>
        <v>0</v>
      </c>
      <c r="X511">
        <f t="shared" si="47"/>
        <v>1</v>
      </c>
    </row>
    <row r="512" spans="1:24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>
        <f>E512/D512</f>
        <v>0</v>
      </c>
      <c r="O512" s="6">
        <f>IF(L512&gt;0,E512/L512,0)</f>
        <v>0</v>
      </c>
      <c r="P512" s="11">
        <f t="shared" si="42"/>
        <v>42429.968043981477</v>
      </c>
      <c r="Q512" s="11">
        <f>(((J512/60)/60)/24)+DATE(1970,1,1)+(-5/24)</f>
        <v>42399.968043981477</v>
      </c>
      <c r="R512" s="13" t="s">
        <v>8270</v>
      </c>
      <c r="S512" s="14" t="str">
        <f t="shared" si="43"/>
        <v>film &amp; video</v>
      </c>
      <c r="T512" s="13" t="str">
        <f t="shared" si="44"/>
        <v>animation</v>
      </c>
      <c r="U512">
        <f>LEN(C512)</f>
        <v>119</v>
      </c>
      <c r="V512">
        <f t="shared" si="45"/>
        <v>0</v>
      </c>
      <c r="W512">
        <f t="shared" si="46"/>
        <v>0</v>
      </c>
      <c r="X512">
        <f t="shared" si="47"/>
        <v>1</v>
      </c>
    </row>
    <row r="513" spans="1:24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>
        <f>E513/D513</f>
        <v>0.03</v>
      </c>
      <c r="O513" s="6">
        <f>IF(L513&gt;0,E513/L513,0)</f>
        <v>30</v>
      </c>
      <c r="P513" s="11">
        <f t="shared" si="42"/>
        <v>41370.053032407406</v>
      </c>
      <c r="Q513" s="11">
        <f>(((J513/60)/60)/24)+DATE(1970,1,1)+(-5/24)</f>
        <v>41340.09469907407</v>
      </c>
      <c r="R513" s="13" t="s">
        <v>8270</v>
      </c>
      <c r="S513" s="14" t="str">
        <f t="shared" si="43"/>
        <v>film &amp; video</v>
      </c>
      <c r="T513" s="13" t="str">
        <f t="shared" si="44"/>
        <v>animation</v>
      </c>
      <c r="U513">
        <f>LEN(C513)</f>
        <v>121</v>
      </c>
      <c r="V513">
        <f t="shared" si="45"/>
        <v>0</v>
      </c>
      <c r="W513">
        <f t="shared" si="46"/>
        <v>0</v>
      </c>
      <c r="X513">
        <f t="shared" si="47"/>
        <v>1</v>
      </c>
    </row>
    <row r="514" spans="1:24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>
        <f>E514/D514</f>
        <v>1.3749999999999999E-3</v>
      </c>
      <c r="O514" s="6">
        <f>IF(L514&gt;0,E514/L514,0)</f>
        <v>5.5</v>
      </c>
      <c r="P514" s="11">
        <f t="shared" ref="P514:P577" si="48">(((I514/60)/60)/24)+DATE(1970,1,1)+(-5/24)</f>
        <v>42694.575543981475</v>
      </c>
      <c r="Q514" s="11">
        <f>(((J514/60)/60)/24)+DATE(1970,1,1)+(-5/24)</f>
        <v>42649.533877314818</v>
      </c>
      <c r="R514" s="13" t="s">
        <v>8270</v>
      </c>
      <c r="S514" s="14" t="str">
        <f t="shared" ref="S514:S577" si="49">LEFT(R514,SEARCH("/",R514)-1)</f>
        <v>film &amp; video</v>
      </c>
      <c r="T514" s="13" t="str">
        <f t="shared" ref="T514:T577" si="50">RIGHT(R514,LEN(R514)-SEARCH("/",R514))</f>
        <v>animation</v>
      </c>
      <c r="U514">
        <f>LEN(C514)</f>
        <v>132</v>
      </c>
      <c r="V514">
        <f t="shared" si="45"/>
        <v>0</v>
      </c>
      <c r="W514">
        <f t="shared" si="46"/>
        <v>0</v>
      </c>
      <c r="X514">
        <f t="shared" si="47"/>
        <v>1</v>
      </c>
    </row>
    <row r="515" spans="1:24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>
        <f>E515/D515</f>
        <v>0.13924</v>
      </c>
      <c r="O515" s="6">
        <f>IF(L515&gt;0,E515/L515,0)</f>
        <v>102.38235294117646</v>
      </c>
      <c r="P515" s="11">
        <f t="shared" si="48"/>
        <v>42597.083333333336</v>
      </c>
      <c r="Q515" s="11">
        <f>(((J515/60)/60)/24)+DATE(1970,1,1)+(-5/24)</f>
        <v>42552.445659722223</v>
      </c>
      <c r="R515" s="13" t="s">
        <v>8270</v>
      </c>
      <c r="S515" s="14" t="str">
        <f t="shared" si="49"/>
        <v>film &amp; video</v>
      </c>
      <c r="T515" s="13" t="str">
        <f t="shared" si="50"/>
        <v>animation</v>
      </c>
      <c r="U515">
        <f>LEN(C515)</f>
        <v>95</v>
      </c>
      <c r="V515">
        <f t="shared" ref="V515:V578" si="51">IF(U515&lt;50,1,0)</f>
        <v>0</v>
      </c>
      <c r="W515">
        <f t="shared" ref="W515:W578" si="52">IF(AND(U515&gt;= 50, U515 &lt; 100),1,0)</f>
        <v>1</v>
      </c>
      <c r="X515">
        <f t="shared" ref="X515:X578" si="53">IF(U515&gt;=100,1,0)</f>
        <v>0</v>
      </c>
    </row>
    <row r="516" spans="1:24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>
        <f>E516/D516</f>
        <v>3.3333333333333333E-2</v>
      </c>
      <c r="O516" s="6">
        <f>IF(L516&gt;0,E516/L516,0)</f>
        <v>16.666666666666668</v>
      </c>
      <c r="P516" s="11">
        <f t="shared" si="48"/>
        <v>41860.405636574069</v>
      </c>
      <c r="Q516" s="11">
        <f>(((J516/60)/60)/24)+DATE(1970,1,1)+(-5/24)</f>
        <v>41830.405636574069</v>
      </c>
      <c r="R516" s="13" t="s">
        <v>8270</v>
      </c>
      <c r="S516" s="14" t="str">
        <f t="shared" si="49"/>
        <v>film &amp; video</v>
      </c>
      <c r="T516" s="13" t="str">
        <f t="shared" si="50"/>
        <v>animation</v>
      </c>
      <c r="U516">
        <f>LEN(C516)</f>
        <v>122</v>
      </c>
      <c r="V516">
        <f t="shared" si="51"/>
        <v>0</v>
      </c>
      <c r="W516">
        <f t="shared" si="52"/>
        <v>0</v>
      </c>
      <c r="X516">
        <f t="shared" si="53"/>
        <v>1</v>
      </c>
    </row>
    <row r="517" spans="1:24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>
        <f>E517/D517</f>
        <v>0.25413402061855672</v>
      </c>
      <c r="O517" s="6">
        <f>IF(L517&gt;0,E517/L517,0)</f>
        <v>725.02941176470586</v>
      </c>
      <c r="P517" s="11">
        <f t="shared" si="48"/>
        <v>42367.282418981478</v>
      </c>
      <c r="Q517" s="11">
        <f>(((J517/60)/60)/24)+DATE(1970,1,1)+(-5/24)</f>
        <v>42327.282418981478</v>
      </c>
      <c r="R517" s="13" t="s">
        <v>8270</v>
      </c>
      <c r="S517" s="14" t="str">
        <f t="shared" si="49"/>
        <v>film &amp; video</v>
      </c>
      <c r="T517" s="13" t="str">
        <f t="shared" si="50"/>
        <v>animation</v>
      </c>
      <c r="U517">
        <f>LEN(C517)</f>
        <v>101</v>
      </c>
      <c r="V517">
        <f t="shared" si="51"/>
        <v>0</v>
      </c>
      <c r="W517">
        <f t="shared" si="52"/>
        <v>0</v>
      </c>
      <c r="X517">
        <f t="shared" si="53"/>
        <v>1</v>
      </c>
    </row>
    <row r="518" spans="1:24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>
        <f>E518/D518</f>
        <v>0</v>
      </c>
      <c r="O518" s="6">
        <f>IF(L518&gt;0,E518/L518,0)</f>
        <v>0</v>
      </c>
      <c r="P518" s="11">
        <f t="shared" si="48"/>
        <v>42151.570370370369</v>
      </c>
      <c r="Q518" s="11">
        <f>(((J518/60)/60)/24)+DATE(1970,1,1)+(-5/24)</f>
        <v>42091.570370370369</v>
      </c>
      <c r="R518" s="13" t="s">
        <v>8270</v>
      </c>
      <c r="S518" s="14" t="str">
        <f t="shared" si="49"/>
        <v>film &amp; video</v>
      </c>
      <c r="T518" s="13" t="str">
        <f t="shared" si="50"/>
        <v>animation</v>
      </c>
      <c r="U518">
        <f>LEN(C518)</f>
        <v>69</v>
      </c>
      <c r="V518">
        <f t="shared" si="51"/>
        <v>0</v>
      </c>
      <c r="W518">
        <f t="shared" si="52"/>
        <v>1</v>
      </c>
      <c r="X518">
        <f t="shared" si="53"/>
        <v>0</v>
      </c>
    </row>
    <row r="519" spans="1:24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>
        <f>E519/D519</f>
        <v>1.3666666666666667E-2</v>
      </c>
      <c r="O519" s="6">
        <f>IF(L519&gt;0,E519/L519,0)</f>
        <v>68.333333333333329</v>
      </c>
      <c r="P519" s="11">
        <f t="shared" si="48"/>
        <v>42768.406956018516</v>
      </c>
      <c r="Q519" s="11">
        <f>(((J519/60)/60)/24)+DATE(1970,1,1)+(-5/24)</f>
        <v>42738.406956018516</v>
      </c>
      <c r="R519" s="13" t="s">
        <v>8270</v>
      </c>
      <c r="S519" s="14" t="str">
        <f t="shared" si="49"/>
        <v>film &amp; video</v>
      </c>
      <c r="T519" s="13" t="str">
        <f t="shared" si="50"/>
        <v>animation</v>
      </c>
      <c r="U519">
        <f>LEN(C519)</f>
        <v>134</v>
      </c>
      <c r="V519">
        <f t="shared" si="51"/>
        <v>0</v>
      </c>
      <c r="W519">
        <f t="shared" si="52"/>
        <v>0</v>
      </c>
      <c r="X519">
        <f t="shared" si="53"/>
        <v>1</v>
      </c>
    </row>
    <row r="520" spans="1:24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>
        <f>E520/D520</f>
        <v>0</v>
      </c>
      <c r="O520" s="6">
        <f>IF(L520&gt;0,E520/L520,0)</f>
        <v>0</v>
      </c>
      <c r="P520" s="11">
        <f t="shared" si="48"/>
        <v>42253.406944444439</v>
      </c>
      <c r="Q520" s="11">
        <f>(((J520/60)/60)/24)+DATE(1970,1,1)+(-5/24)</f>
        <v>42223.407685185179</v>
      </c>
      <c r="R520" s="13" t="s">
        <v>8270</v>
      </c>
      <c r="S520" s="14" t="str">
        <f t="shared" si="49"/>
        <v>film &amp; video</v>
      </c>
      <c r="T520" s="13" t="str">
        <f t="shared" si="50"/>
        <v>animation</v>
      </c>
      <c r="U520">
        <f>LEN(C520)</f>
        <v>134</v>
      </c>
      <c r="V520">
        <f t="shared" si="51"/>
        <v>0</v>
      </c>
      <c r="W520">
        <f t="shared" si="52"/>
        <v>0</v>
      </c>
      <c r="X520">
        <f t="shared" si="53"/>
        <v>1</v>
      </c>
    </row>
    <row r="521" spans="1:24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>
        <f>E521/D521</f>
        <v>0.22881426547787684</v>
      </c>
      <c r="O521" s="6">
        <f>IF(L521&gt;0,E521/L521,0)</f>
        <v>39.228571428571428</v>
      </c>
      <c r="P521" s="11">
        <f t="shared" si="48"/>
        <v>41248.183113425926</v>
      </c>
      <c r="Q521" s="11">
        <f>(((J521/60)/60)/24)+DATE(1970,1,1)+(-5/24)</f>
        <v>41218.183113425926</v>
      </c>
      <c r="R521" s="13" t="s">
        <v>8270</v>
      </c>
      <c r="S521" s="14" t="str">
        <f t="shared" si="49"/>
        <v>film &amp; video</v>
      </c>
      <c r="T521" s="13" t="str">
        <f t="shared" si="50"/>
        <v>animation</v>
      </c>
      <c r="U521">
        <f>LEN(C521)</f>
        <v>125</v>
      </c>
      <c r="V521">
        <f t="shared" si="51"/>
        <v>0</v>
      </c>
      <c r="W521">
        <f t="shared" si="52"/>
        <v>0</v>
      </c>
      <c r="X521">
        <f t="shared" si="53"/>
        <v>1</v>
      </c>
    </row>
    <row r="522" spans="1:24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>
        <f>E522/D522</f>
        <v>1.0209999999999999</v>
      </c>
      <c r="O522" s="6">
        <f>IF(L522&gt;0,E522/L522,0)</f>
        <v>150.14705882352942</v>
      </c>
      <c r="P522" s="11">
        <f t="shared" si="48"/>
        <v>42348.493761574071</v>
      </c>
      <c r="Q522" s="11">
        <f>(((J522/60)/60)/24)+DATE(1970,1,1)+(-5/24)</f>
        <v>42318.493761574071</v>
      </c>
      <c r="R522" s="13" t="s">
        <v>8271</v>
      </c>
      <c r="S522" s="14" t="str">
        <f t="shared" si="49"/>
        <v>theater</v>
      </c>
      <c r="T522" s="13" t="str">
        <f t="shared" si="50"/>
        <v>plays</v>
      </c>
      <c r="U522">
        <f>LEN(C522)</f>
        <v>132</v>
      </c>
      <c r="V522">
        <f t="shared" si="51"/>
        <v>0</v>
      </c>
      <c r="W522">
        <f t="shared" si="52"/>
        <v>0</v>
      </c>
      <c r="X522">
        <f t="shared" si="53"/>
        <v>1</v>
      </c>
    </row>
    <row r="523" spans="1:24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>
        <f>E523/D523</f>
        <v>1.0464</v>
      </c>
      <c r="O523" s="6">
        <f>IF(L523&gt;0,E523/L523,0)</f>
        <v>93.428571428571431</v>
      </c>
      <c r="P523" s="11">
        <f t="shared" si="48"/>
        <v>42674.999305555553</v>
      </c>
      <c r="Q523" s="11">
        <f>(((J523/60)/60)/24)+DATE(1970,1,1)+(-5/24)</f>
        <v>42645.884479166663</v>
      </c>
      <c r="R523" s="13" t="s">
        <v>8271</v>
      </c>
      <c r="S523" s="14" t="str">
        <f t="shared" si="49"/>
        <v>theater</v>
      </c>
      <c r="T523" s="13" t="str">
        <f t="shared" si="50"/>
        <v>plays</v>
      </c>
      <c r="U523">
        <f>LEN(C523)</f>
        <v>134</v>
      </c>
      <c r="V523">
        <f t="shared" si="51"/>
        <v>0</v>
      </c>
      <c r="W523">
        <f t="shared" si="52"/>
        <v>0</v>
      </c>
      <c r="X523">
        <f t="shared" si="53"/>
        <v>1</v>
      </c>
    </row>
    <row r="524" spans="1:24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>
        <f>E524/D524</f>
        <v>1.1466666666666667</v>
      </c>
      <c r="O524" s="6">
        <f>IF(L524&gt;0,E524/L524,0)</f>
        <v>110.96774193548387</v>
      </c>
      <c r="P524" s="11">
        <f t="shared" si="48"/>
        <v>42449.790798611109</v>
      </c>
      <c r="Q524" s="11">
        <f>(((J524/60)/60)/24)+DATE(1970,1,1)+(-5/24)</f>
        <v>42429.832465277774</v>
      </c>
      <c r="R524" s="13" t="s">
        <v>8271</v>
      </c>
      <c r="S524" s="14" t="str">
        <f t="shared" si="49"/>
        <v>theater</v>
      </c>
      <c r="T524" s="13" t="str">
        <f t="shared" si="50"/>
        <v>plays</v>
      </c>
      <c r="U524">
        <f>LEN(C524)</f>
        <v>115</v>
      </c>
      <c r="V524">
        <f t="shared" si="51"/>
        <v>0</v>
      </c>
      <c r="W524">
        <f t="shared" si="52"/>
        <v>0</v>
      </c>
      <c r="X524">
        <f t="shared" si="53"/>
        <v>1</v>
      </c>
    </row>
    <row r="525" spans="1:24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>
        <f>E525/D525</f>
        <v>1.206</v>
      </c>
      <c r="O525" s="6">
        <f>IF(L525&gt;0,E525/L525,0)</f>
        <v>71.785714285714292</v>
      </c>
      <c r="P525" s="11">
        <f t="shared" si="48"/>
        <v>42267.924490740734</v>
      </c>
      <c r="Q525" s="11">
        <f>(((J525/60)/60)/24)+DATE(1970,1,1)+(-5/24)</f>
        <v>42237.924490740734</v>
      </c>
      <c r="R525" s="13" t="s">
        <v>8271</v>
      </c>
      <c r="S525" s="14" t="str">
        <f t="shared" si="49"/>
        <v>theater</v>
      </c>
      <c r="T525" s="13" t="str">
        <f t="shared" si="50"/>
        <v>plays</v>
      </c>
      <c r="U525">
        <f>LEN(C525)</f>
        <v>131</v>
      </c>
      <c r="V525">
        <f t="shared" si="51"/>
        <v>0</v>
      </c>
      <c r="W525">
        <f t="shared" si="52"/>
        <v>0</v>
      </c>
      <c r="X525">
        <f t="shared" si="53"/>
        <v>1</v>
      </c>
    </row>
    <row r="526" spans="1:24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>
        <f>E526/D526</f>
        <v>1.0867285714285715</v>
      </c>
      <c r="O526" s="6">
        <f>IF(L526&gt;0,E526/L526,0)</f>
        <v>29.258076923076924</v>
      </c>
      <c r="P526" s="11">
        <f t="shared" si="48"/>
        <v>42522.508900462963</v>
      </c>
      <c r="Q526" s="11">
        <f>(((J526/60)/60)/24)+DATE(1970,1,1)+(-5/24)</f>
        <v>42492.508900462963</v>
      </c>
      <c r="R526" s="13" t="s">
        <v>8271</v>
      </c>
      <c r="S526" s="14" t="str">
        <f t="shared" si="49"/>
        <v>theater</v>
      </c>
      <c r="T526" s="13" t="str">
        <f t="shared" si="50"/>
        <v>plays</v>
      </c>
      <c r="U526">
        <f>LEN(C526)</f>
        <v>130</v>
      </c>
      <c r="V526">
        <f t="shared" si="51"/>
        <v>0</v>
      </c>
      <c r="W526">
        <f t="shared" si="52"/>
        <v>0</v>
      </c>
      <c r="X526">
        <f t="shared" si="53"/>
        <v>1</v>
      </c>
    </row>
    <row r="527" spans="1:24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>
        <f>E527/D527</f>
        <v>1</v>
      </c>
      <c r="O527" s="6">
        <f>IF(L527&gt;0,E527/L527,0)</f>
        <v>1000</v>
      </c>
      <c r="P527" s="11">
        <f t="shared" si="48"/>
        <v>41895.192604166667</v>
      </c>
      <c r="Q527" s="11">
        <f>(((J527/60)/60)/24)+DATE(1970,1,1)+(-5/24)</f>
        <v>41850.192604166667</v>
      </c>
      <c r="R527" s="13" t="s">
        <v>8271</v>
      </c>
      <c r="S527" s="14" t="str">
        <f t="shared" si="49"/>
        <v>theater</v>
      </c>
      <c r="T527" s="13" t="str">
        <f t="shared" si="50"/>
        <v>plays</v>
      </c>
      <c r="U527">
        <f>LEN(C527)</f>
        <v>132</v>
      </c>
      <c r="V527">
        <f t="shared" si="51"/>
        <v>0</v>
      </c>
      <c r="W527">
        <f t="shared" si="52"/>
        <v>0</v>
      </c>
      <c r="X527">
        <f t="shared" si="53"/>
        <v>1</v>
      </c>
    </row>
    <row r="528" spans="1:24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>
        <f>E528/D528</f>
        <v>1.1399999999999999</v>
      </c>
      <c r="O528" s="6">
        <f>IF(L528&gt;0,E528/L528,0)</f>
        <v>74.347826086956516</v>
      </c>
      <c r="P528" s="11">
        <f t="shared" si="48"/>
        <v>42223.499999999993</v>
      </c>
      <c r="Q528" s="11">
        <f>(((J528/60)/60)/24)+DATE(1970,1,1)+(-5/24)</f>
        <v>42192.383611111109</v>
      </c>
      <c r="R528" s="13" t="s">
        <v>8271</v>
      </c>
      <c r="S528" s="14" t="str">
        <f t="shared" si="49"/>
        <v>theater</v>
      </c>
      <c r="T528" s="13" t="str">
        <f t="shared" si="50"/>
        <v>plays</v>
      </c>
      <c r="U528">
        <f>LEN(C528)</f>
        <v>118</v>
      </c>
      <c r="V528">
        <f t="shared" si="51"/>
        <v>0</v>
      </c>
      <c r="W528">
        <f t="shared" si="52"/>
        <v>0</v>
      </c>
      <c r="X528">
        <f t="shared" si="53"/>
        <v>1</v>
      </c>
    </row>
    <row r="529" spans="1:24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>
        <f>E529/D529</f>
        <v>1.0085</v>
      </c>
      <c r="O529" s="6">
        <f>IF(L529&gt;0,E529/L529,0)</f>
        <v>63.829113924050631</v>
      </c>
      <c r="P529" s="11">
        <f t="shared" si="48"/>
        <v>42783.461805555555</v>
      </c>
      <c r="Q529" s="11">
        <f>(((J529/60)/60)/24)+DATE(1970,1,1)+(-5/24)</f>
        <v>42752.997291666667</v>
      </c>
      <c r="R529" s="13" t="s">
        <v>8271</v>
      </c>
      <c r="S529" s="14" t="str">
        <f t="shared" si="49"/>
        <v>theater</v>
      </c>
      <c r="T529" s="13" t="str">
        <f t="shared" si="50"/>
        <v>plays</v>
      </c>
      <c r="U529">
        <f>LEN(C529)</f>
        <v>135</v>
      </c>
      <c r="V529">
        <f t="shared" si="51"/>
        <v>0</v>
      </c>
      <c r="W529">
        <f t="shared" si="52"/>
        <v>0</v>
      </c>
      <c r="X529">
        <f t="shared" si="53"/>
        <v>1</v>
      </c>
    </row>
    <row r="530" spans="1:24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>
        <f>E530/D530</f>
        <v>1.1565217391304348</v>
      </c>
      <c r="O530" s="6">
        <f>IF(L530&gt;0,E530/L530,0)</f>
        <v>44.333333333333336</v>
      </c>
      <c r="P530" s="11">
        <f t="shared" si="48"/>
        <v>42176.680555555555</v>
      </c>
      <c r="Q530" s="11">
        <f>(((J530/60)/60)/24)+DATE(1970,1,1)+(-5/24)</f>
        <v>42155.71188657407</v>
      </c>
      <c r="R530" s="13" t="s">
        <v>8271</v>
      </c>
      <c r="S530" s="14" t="str">
        <f t="shared" si="49"/>
        <v>theater</v>
      </c>
      <c r="T530" s="13" t="str">
        <f t="shared" si="50"/>
        <v>plays</v>
      </c>
      <c r="U530">
        <f>LEN(C530)</f>
        <v>51</v>
      </c>
      <c r="V530">
        <f t="shared" si="51"/>
        <v>0</v>
      </c>
      <c r="W530">
        <f t="shared" si="52"/>
        <v>1</v>
      </c>
      <c r="X530">
        <f t="shared" si="53"/>
        <v>0</v>
      </c>
    </row>
    <row r="531" spans="1:24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>
        <f>E531/D531</f>
        <v>1.3041666666666667</v>
      </c>
      <c r="O531" s="6">
        <f>IF(L531&gt;0,E531/L531,0)</f>
        <v>86.944444444444443</v>
      </c>
      <c r="P531" s="11">
        <f t="shared" si="48"/>
        <v>42745.999999999993</v>
      </c>
      <c r="Q531" s="11">
        <f>(((J531/60)/60)/24)+DATE(1970,1,1)+(-5/24)</f>
        <v>42724.822847222218</v>
      </c>
      <c r="R531" s="13" t="s">
        <v>8271</v>
      </c>
      <c r="S531" s="14" t="str">
        <f t="shared" si="49"/>
        <v>theater</v>
      </c>
      <c r="T531" s="13" t="str">
        <f t="shared" si="50"/>
        <v>plays</v>
      </c>
      <c r="U531">
        <f>LEN(C531)</f>
        <v>131</v>
      </c>
      <c r="V531">
        <f t="shared" si="51"/>
        <v>0</v>
      </c>
      <c r="W531">
        <f t="shared" si="52"/>
        <v>0</v>
      </c>
      <c r="X531">
        <f t="shared" si="53"/>
        <v>1</v>
      </c>
    </row>
    <row r="532" spans="1:24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>
        <f>E532/D532</f>
        <v>1.0778267254038179</v>
      </c>
      <c r="O532" s="6">
        <f>IF(L532&gt;0,E532/L532,0)</f>
        <v>126.55172413793103</v>
      </c>
      <c r="P532" s="11">
        <f t="shared" si="48"/>
        <v>42178.874999999993</v>
      </c>
      <c r="Q532" s="11">
        <f>(((J532/60)/60)/24)+DATE(1970,1,1)+(-5/24)</f>
        <v>42157.382731481477</v>
      </c>
      <c r="R532" s="13" t="s">
        <v>8271</v>
      </c>
      <c r="S532" s="14" t="str">
        <f t="shared" si="49"/>
        <v>theater</v>
      </c>
      <c r="T532" s="13" t="str">
        <f t="shared" si="50"/>
        <v>plays</v>
      </c>
      <c r="U532">
        <f>LEN(C532)</f>
        <v>129</v>
      </c>
      <c r="V532">
        <f t="shared" si="51"/>
        <v>0</v>
      </c>
      <c r="W532">
        <f t="shared" si="52"/>
        <v>0</v>
      </c>
      <c r="X532">
        <f t="shared" si="53"/>
        <v>1</v>
      </c>
    </row>
    <row r="533" spans="1:24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>
        <f>E533/D533</f>
        <v>1</v>
      </c>
      <c r="O533" s="6">
        <f>IF(L533&gt;0,E533/L533,0)</f>
        <v>129.03225806451613</v>
      </c>
      <c r="P533" s="11">
        <f t="shared" si="48"/>
        <v>42721.082638888889</v>
      </c>
      <c r="Q533" s="11">
        <f>(((J533/60)/60)/24)+DATE(1970,1,1)+(-5/24)</f>
        <v>42675.856817129628</v>
      </c>
      <c r="R533" s="13" t="s">
        <v>8271</v>
      </c>
      <c r="S533" s="14" t="str">
        <f t="shared" si="49"/>
        <v>theater</v>
      </c>
      <c r="T533" s="13" t="str">
        <f t="shared" si="50"/>
        <v>plays</v>
      </c>
      <c r="U533">
        <f>LEN(C533)</f>
        <v>135</v>
      </c>
      <c r="V533">
        <f t="shared" si="51"/>
        <v>0</v>
      </c>
      <c r="W533">
        <f t="shared" si="52"/>
        <v>0</v>
      </c>
      <c r="X533">
        <f t="shared" si="53"/>
        <v>1</v>
      </c>
    </row>
    <row r="534" spans="1:24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>
        <f>E534/D534</f>
        <v>1.2324999999999999</v>
      </c>
      <c r="O534" s="6">
        <f>IF(L534&gt;0,E534/L534,0)</f>
        <v>71.242774566473983</v>
      </c>
      <c r="P534" s="11">
        <f t="shared" si="48"/>
        <v>42502.798703703702</v>
      </c>
      <c r="Q534" s="11">
        <f>(((J534/60)/60)/24)+DATE(1970,1,1)+(-5/24)</f>
        <v>42472.798703703702</v>
      </c>
      <c r="R534" s="13" t="s">
        <v>8271</v>
      </c>
      <c r="S534" s="14" t="str">
        <f t="shared" si="49"/>
        <v>theater</v>
      </c>
      <c r="T534" s="13" t="str">
        <f t="shared" si="50"/>
        <v>plays</v>
      </c>
      <c r="U534">
        <f>LEN(C534)</f>
        <v>127</v>
      </c>
      <c r="V534">
        <f t="shared" si="51"/>
        <v>0</v>
      </c>
      <c r="W534">
        <f t="shared" si="52"/>
        <v>0</v>
      </c>
      <c r="X534">
        <f t="shared" si="53"/>
        <v>1</v>
      </c>
    </row>
    <row r="535" spans="1:24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>
        <f>E535/D535</f>
        <v>1.002</v>
      </c>
      <c r="O535" s="6">
        <f>IF(L535&gt;0,E535/L535,0)</f>
        <v>117.88235294117646</v>
      </c>
      <c r="P535" s="11">
        <f t="shared" si="48"/>
        <v>42506.226446759254</v>
      </c>
      <c r="Q535" s="11">
        <f>(((J535/60)/60)/24)+DATE(1970,1,1)+(-5/24)</f>
        <v>42482.226446759254</v>
      </c>
      <c r="R535" s="13" t="s">
        <v>8271</v>
      </c>
      <c r="S535" s="14" t="str">
        <f t="shared" si="49"/>
        <v>theater</v>
      </c>
      <c r="T535" s="13" t="str">
        <f t="shared" si="50"/>
        <v>plays</v>
      </c>
      <c r="U535">
        <f>LEN(C535)</f>
        <v>130</v>
      </c>
      <c r="V535">
        <f t="shared" si="51"/>
        <v>0</v>
      </c>
      <c r="W535">
        <f t="shared" si="52"/>
        <v>0</v>
      </c>
      <c r="X535">
        <f t="shared" si="53"/>
        <v>1</v>
      </c>
    </row>
    <row r="536" spans="1:24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>
        <f>E536/D536</f>
        <v>1.0466666666666666</v>
      </c>
      <c r="O536" s="6">
        <f>IF(L536&gt;0,E536/L536,0)</f>
        <v>327.08333333333331</v>
      </c>
      <c r="P536" s="11">
        <f t="shared" si="48"/>
        <v>42309.749999999993</v>
      </c>
      <c r="Q536" s="11">
        <f>(((J536/60)/60)/24)+DATE(1970,1,1)+(-5/24)</f>
        <v>42270.602662037032</v>
      </c>
      <c r="R536" s="13" t="s">
        <v>8271</v>
      </c>
      <c r="S536" s="14" t="str">
        <f t="shared" si="49"/>
        <v>theater</v>
      </c>
      <c r="T536" s="13" t="str">
        <f t="shared" si="50"/>
        <v>plays</v>
      </c>
      <c r="U536">
        <f>LEN(C536)</f>
        <v>126</v>
      </c>
      <c r="V536">
        <f t="shared" si="51"/>
        <v>0</v>
      </c>
      <c r="W536">
        <f t="shared" si="52"/>
        <v>0</v>
      </c>
      <c r="X536">
        <f t="shared" si="53"/>
        <v>1</v>
      </c>
    </row>
    <row r="537" spans="1:24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>
        <f>E537/D537</f>
        <v>1.0249999999999999</v>
      </c>
      <c r="O537" s="6">
        <f>IF(L537&gt;0,E537/L537,0)</f>
        <v>34.745762711864408</v>
      </c>
      <c r="P537" s="11">
        <f t="shared" si="48"/>
        <v>42741.336863425917</v>
      </c>
      <c r="Q537" s="11">
        <f>(((J537/60)/60)/24)+DATE(1970,1,1)+(-5/24)</f>
        <v>42711.336863425917</v>
      </c>
      <c r="R537" s="13" t="s">
        <v>8271</v>
      </c>
      <c r="S537" s="14" t="str">
        <f t="shared" si="49"/>
        <v>theater</v>
      </c>
      <c r="T537" s="13" t="str">
        <f t="shared" si="50"/>
        <v>plays</v>
      </c>
      <c r="U537">
        <f>LEN(C537)</f>
        <v>94</v>
      </c>
      <c r="V537">
        <f t="shared" si="51"/>
        <v>0</v>
      </c>
      <c r="W537">
        <f t="shared" si="52"/>
        <v>1</v>
      </c>
      <c r="X537">
        <f t="shared" si="53"/>
        <v>0</v>
      </c>
    </row>
    <row r="538" spans="1:24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>
        <f>E538/D538</f>
        <v>1.1825757575757576</v>
      </c>
      <c r="O538" s="6">
        <f>IF(L538&gt;0,E538/L538,0)</f>
        <v>100.06410256410257</v>
      </c>
      <c r="P538" s="11">
        <f t="shared" si="48"/>
        <v>42219.541666666664</v>
      </c>
      <c r="Q538" s="11">
        <f>(((J538/60)/60)/24)+DATE(1970,1,1)+(-5/24)</f>
        <v>42179.136655092596</v>
      </c>
      <c r="R538" s="13" t="s">
        <v>8271</v>
      </c>
      <c r="S538" s="14" t="str">
        <f t="shared" si="49"/>
        <v>theater</v>
      </c>
      <c r="T538" s="13" t="str">
        <f t="shared" si="50"/>
        <v>plays</v>
      </c>
      <c r="U538">
        <f>LEN(C538)</f>
        <v>132</v>
      </c>
      <c r="V538">
        <f t="shared" si="51"/>
        <v>0</v>
      </c>
      <c r="W538">
        <f t="shared" si="52"/>
        <v>0</v>
      </c>
      <c r="X538">
        <f t="shared" si="53"/>
        <v>1</v>
      </c>
    </row>
    <row r="539" spans="1:24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>
        <f>E539/D539</f>
        <v>1.2050000000000001</v>
      </c>
      <c r="O539" s="6">
        <f>IF(L539&gt;0,E539/L539,0)</f>
        <v>40.847457627118644</v>
      </c>
      <c r="P539" s="11">
        <f t="shared" si="48"/>
        <v>42312.601747685178</v>
      </c>
      <c r="Q539" s="11">
        <f>(((J539/60)/60)/24)+DATE(1970,1,1)+(-5/24)</f>
        <v>42282.560081018521</v>
      </c>
      <c r="R539" s="13" t="s">
        <v>8271</v>
      </c>
      <c r="S539" s="14" t="str">
        <f t="shared" si="49"/>
        <v>theater</v>
      </c>
      <c r="T539" s="13" t="str">
        <f t="shared" si="50"/>
        <v>plays</v>
      </c>
      <c r="U539">
        <f>LEN(C539)</f>
        <v>133</v>
      </c>
      <c r="V539">
        <f t="shared" si="51"/>
        <v>0</v>
      </c>
      <c r="W539">
        <f t="shared" si="52"/>
        <v>0</v>
      </c>
      <c r="X539">
        <f t="shared" si="53"/>
        <v>1</v>
      </c>
    </row>
    <row r="540" spans="1:24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>
        <f>E540/D540</f>
        <v>3.0242</v>
      </c>
      <c r="O540" s="6">
        <f>IF(L540&gt;0,E540/L540,0)</f>
        <v>252.01666666666668</v>
      </c>
      <c r="P540" s="11">
        <f t="shared" si="48"/>
        <v>42503.586377314808</v>
      </c>
      <c r="Q540" s="11">
        <f>(((J540/60)/60)/24)+DATE(1970,1,1)+(-5/24)</f>
        <v>42473.586377314808</v>
      </c>
      <c r="R540" s="13" t="s">
        <v>8271</v>
      </c>
      <c r="S540" s="14" t="str">
        <f t="shared" si="49"/>
        <v>theater</v>
      </c>
      <c r="T540" s="13" t="str">
        <f t="shared" si="50"/>
        <v>plays</v>
      </c>
      <c r="U540">
        <f>LEN(C540)</f>
        <v>128</v>
      </c>
      <c r="V540">
        <f t="shared" si="51"/>
        <v>0</v>
      </c>
      <c r="W540">
        <f t="shared" si="52"/>
        <v>0</v>
      </c>
      <c r="X540">
        <f t="shared" si="53"/>
        <v>1</v>
      </c>
    </row>
    <row r="541" spans="1:24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>
        <f>E541/D541</f>
        <v>1.00644</v>
      </c>
      <c r="O541" s="6">
        <f>IF(L541&gt;0,E541/L541,0)</f>
        <v>25.161000000000001</v>
      </c>
      <c r="P541" s="11">
        <f t="shared" si="48"/>
        <v>42555.841516203705</v>
      </c>
      <c r="Q541" s="11">
        <f>(((J541/60)/60)/24)+DATE(1970,1,1)+(-5/24)</f>
        <v>42534.841516203705</v>
      </c>
      <c r="R541" s="13" t="s">
        <v>8271</v>
      </c>
      <c r="S541" s="14" t="str">
        <f t="shared" si="49"/>
        <v>theater</v>
      </c>
      <c r="T541" s="13" t="str">
        <f t="shared" si="50"/>
        <v>plays</v>
      </c>
      <c r="U541">
        <f>LEN(C541)</f>
        <v>116</v>
      </c>
      <c r="V541">
        <f t="shared" si="51"/>
        <v>0</v>
      </c>
      <c r="W541">
        <f t="shared" si="52"/>
        <v>0</v>
      </c>
      <c r="X541">
        <f t="shared" si="53"/>
        <v>1</v>
      </c>
    </row>
    <row r="542" spans="1:24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>
        <f>E542/D542</f>
        <v>6.666666666666667E-5</v>
      </c>
      <c r="O542" s="6">
        <f>IF(L542&gt;0,E542/L542,0)</f>
        <v>1</v>
      </c>
      <c r="P542" s="11">
        <f t="shared" si="48"/>
        <v>42039.608865740738</v>
      </c>
      <c r="Q542" s="11">
        <f>(((J542/60)/60)/24)+DATE(1970,1,1)+(-5/24)</f>
        <v>42009.608865740738</v>
      </c>
      <c r="R542" s="13" t="s">
        <v>8272</v>
      </c>
      <c r="S542" s="14" t="str">
        <f t="shared" si="49"/>
        <v>technology</v>
      </c>
      <c r="T542" s="13" t="str">
        <f t="shared" si="50"/>
        <v>web</v>
      </c>
      <c r="U542">
        <f>LEN(C542)</f>
        <v>130</v>
      </c>
      <c r="V542">
        <f t="shared" si="51"/>
        <v>0</v>
      </c>
      <c r="W542">
        <f t="shared" si="52"/>
        <v>0</v>
      </c>
      <c r="X542">
        <f t="shared" si="53"/>
        <v>1</v>
      </c>
    </row>
    <row r="543" spans="1:24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>
        <f>E543/D543</f>
        <v>5.5555555555555558E-3</v>
      </c>
      <c r="O543" s="6">
        <f>IF(L543&gt;0,E543/L543,0)</f>
        <v>25</v>
      </c>
      <c r="P543" s="11">
        <f t="shared" si="48"/>
        <v>42305.838356481479</v>
      </c>
      <c r="Q543" s="11">
        <f>(((J543/60)/60)/24)+DATE(1970,1,1)+(-5/24)</f>
        <v>42275.838356481479</v>
      </c>
      <c r="R543" s="13" t="s">
        <v>8272</v>
      </c>
      <c r="S543" s="14" t="str">
        <f t="shared" si="49"/>
        <v>technology</v>
      </c>
      <c r="T543" s="13" t="str">
        <f t="shared" si="50"/>
        <v>web</v>
      </c>
      <c r="U543">
        <f>LEN(C543)</f>
        <v>110</v>
      </c>
      <c r="V543">
        <f t="shared" si="51"/>
        <v>0</v>
      </c>
      <c r="W543">
        <f t="shared" si="52"/>
        <v>0</v>
      </c>
      <c r="X543">
        <f t="shared" si="53"/>
        <v>1</v>
      </c>
    </row>
    <row r="544" spans="1:24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>
        <f>E544/D544</f>
        <v>3.9999999999999998E-6</v>
      </c>
      <c r="O544" s="6">
        <f>IF(L544&gt;0,E544/L544,0)</f>
        <v>1</v>
      </c>
      <c r="P544" s="11">
        <f t="shared" si="48"/>
        <v>42493.487453703703</v>
      </c>
      <c r="Q544" s="11">
        <f>(((J544/60)/60)/24)+DATE(1970,1,1)+(-5/24)</f>
        <v>42433.529120370367</v>
      </c>
      <c r="R544" s="13" t="s">
        <v>8272</v>
      </c>
      <c r="S544" s="14" t="str">
        <f t="shared" si="49"/>
        <v>technology</v>
      </c>
      <c r="T544" s="13" t="str">
        <f t="shared" si="50"/>
        <v>web</v>
      </c>
      <c r="U544">
        <f>LEN(C544)</f>
        <v>120</v>
      </c>
      <c r="V544">
        <f t="shared" si="51"/>
        <v>0</v>
      </c>
      <c r="W544">
        <f t="shared" si="52"/>
        <v>0</v>
      </c>
      <c r="X544">
        <f t="shared" si="53"/>
        <v>1</v>
      </c>
    </row>
    <row r="545" spans="1:24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>
        <f>E545/D545</f>
        <v>3.1818181818181819E-3</v>
      </c>
      <c r="O545" s="6">
        <f>IF(L545&gt;0,E545/L545,0)</f>
        <v>35</v>
      </c>
      <c r="P545" s="11">
        <f t="shared" si="48"/>
        <v>41943.88381944444</v>
      </c>
      <c r="Q545" s="11">
        <f>(((J545/60)/60)/24)+DATE(1970,1,1)+(-5/24)</f>
        <v>41913.88381944444</v>
      </c>
      <c r="R545" s="13" t="s">
        <v>8272</v>
      </c>
      <c r="S545" s="14" t="str">
        <f t="shared" si="49"/>
        <v>technology</v>
      </c>
      <c r="T545" s="13" t="str">
        <f t="shared" si="50"/>
        <v>web</v>
      </c>
      <c r="U545">
        <f>LEN(C545)</f>
        <v>128</v>
      </c>
      <c r="V545">
        <f t="shared" si="51"/>
        <v>0</v>
      </c>
      <c r="W545">
        <f t="shared" si="52"/>
        <v>0</v>
      </c>
      <c r="X545">
        <f t="shared" si="53"/>
        <v>1</v>
      </c>
    </row>
    <row r="546" spans="1:24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>
        <f>E546/D546</f>
        <v>1.2E-2</v>
      </c>
      <c r="O546" s="6">
        <f>IF(L546&gt;0,E546/L546,0)</f>
        <v>3</v>
      </c>
      <c r="P546" s="11">
        <f t="shared" si="48"/>
        <v>42555.448611111111</v>
      </c>
      <c r="Q546" s="11">
        <f>(((J546/60)/60)/24)+DATE(1970,1,1)+(-5/24)</f>
        <v>42525.448611111111</v>
      </c>
      <c r="R546" s="13" t="s">
        <v>8272</v>
      </c>
      <c r="S546" s="14" t="str">
        <f t="shared" si="49"/>
        <v>technology</v>
      </c>
      <c r="T546" s="13" t="str">
        <f t="shared" si="50"/>
        <v>web</v>
      </c>
      <c r="U546">
        <f>LEN(C546)</f>
        <v>132</v>
      </c>
      <c r="V546">
        <f t="shared" si="51"/>
        <v>0</v>
      </c>
      <c r="W546">
        <f t="shared" si="52"/>
        <v>0</v>
      </c>
      <c r="X546">
        <f t="shared" si="53"/>
        <v>1</v>
      </c>
    </row>
    <row r="547" spans="1:24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>
        <f>E547/D547</f>
        <v>0.27383999999999997</v>
      </c>
      <c r="O547" s="6">
        <f>IF(L547&gt;0,E547/L547,0)</f>
        <v>402.70588235294116</v>
      </c>
      <c r="P547" s="11">
        <f t="shared" si="48"/>
        <v>42323.425798611112</v>
      </c>
      <c r="Q547" s="11">
        <f>(((J547/60)/60)/24)+DATE(1970,1,1)+(-5/24)</f>
        <v>42283.38413194444</v>
      </c>
      <c r="R547" s="13" t="s">
        <v>8272</v>
      </c>
      <c r="S547" s="14" t="str">
        <f t="shared" si="49"/>
        <v>technology</v>
      </c>
      <c r="T547" s="13" t="str">
        <f t="shared" si="50"/>
        <v>web</v>
      </c>
      <c r="U547">
        <f>LEN(C547)</f>
        <v>126</v>
      </c>
      <c r="V547">
        <f t="shared" si="51"/>
        <v>0</v>
      </c>
      <c r="W547">
        <f t="shared" si="52"/>
        <v>0</v>
      </c>
      <c r="X547">
        <f t="shared" si="53"/>
        <v>1</v>
      </c>
    </row>
    <row r="548" spans="1:24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>
        <f>E548/D548</f>
        <v>8.6666666666666663E-4</v>
      </c>
      <c r="O548" s="6">
        <f>IF(L548&gt;0,E548/L548,0)</f>
        <v>26</v>
      </c>
      <c r="P548" s="11">
        <f t="shared" si="48"/>
        <v>42294.459664351853</v>
      </c>
      <c r="Q548" s="11">
        <f>(((J548/60)/60)/24)+DATE(1970,1,1)+(-5/24)</f>
        <v>42249.459664351853</v>
      </c>
      <c r="R548" s="13" t="s">
        <v>8272</v>
      </c>
      <c r="S548" s="14" t="str">
        <f t="shared" si="49"/>
        <v>technology</v>
      </c>
      <c r="T548" s="13" t="str">
        <f t="shared" si="50"/>
        <v>web</v>
      </c>
      <c r="U548">
        <f>LEN(C548)</f>
        <v>128</v>
      </c>
      <c r="V548">
        <f t="shared" si="51"/>
        <v>0</v>
      </c>
      <c r="W548">
        <f t="shared" si="52"/>
        <v>0</v>
      </c>
      <c r="X548">
        <f t="shared" si="53"/>
        <v>1</v>
      </c>
    </row>
    <row r="549" spans="1:24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>
        <f>E549/D549</f>
        <v>0</v>
      </c>
      <c r="O549" s="6">
        <f>IF(L549&gt;0,E549/L549,0)</f>
        <v>0</v>
      </c>
      <c r="P549" s="11">
        <f t="shared" si="48"/>
        <v>42410.488009259258</v>
      </c>
      <c r="Q549" s="11">
        <f>(((J549/60)/60)/24)+DATE(1970,1,1)+(-5/24)</f>
        <v>42380.488009259258</v>
      </c>
      <c r="R549" s="13" t="s">
        <v>8272</v>
      </c>
      <c r="S549" s="14" t="str">
        <f t="shared" si="49"/>
        <v>technology</v>
      </c>
      <c r="T549" s="13" t="str">
        <f t="shared" si="50"/>
        <v>web</v>
      </c>
      <c r="U549">
        <f>LEN(C549)</f>
        <v>128</v>
      </c>
      <c r="V549">
        <f t="shared" si="51"/>
        <v>0</v>
      </c>
      <c r="W549">
        <f t="shared" si="52"/>
        <v>0</v>
      </c>
      <c r="X549">
        <f t="shared" si="53"/>
        <v>1</v>
      </c>
    </row>
    <row r="550" spans="1:24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>
        <f>E550/D550</f>
        <v>8.9999999999999998E-4</v>
      </c>
      <c r="O550" s="6">
        <f>IF(L550&gt;0,E550/L550,0)</f>
        <v>9</v>
      </c>
      <c r="P550" s="11">
        <f t="shared" si="48"/>
        <v>42306.695</v>
      </c>
      <c r="Q550" s="11">
        <f>(((J550/60)/60)/24)+DATE(1970,1,1)+(-5/24)</f>
        <v>42276.695</v>
      </c>
      <c r="R550" s="13" t="s">
        <v>8272</v>
      </c>
      <c r="S550" s="14" t="str">
        <f t="shared" si="49"/>
        <v>technology</v>
      </c>
      <c r="T550" s="13" t="str">
        <f t="shared" si="50"/>
        <v>web</v>
      </c>
      <c r="U550">
        <f>LEN(C550)</f>
        <v>121</v>
      </c>
      <c r="V550">
        <f t="shared" si="51"/>
        <v>0</v>
      </c>
      <c r="W550">
        <f t="shared" si="52"/>
        <v>0</v>
      </c>
      <c r="X550">
        <f t="shared" si="53"/>
        <v>1</v>
      </c>
    </row>
    <row r="551" spans="1:24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>
        <f>E551/D551</f>
        <v>2.7199999999999998E-2</v>
      </c>
      <c r="O551" s="6">
        <f>IF(L551&gt;0,E551/L551,0)</f>
        <v>8.5</v>
      </c>
      <c r="P551" s="11">
        <f t="shared" si="48"/>
        <v>42193.428495370368</v>
      </c>
      <c r="Q551" s="11">
        <f>(((J551/60)/60)/24)+DATE(1970,1,1)+(-5/24)</f>
        <v>42163.428495370368</v>
      </c>
      <c r="R551" s="13" t="s">
        <v>8272</v>
      </c>
      <c r="S551" s="14" t="str">
        <f t="shared" si="49"/>
        <v>technology</v>
      </c>
      <c r="T551" s="13" t="str">
        <f t="shared" si="50"/>
        <v>web</v>
      </c>
      <c r="U551">
        <f>LEN(C551)</f>
        <v>135</v>
      </c>
      <c r="V551">
        <f t="shared" si="51"/>
        <v>0</v>
      </c>
      <c r="W551">
        <f t="shared" si="52"/>
        <v>0</v>
      </c>
      <c r="X551">
        <f t="shared" si="53"/>
        <v>1</v>
      </c>
    </row>
    <row r="552" spans="1:24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>
        <f>E552/D552</f>
        <v>7.0000000000000001E-3</v>
      </c>
      <c r="O552" s="6">
        <f>IF(L552&gt;0,E552/L552,0)</f>
        <v>8.75</v>
      </c>
      <c r="P552" s="11">
        <f t="shared" si="48"/>
        <v>42765.999999999993</v>
      </c>
      <c r="Q552" s="11">
        <f>(((J552/60)/60)/24)+DATE(1970,1,1)+(-5/24)</f>
        <v>42753.47042824074</v>
      </c>
      <c r="R552" s="13" t="s">
        <v>8272</v>
      </c>
      <c r="S552" s="14" t="str">
        <f t="shared" si="49"/>
        <v>technology</v>
      </c>
      <c r="T552" s="13" t="str">
        <f t="shared" si="50"/>
        <v>web</v>
      </c>
      <c r="U552">
        <f>LEN(C552)</f>
        <v>128</v>
      </c>
      <c r="V552">
        <f t="shared" si="51"/>
        <v>0</v>
      </c>
      <c r="W552">
        <f t="shared" si="52"/>
        <v>0</v>
      </c>
      <c r="X552">
        <f t="shared" si="53"/>
        <v>1</v>
      </c>
    </row>
    <row r="553" spans="1:24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>
        <f>E553/D553</f>
        <v>5.0413333333333331E-2</v>
      </c>
      <c r="O553" s="6">
        <f>IF(L553&gt;0,E553/L553,0)</f>
        <v>135.03571428571428</v>
      </c>
      <c r="P553" s="11">
        <f t="shared" si="48"/>
        <v>42217.536805555552</v>
      </c>
      <c r="Q553" s="11">
        <f>(((J553/60)/60)/24)+DATE(1970,1,1)+(-5/24)</f>
        <v>42173.067407407405</v>
      </c>
      <c r="R553" s="13" t="s">
        <v>8272</v>
      </c>
      <c r="S553" s="14" t="str">
        <f t="shared" si="49"/>
        <v>technology</v>
      </c>
      <c r="T553" s="13" t="str">
        <f t="shared" si="50"/>
        <v>web</v>
      </c>
      <c r="U553">
        <f>LEN(C553)</f>
        <v>131</v>
      </c>
      <c r="V553">
        <f t="shared" si="51"/>
        <v>0</v>
      </c>
      <c r="W553">
        <f t="shared" si="52"/>
        <v>0</v>
      </c>
      <c r="X553">
        <f t="shared" si="53"/>
        <v>1</v>
      </c>
    </row>
    <row r="554" spans="1:24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>
        <f>E554/D554</f>
        <v>0</v>
      </c>
      <c r="O554" s="6">
        <f>IF(L554&gt;0,E554/L554,0)</f>
        <v>0</v>
      </c>
      <c r="P554" s="11">
        <f t="shared" si="48"/>
        <v>42378.408518518518</v>
      </c>
      <c r="Q554" s="11">
        <f>(((J554/60)/60)/24)+DATE(1970,1,1)+(-5/24)</f>
        <v>42318.408518518518</v>
      </c>
      <c r="R554" s="13" t="s">
        <v>8272</v>
      </c>
      <c r="S554" s="14" t="str">
        <f t="shared" si="49"/>
        <v>technology</v>
      </c>
      <c r="T554" s="13" t="str">
        <f t="shared" si="50"/>
        <v>web</v>
      </c>
      <c r="U554">
        <f>LEN(C554)</f>
        <v>112</v>
      </c>
      <c r="V554">
        <f t="shared" si="51"/>
        <v>0</v>
      </c>
      <c r="W554">
        <f t="shared" si="52"/>
        <v>0</v>
      </c>
      <c r="X554">
        <f t="shared" si="53"/>
        <v>1</v>
      </c>
    </row>
    <row r="555" spans="1:24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>
        <f>E555/D555</f>
        <v>4.9199999999999999E-3</v>
      </c>
      <c r="O555" s="6">
        <f>IF(L555&gt;0,E555/L555,0)</f>
        <v>20.5</v>
      </c>
      <c r="P555" s="11">
        <f t="shared" si="48"/>
        <v>41957.553136574068</v>
      </c>
      <c r="Q555" s="11">
        <f>(((J555/60)/60)/24)+DATE(1970,1,1)+(-5/24)</f>
        <v>41927.511469907404</v>
      </c>
      <c r="R555" s="13" t="s">
        <v>8272</v>
      </c>
      <c r="S555" s="14" t="str">
        <f t="shared" si="49"/>
        <v>technology</v>
      </c>
      <c r="T555" s="13" t="str">
        <f t="shared" si="50"/>
        <v>web</v>
      </c>
      <c r="U555">
        <f>LEN(C555)</f>
        <v>113</v>
      </c>
      <c r="V555">
        <f t="shared" si="51"/>
        <v>0</v>
      </c>
      <c r="W555">
        <f t="shared" si="52"/>
        <v>0</v>
      </c>
      <c r="X555">
        <f t="shared" si="53"/>
        <v>1</v>
      </c>
    </row>
    <row r="556" spans="1:24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>
        <f>E556/D556</f>
        <v>0.36589147286821705</v>
      </c>
      <c r="O556" s="6">
        <f>IF(L556&gt;0,E556/L556,0)</f>
        <v>64.36363636363636</v>
      </c>
      <c r="P556" s="11">
        <f t="shared" si="48"/>
        <v>41931.476527777777</v>
      </c>
      <c r="Q556" s="11">
        <f>(((J556/60)/60)/24)+DATE(1970,1,1)+(-5/24)</f>
        <v>41901.476527777777</v>
      </c>
      <c r="R556" s="13" t="s">
        <v>8272</v>
      </c>
      <c r="S556" s="14" t="str">
        <f t="shared" si="49"/>
        <v>technology</v>
      </c>
      <c r="T556" s="13" t="str">
        <f t="shared" si="50"/>
        <v>web</v>
      </c>
      <c r="U556">
        <f>LEN(C556)</f>
        <v>134</v>
      </c>
      <c r="V556">
        <f t="shared" si="51"/>
        <v>0</v>
      </c>
      <c r="W556">
        <f t="shared" si="52"/>
        <v>0</v>
      </c>
      <c r="X556">
        <f t="shared" si="53"/>
        <v>1</v>
      </c>
    </row>
    <row r="557" spans="1:24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>
        <f>E557/D557</f>
        <v>0</v>
      </c>
      <c r="O557" s="6">
        <f>IF(L557&gt;0,E557/L557,0)</f>
        <v>0</v>
      </c>
      <c r="P557" s="11">
        <f t="shared" si="48"/>
        <v>42533.145173611112</v>
      </c>
      <c r="Q557" s="11">
        <f>(((J557/60)/60)/24)+DATE(1970,1,1)+(-5/24)</f>
        <v>42503.145173611112</v>
      </c>
      <c r="R557" s="13" t="s">
        <v>8272</v>
      </c>
      <c r="S557" s="14" t="str">
        <f t="shared" si="49"/>
        <v>technology</v>
      </c>
      <c r="T557" s="13" t="str">
        <f t="shared" si="50"/>
        <v>web</v>
      </c>
      <c r="U557">
        <f>LEN(C557)</f>
        <v>134</v>
      </c>
      <c r="V557">
        <f t="shared" si="51"/>
        <v>0</v>
      </c>
      <c r="W557">
        <f t="shared" si="52"/>
        <v>0</v>
      </c>
      <c r="X557">
        <f t="shared" si="53"/>
        <v>1</v>
      </c>
    </row>
    <row r="558" spans="1:24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>
        <f>E558/D558</f>
        <v>2.5000000000000001E-2</v>
      </c>
      <c r="O558" s="6">
        <f>IF(L558&gt;0,E558/L558,0)</f>
        <v>200</v>
      </c>
      <c r="P558" s="11">
        <f t="shared" si="48"/>
        <v>42375.651817129627</v>
      </c>
      <c r="Q558" s="11">
        <f>(((J558/60)/60)/24)+DATE(1970,1,1)+(-5/24)</f>
        <v>42345.651817129627</v>
      </c>
      <c r="R558" s="13" t="s">
        <v>8272</v>
      </c>
      <c r="S558" s="14" t="str">
        <f t="shared" si="49"/>
        <v>technology</v>
      </c>
      <c r="T558" s="13" t="str">
        <f t="shared" si="50"/>
        <v>web</v>
      </c>
      <c r="U558">
        <f>LEN(C558)</f>
        <v>65</v>
      </c>
      <c r="V558">
        <f t="shared" si="51"/>
        <v>0</v>
      </c>
      <c r="W558">
        <f t="shared" si="52"/>
        <v>1</v>
      </c>
      <c r="X558">
        <f t="shared" si="53"/>
        <v>0</v>
      </c>
    </row>
    <row r="559" spans="1:24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>
        <f>E559/D559</f>
        <v>9.1066666666666674E-3</v>
      </c>
      <c r="O559" s="6">
        <f>IF(L559&gt;0,E559/L559,0)</f>
        <v>68.3</v>
      </c>
      <c r="P559" s="11">
        <f t="shared" si="48"/>
        <v>42706.775497685179</v>
      </c>
      <c r="Q559" s="11">
        <f>(((J559/60)/60)/24)+DATE(1970,1,1)+(-5/24)</f>
        <v>42676.733831018515</v>
      </c>
      <c r="R559" s="13" t="s">
        <v>8272</v>
      </c>
      <c r="S559" s="14" t="str">
        <f t="shared" si="49"/>
        <v>technology</v>
      </c>
      <c r="T559" s="13" t="str">
        <f t="shared" si="50"/>
        <v>web</v>
      </c>
      <c r="U559">
        <f>LEN(C559)</f>
        <v>125</v>
      </c>
      <c r="V559">
        <f t="shared" si="51"/>
        <v>0</v>
      </c>
      <c r="W559">
        <f t="shared" si="52"/>
        <v>0</v>
      </c>
      <c r="X559">
        <f t="shared" si="53"/>
        <v>1</v>
      </c>
    </row>
    <row r="560" spans="1:24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>
        <f>E560/D560</f>
        <v>0</v>
      </c>
      <c r="O560" s="6">
        <f>IF(L560&gt;0,E560/L560,0)</f>
        <v>0</v>
      </c>
      <c r="P560" s="11">
        <f t="shared" si="48"/>
        <v>42087.633159722223</v>
      </c>
      <c r="Q560" s="11">
        <f>(((J560/60)/60)/24)+DATE(1970,1,1)+(-5/24)</f>
        <v>42057.674826388888</v>
      </c>
      <c r="R560" s="13" t="s">
        <v>8272</v>
      </c>
      <c r="S560" s="14" t="str">
        <f t="shared" si="49"/>
        <v>technology</v>
      </c>
      <c r="T560" s="13" t="str">
        <f t="shared" si="50"/>
        <v>web</v>
      </c>
      <c r="U560">
        <f>LEN(C560)</f>
        <v>123</v>
      </c>
      <c r="V560">
        <f t="shared" si="51"/>
        <v>0</v>
      </c>
      <c r="W560">
        <f t="shared" si="52"/>
        <v>0</v>
      </c>
      <c r="X560">
        <f t="shared" si="53"/>
        <v>1</v>
      </c>
    </row>
    <row r="561" spans="1:24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>
        <f>E561/D561</f>
        <v>2.0833333333333335E-4</v>
      </c>
      <c r="O561" s="6">
        <f>IF(L561&gt;0,E561/L561,0)</f>
        <v>50</v>
      </c>
      <c r="P561" s="11">
        <f t="shared" si="48"/>
        <v>42351.074768518512</v>
      </c>
      <c r="Q561" s="11">
        <f>(((J561/60)/60)/24)+DATE(1970,1,1)+(-5/24)</f>
        <v>42321.074768518512</v>
      </c>
      <c r="R561" s="13" t="s">
        <v>8272</v>
      </c>
      <c r="S561" s="14" t="str">
        <f t="shared" si="49"/>
        <v>technology</v>
      </c>
      <c r="T561" s="13" t="str">
        <f t="shared" si="50"/>
        <v>web</v>
      </c>
      <c r="U561">
        <f>LEN(C561)</f>
        <v>135</v>
      </c>
      <c r="V561">
        <f t="shared" si="51"/>
        <v>0</v>
      </c>
      <c r="W561">
        <f t="shared" si="52"/>
        <v>0</v>
      </c>
      <c r="X561">
        <f t="shared" si="53"/>
        <v>1</v>
      </c>
    </row>
    <row r="562" spans="1:24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>
        <f>E562/D562</f>
        <v>1.2E-4</v>
      </c>
      <c r="O562" s="6">
        <f>IF(L562&gt;0,E562/L562,0)</f>
        <v>4</v>
      </c>
      <c r="P562" s="11">
        <f t="shared" si="48"/>
        <v>41990.563020833331</v>
      </c>
      <c r="Q562" s="11">
        <f>(((J562/60)/60)/24)+DATE(1970,1,1)+(-5/24)</f>
        <v>41960.563020833331</v>
      </c>
      <c r="R562" s="13" t="s">
        <v>8272</v>
      </c>
      <c r="S562" s="14" t="str">
        <f t="shared" si="49"/>
        <v>technology</v>
      </c>
      <c r="T562" s="13" t="str">
        <f t="shared" si="50"/>
        <v>web</v>
      </c>
      <c r="U562">
        <f>LEN(C562)</f>
        <v>135</v>
      </c>
      <c r="V562">
        <f t="shared" si="51"/>
        <v>0</v>
      </c>
      <c r="W562">
        <f t="shared" si="52"/>
        <v>0</v>
      </c>
      <c r="X562">
        <f t="shared" si="53"/>
        <v>1</v>
      </c>
    </row>
    <row r="563" spans="1:24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>
        <f>E563/D563</f>
        <v>3.6666666666666666E-3</v>
      </c>
      <c r="O563" s="6">
        <f>IF(L563&gt;0,E563/L563,0)</f>
        <v>27.5</v>
      </c>
      <c r="P563" s="11">
        <f t="shared" si="48"/>
        <v>42303.450381944444</v>
      </c>
      <c r="Q563" s="11">
        <f>(((J563/60)/60)/24)+DATE(1970,1,1)+(-5/24)</f>
        <v>42268.450381944444</v>
      </c>
      <c r="R563" s="13" t="s">
        <v>8272</v>
      </c>
      <c r="S563" s="14" t="str">
        <f t="shared" si="49"/>
        <v>technology</v>
      </c>
      <c r="T563" s="13" t="str">
        <f t="shared" si="50"/>
        <v>web</v>
      </c>
      <c r="U563">
        <f>LEN(C563)</f>
        <v>130</v>
      </c>
      <c r="V563">
        <f t="shared" si="51"/>
        <v>0</v>
      </c>
      <c r="W563">
        <f t="shared" si="52"/>
        <v>0</v>
      </c>
      <c r="X563">
        <f t="shared" si="53"/>
        <v>1</v>
      </c>
    </row>
    <row r="564" spans="1:24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>
        <f>E564/D564</f>
        <v>0</v>
      </c>
      <c r="O564" s="6">
        <f>IF(L564&gt;0,E564/L564,0)</f>
        <v>0</v>
      </c>
      <c r="P564" s="11">
        <f t="shared" si="48"/>
        <v>42722.18072916667</v>
      </c>
      <c r="Q564" s="11">
        <f>(((J564/60)/60)/24)+DATE(1970,1,1)+(-5/24)</f>
        <v>42692.18072916667</v>
      </c>
      <c r="R564" s="13" t="s">
        <v>8272</v>
      </c>
      <c r="S564" s="14" t="str">
        <f t="shared" si="49"/>
        <v>technology</v>
      </c>
      <c r="T564" s="13" t="str">
        <f t="shared" si="50"/>
        <v>web</v>
      </c>
      <c r="U564">
        <f>LEN(C564)</f>
        <v>132</v>
      </c>
      <c r="V564">
        <f t="shared" si="51"/>
        <v>0</v>
      </c>
      <c r="W564">
        <f t="shared" si="52"/>
        <v>0</v>
      </c>
      <c r="X564">
        <f t="shared" si="53"/>
        <v>1</v>
      </c>
    </row>
    <row r="565" spans="1:24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>
        <f>E565/D565</f>
        <v>9.0666666666666662E-4</v>
      </c>
      <c r="O565" s="6">
        <f>IF(L565&gt;0,E565/L565,0)</f>
        <v>34</v>
      </c>
      <c r="P565" s="11">
        <f t="shared" si="48"/>
        <v>42051.861655092587</v>
      </c>
      <c r="Q565" s="11">
        <f>(((J565/60)/60)/24)+DATE(1970,1,1)+(-5/24)</f>
        <v>42021.861655092587</v>
      </c>
      <c r="R565" s="13" t="s">
        <v>8272</v>
      </c>
      <c r="S565" s="14" t="str">
        <f t="shared" si="49"/>
        <v>technology</v>
      </c>
      <c r="T565" s="13" t="str">
        <f t="shared" si="50"/>
        <v>web</v>
      </c>
      <c r="U565">
        <f>LEN(C565)</f>
        <v>129</v>
      </c>
      <c r="V565">
        <f t="shared" si="51"/>
        <v>0</v>
      </c>
      <c r="W565">
        <f t="shared" si="52"/>
        <v>0</v>
      </c>
      <c r="X565">
        <f t="shared" si="53"/>
        <v>1</v>
      </c>
    </row>
    <row r="566" spans="1:24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>
        <f>E566/D566</f>
        <v>5.5555555555555558E-5</v>
      </c>
      <c r="O566" s="6">
        <f>IF(L566&gt;0,E566/L566,0)</f>
        <v>1</v>
      </c>
      <c r="P566" s="11">
        <f t="shared" si="48"/>
        <v>42441.734664351847</v>
      </c>
      <c r="Q566" s="11">
        <f>(((J566/60)/60)/24)+DATE(1970,1,1)+(-5/24)</f>
        <v>42411.734664351847</v>
      </c>
      <c r="R566" s="13" t="s">
        <v>8272</v>
      </c>
      <c r="S566" s="14" t="str">
        <f t="shared" si="49"/>
        <v>technology</v>
      </c>
      <c r="T566" s="13" t="str">
        <f t="shared" si="50"/>
        <v>web</v>
      </c>
      <c r="U566">
        <f>LEN(C566)</f>
        <v>138</v>
      </c>
      <c r="V566">
        <f t="shared" si="51"/>
        <v>0</v>
      </c>
      <c r="W566">
        <f t="shared" si="52"/>
        <v>0</v>
      </c>
      <c r="X566">
        <f t="shared" si="53"/>
        <v>1</v>
      </c>
    </row>
    <row r="567" spans="1:24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>
        <f>E567/D567</f>
        <v>0</v>
      </c>
      <c r="O567" s="6">
        <f>IF(L567&gt;0,E567/L567,0)</f>
        <v>0</v>
      </c>
      <c r="P567" s="11">
        <f t="shared" si="48"/>
        <v>42195.576956018522</v>
      </c>
      <c r="Q567" s="11">
        <f>(((J567/60)/60)/24)+DATE(1970,1,1)+(-5/24)</f>
        <v>42165.576956018522</v>
      </c>
      <c r="R567" s="13" t="s">
        <v>8272</v>
      </c>
      <c r="S567" s="14" t="str">
        <f t="shared" si="49"/>
        <v>technology</v>
      </c>
      <c r="T567" s="13" t="str">
        <f t="shared" si="50"/>
        <v>web</v>
      </c>
      <c r="U567">
        <f>LEN(C567)</f>
        <v>134</v>
      </c>
      <c r="V567">
        <f t="shared" si="51"/>
        <v>0</v>
      </c>
      <c r="W567">
        <f t="shared" si="52"/>
        <v>0</v>
      </c>
      <c r="X567">
        <f t="shared" si="53"/>
        <v>1</v>
      </c>
    </row>
    <row r="568" spans="1:24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>
        <f>E568/D568</f>
        <v>2.0000000000000001E-4</v>
      </c>
      <c r="O568" s="6">
        <f>IF(L568&gt;0,E568/L568,0)</f>
        <v>1</v>
      </c>
      <c r="P568" s="11">
        <f t="shared" si="48"/>
        <v>42565.476076388884</v>
      </c>
      <c r="Q568" s="11">
        <f>(((J568/60)/60)/24)+DATE(1970,1,1)+(-5/24)</f>
        <v>42535.476076388884</v>
      </c>
      <c r="R568" s="13" t="s">
        <v>8272</v>
      </c>
      <c r="S568" s="14" t="str">
        <f t="shared" si="49"/>
        <v>technology</v>
      </c>
      <c r="T568" s="13" t="str">
        <f t="shared" si="50"/>
        <v>web</v>
      </c>
      <c r="U568">
        <f>LEN(C568)</f>
        <v>127</v>
      </c>
      <c r="V568">
        <f t="shared" si="51"/>
        <v>0</v>
      </c>
      <c r="W568">
        <f t="shared" si="52"/>
        <v>0</v>
      </c>
      <c r="X568">
        <f t="shared" si="53"/>
        <v>1</v>
      </c>
    </row>
    <row r="569" spans="1:24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>
        <f>E569/D569</f>
        <v>0</v>
      </c>
      <c r="O569" s="6">
        <f>IF(L569&gt;0,E569/L569,0)</f>
        <v>0</v>
      </c>
      <c r="P569" s="11">
        <f t="shared" si="48"/>
        <v>42005.634189814817</v>
      </c>
      <c r="Q569" s="11">
        <f>(((J569/60)/60)/24)+DATE(1970,1,1)+(-5/24)</f>
        <v>41975.634189814817</v>
      </c>
      <c r="R569" s="13" t="s">
        <v>8272</v>
      </c>
      <c r="S569" s="14" t="str">
        <f t="shared" si="49"/>
        <v>technology</v>
      </c>
      <c r="T569" s="13" t="str">
        <f t="shared" si="50"/>
        <v>web</v>
      </c>
      <c r="U569">
        <f>LEN(C569)</f>
        <v>135</v>
      </c>
      <c r="V569">
        <f t="shared" si="51"/>
        <v>0</v>
      </c>
      <c r="W569">
        <f t="shared" si="52"/>
        <v>0</v>
      </c>
      <c r="X569">
        <f t="shared" si="53"/>
        <v>1</v>
      </c>
    </row>
    <row r="570" spans="1:24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>
        <f>E570/D570</f>
        <v>0.01</v>
      </c>
      <c r="O570" s="6">
        <f>IF(L570&gt;0,E570/L570,0)</f>
        <v>49</v>
      </c>
      <c r="P570" s="11">
        <f t="shared" si="48"/>
        <v>42385.249999999993</v>
      </c>
      <c r="Q570" s="11">
        <f>(((J570/60)/60)/24)+DATE(1970,1,1)+(-5/24)</f>
        <v>42348.713229166664</v>
      </c>
      <c r="R570" s="13" t="s">
        <v>8272</v>
      </c>
      <c r="S570" s="14" t="str">
        <f t="shared" si="49"/>
        <v>technology</v>
      </c>
      <c r="T570" s="13" t="str">
        <f t="shared" si="50"/>
        <v>web</v>
      </c>
      <c r="U570">
        <f>LEN(C570)</f>
        <v>134</v>
      </c>
      <c r="V570">
        <f t="shared" si="51"/>
        <v>0</v>
      </c>
      <c r="W570">
        <f t="shared" si="52"/>
        <v>0</v>
      </c>
      <c r="X570">
        <f t="shared" si="53"/>
        <v>1</v>
      </c>
    </row>
    <row r="571" spans="1:24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>
        <f>E571/D571</f>
        <v>8.0000000000000002E-3</v>
      </c>
      <c r="O571" s="6">
        <f>IF(L571&gt;0,E571/L571,0)</f>
        <v>20</v>
      </c>
      <c r="P571" s="11">
        <f t="shared" si="48"/>
        <v>42370.639027777775</v>
      </c>
      <c r="Q571" s="11">
        <f>(((J571/60)/60)/24)+DATE(1970,1,1)+(-5/24)</f>
        <v>42340.639027777775</v>
      </c>
      <c r="R571" s="13" t="s">
        <v>8272</v>
      </c>
      <c r="S571" s="14" t="str">
        <f t="shared" si="49"/>
        <v>technology</v>
      </c>
      <c r="T571" s="13" t="str">
        <f t="shared" si="50"/>
        <v>web</v>
      </c>
      <c r="U571">
        <f>LEN(C571)</f>
        <v>116</v>
      </c>
      <c r="V571">
        <f t="shared" si="51"/>
        <v>0</v>
      </c>
      <c r="W571">
        <f t="shared" si="52"/>
        <v>0</v>
      </c>
      <c r="X571">
        <f t="shared" si="53"/>
        <v>1</v>
      </c>
    </row>
    <row r="572" spans="1:24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>
        <f>E572/D572</f>
        <v>1.6705882352941177E-3</v>
      </c>
      <c r="O572" s="6">
        <f>IF(L572&gt;0,E572/L572,0)</f>
        <v>142</v>
      </c>
      <c r="P572" s="11">
        <f t="shared" si="48"/>
        <v>42418.589918981481</v>
      </c>
      <c r="Q572" s="11">
        <f>(((J572/60)/60)/24)+DATE(1970,1,1)+(-5/24)</f>
        <v>42388.589918981481</v>
      </c>
      <c r="R572" s="13" t="s">
        <v>8272</v>
      </c>
      <c r="S572" s="14" t="str">
        <f t="shared" si="49"/>
        <v>technology</v>
      </c>
      <c r="T572" s="13" t="str">
        <f t="shared" si="50"/>
        <v>web</v>
      </c>
      <c r="U572">
        <f>LEN(C572)</f>
        <v>81</v>
      </c>
      <c r="V572">
        <f t="shared" si="51"/>
        <v>0</v>
      </c>
      <c r="W572">
        <f t="shared" si="52"/>
        <v>1</v>
      </c>
      <c r="X572">
        <f t="shared" si="53"/>
        <v>0</v>
      </c>
    </row>
    <row r="573" spans="1:24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>
        <f>E573/D573</f>
        <v>4.2399999999999998E-3</v>
      </c>
      <c r="O573" s="6">
        <f>IF(L573&gt;0,E573/L573,0)</f>
        <v>53</v>
      </c>
      <c r="P573" s="11">
        <f t="shared" si="48"/>
        <v>42211.957638888889</v>
      </c>
      <c r="Q573" s="11">
        <f>(((J573/60)/60)/24)+DATE(1970,1,1)+(-5/24)</f>
        <v>42192.607905092591</v>
      </c>
      <c r="R573" s="13" t="s">
        <v>8272</v>
      </c>
      <c r="S573" s="14" t="str">
        <f t="shared" si="49"/>
        <v>technology</v>
      </c>
      <c r="T573" s="13" t="str">
        <f t="shared" si="50"/>
        <v>web</v>
      </c>
      <c r="U573">
        <f>LEN(C573)</f>
        <v>134</v>
      </c>
      <c r="V573">
        <f t="shared" si="51"/>
        <v>0</v>
      </c>
      <c r="W573">
        <f t="shared" si="52"/>
        <v>0</v>
      </c>
      <c r="X573">
        <f t="shared" si="53"/>
        <v>1</v>
      </c>
    </row>
    <row r="574" spans="1:24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>
        <f>E574/D574</f>
        <v>0</v>
      </c>
      <c r="O574" s="6">
        <f>IF(L574&gt;0,E574/L574,0)</f>
        <v>0</v>
      </c>
      <c r="P574" s="11">
        <f t="shared" si="48"/>
        <v>42312.549629629626</v>
      </c>
      <c r="Q574" s="11">
        <f>(((J574/60)/60)/24)+DATE(1970,1,1)+(-5/24)</f>
        <v>42282.507962962954</v>
      </c>
      <c r="R574" s="13" t="s">
        <v>8272</v>
      </c>
      <c r="S574" s="14" t="str">
        <f t="shared" si="49"/>
        <v>technology</v>
      </c>
      <c r="T574" s="13" t="str">
        <f t="shared" si="50"/>
        <v>web</v>
      </c>
      <c r="U574">
        <f>LEN(C574)</f>
        <v>126</v>
      </c>
      <c r="V574">
        <f t="shared" si="51"/>
        <v>0</v>
      </c>
      <c r="W574">
        <f t="shared" si="52"/>
        <v>0</v>
      </c>
      <c r="X574">
        <f t="shared" si="53"/>
        <v>1</v>
      </c>
    </row>
    <row r="575" spans="1:24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>
        <f>E575/D575</f>
        <v>3.892538925389254E-3</v>
      </c>
      <c r="O575" s="6">
        <f>IF(L575&gt;0,E575/L575,0)</f>
        <v>38.444444444444443</v>
      </c>
      <c r="P575" s="11">
        <f t="shared" si="48"/>
        <v>42021.841666666667</v>
      </c>
      <c r="Q575" s="11">
        <f>(((J575/60)/60)/24)+DATE(1970,1,1)+(-5/24)</f>
        <v>41962.841793981475</v>
      </c>
      <c r="R575" s="13" t="s">
        <v>8272</v>
      </c>
      <c r="S575" s="14" t="str">
        <f t="shared" si="49"/>
        <v>technology</v>
      </c>
      <c r="T575" s="13" t="str">
        <f t="shared" si="50"/>
        <v>web</v>
      </c>
      <c r="U575">
        <f>LEN(C575)</f>
        <v>131</v>
      </c>
      <c r="V575">
        <f t="shared" si="51"/>
        <v>0</v>
      </c>
      <c r="W575">
        <f t="shared" si="52"/>
        <v>0</v>
      </c>
      <c r="X575">
        <f t="shared" si="53"/>
        <v>1</v>
      </c>
    </row>
    <row r="576" spans="1:24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>
        <f>E576/D576</f>
        <v>7.1556350626118068E-3</v>
      </c>
      <c r="O576" s="6">
        <f>IF(L576&gt;0,E576/L576,0)</f>
        <v>20</v>
      </c>
      <c r="P576" s="11">
        <f t="shared" si="48"/>
        <v>42662.235034722216</v>
      </c>
      <c r="Q576" s="11">
        <f>(((J576/60)/60)/24)+DATE(1970,1,1)+(-5/24)</f>
        <v>42632.235034722216</v>
      </c>
      <c r="R576" s="13" t="s">
        <v>8272</v>
      </c>
      <c r="S576" s="14" t="str">
        <f t="shared" si="49"/>
        <v>technology</v>
      </c>
      <c r="T576" s="13" t="str">
        <f t="shared" si="50"/>
        <v>web</v>
      </c>
      <c r="U576">
        <f>LEN(C576)</f>
        <v>134</v>
      </c>
      <c r="V576">
        <f t="shared" si="51"/>
        <v>0</v>
      </c>
      <c r="W576">
        <f t="shared" si="52"/>
        <v>0</v>
      </c>
      <c r="X576">
        <f t="shared" si="53"/>
        <v>1</v>
      </c>
    </row>
    <row r="577" spans="1:24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>
        <f>E577/D577</f>
        <v>4.3166666666666666E-3</v>
      </c>
      <c r="O577" s="6">
        <f>IF(L577&gt;0,E577/L577,0)</f>
        <v>64.75</v>
      </c>
      <c r="P577" s="11">
        <f t="shared" si="48"/>
        <v>42168.484293981477</v>
      </c>
      <c r="Q577" s="11">
        <f>(((J577/60)/60)/24)+DATE(1970,1,1)+(-5/24)</f>
        <v>42138.484293981477</v>
      </c>
      <c r="R577" s="13" t="s">
        <v>8272</v>
      </c>
      <c r="S577" s="14" t="str">
        <f t="shared" si="49"/>
        <v>technology</v>
      </c>
      <c r="T577" s="13" t="str">
        <f t="shared" si="50"/>
        <v>web</v>
      </c>
      <c r="U577">
        <f>LEN(C577)</f>
        <v>136</v>
      </c>
      <c r="V577">
        <f t="shared" si="51"/>
        <v>0</v>
      </c>
      <c r="W577">
        <f t="shared" si="52"/>
        <v>0</v>
      </c>
      <c r="X577">
        <f t="shared" si="53"/>
        <v>1</v>
      </c>
    </row>
    <row r="578" spans="1:24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>
        <f>E578/D578</f>
        <v>1.2500000000000001E-5</v>
      </c>
      <c r="O578" s="6">
        <f>IF(L578&gt;0,E578/L578,0)</f>
        <v>1</v>
      </c>
      <c r="P578" s="11">
        <f t="shared" ref="P578:P641" si="54">(((I578/60)/60)/24)+DATE(1970,1,1)+(-5/24)</f>
        <v>42091.221666666665</v>
      </c>
      <c r="Q578" s="11">
        <f>(((J578/60)/60)/24)+DATE(1970,1,1)+(-5/24)</f>
        <v>42031.263333333329</v>
      </c>
      <c r="R578" s="13" t="s">
        <v>8272</v>
      </c>
      <c r="S578" s="14" t="str">
        <f t="shared" ref="S578:S641" si="55">LEFT(R578,SEARCH("/",R578)-1)</f>
        <v>technology</v>
      </c>
      <c r="T578" s="13" t="str">
        <f t="shared" ref="T578:T641" si="56">RIGHT(R578,LEN(R578)-SEARCH("/",R578))</f>
        <v>web</v>
      </c>
      <c r="U578">
        <f>LEN(C578)</f>
        <v>120</v>
      </c>
      <c r="V578">
        <f t="shared" si="51"/>
        <v>0</v>
      </c>
      <c r="W578">
        <f t="shared" si="52"/>
        <v>0</v>
      </c>
      <c r="X578">
        <f t="shared" si="53"/>
        <v>1</v>
      </c>
    </row>
    <row r="579" spans="1:24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>
        <f>E579/D579</f>
        <v>2E-3</v>
      </c>
      <c r="O579" s="6">
        <f>IF(L579&gt;0,E579/L579,0)</f>
        <v>10</v>
      </c>
      <c r="P579" s="11">
        <f t="shared" si="54"/>
        <v>42510.380810185183</v>
      </c>
      <c r="Q579" s="11">
        <f>(((J579/60)/60)/24)+DATE(1970,1,1)+(-5/24)</f>
        <v>42450.380810185183</v>
      </c>
      <c r="R579" s="13" t="s">
        <v>8272</v>
      </c>
      <c r="S579" s="14" t="str">
        <f t="shared" si="55"/>
        <v>technology</v>
      </c>
      <c r="T579" s="13" t="str">
        <f t="shared" si="56"/>
        <v>web</v>
      </c>
      <c r="U579">
        <f>LEN(C579)</f>
        <v>131</v>
      </c>
      <c r="V579">
        <f t="shared" ref="V579:V642" si="57">IF(U579&lt;50,1,0)</f>
        <v>0</v>
      </c>
      <c r="W579">
        <f t="shared" ref="W579:W642" si="58">IF(AND(U579&gt;= 50, U579 &lt; 100),1,0)</f>
        <v>0</v>
      </c>
      <c r="X579">
        <f t="shared" ref="X579:X642" si="59">IF(U579&gt;=100,1,0)</f>
        <v>1</v>
      </c>
    </row>
    <row r="580" spans="1:24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>
        <f>E580/D580</f>
        <v>1.12E-4</v>
      </c>
      <c r="O580" s="6">
        <f>IF(L580&gt;0,E580/L580,0)</f>
        <v>2</v>
      </c>
      <c r="P580" s="11">
        <f t="shared" si="54"/>
        <v>42254.370289351849</v>
      </c>
      <c r="Q580" s="11">
        <f>(((J580/60)/60)/24)+DATE(1970,1,1)+(-5/24)</f>
        <v>42230.370289351849</v>
      </c>
      <c r="R580" s="13" t="s">
        <v>8272</v>
      </c>
      <c r="S580" s="14" t="str">
        <f t="shared" si="55"/>
        <v>technology</v>
      </c>
      <c r="T580" s="13" t="str">
        <f t="shared" si="56"/>
        <v>web</v>
      </c>
      <c r="U580">
        <f>LEN(C580)</f>
        <v>55</v>
      </c>
      <c r="V580">
        <f t="shared" si="57"/>
        <v>0</v>
      </c>
      <c r="W580">
        <f t="shared" si="58"/>
        <v>1</v>
      </c>
      <c r="X580">
        <f t="shared" si="59"/>
        <v>0</v>
      </c>
    </row>
    <row r="581" spans="1:24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>
        <f>E581/D581</f>
        <v>1.4583333333333334E-2</v>
      </c>
      <c r="O581" s="6">
        <f>IF(L581&gt;0,E581/L581,0)</f>
        <v>35</v>
      </c>
      <c r="P581" s="11">
        <f t="shared" si="54"/>
        <v>41998.643784722219</v>
      </c>
      <c r="Q581" s="11">
        <f>(((J581/60)/60)/24)+DATE(1970,1,1)+(-5/24)</f>
        <v>41968.643784722219</v>
      </c>
      <c r="R581" s="13" t="s">
        <v>8272</v>
      </c>
      <c r="S581" s="14" t="str">
        <f t="shared" si="55"/>
        <v>technology</v>
      </c>
      <c r="T581" s="13" t="str">
        <f t="shared" si="56"/>
        <v>web</v>
      </c>
      <c r="U581">
        <f>LEN(C581)</f>
        <v>92</v>
      </c>
      <c r="V581">
        <f t="shared" si="57"/>
        <v>0</v>
      </c>
      <c r="W581">
        <f t="shared" si="58"/>
        <v>1</v>
      </c>
      <c r="X581">
        <f t="shared" si="59"/>
        <v>0</v>
      </c>
    </row>
    <row r="582" spans="1:24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>
        <f>E582/D582</f>
        <v>3.3333333333333332E-4</v>
      </c>
      <c r="O582" s="6">
        <f>IF(L582&gt;0,E582/L582,0)</f>
        <v>1</v>
      </c>
      <c r="P582" s="11">
        <f t="shared" si="54"/>
        <v>42635.699849537035</v>
      </c>
      <c r="Q582" s="11">
        <f>(((J582/60)/60)/24)+DATE(1970,1,1)+(-5/24)</f>
        <v>42605.699849537035</v>
      </c>
      <c r="R582" s="13" t="s">
        <v>8272</v>
      </c>
      <c r="S582" s="14" t="str">
        <f t="shared" si="55"/>
        <v>technology</v>
      </c>
      <c r="T582" s="13" t="str">
        <f t="shared" si="56"/>
        <v>web</v>
      </c>
      <c r="U582">
        <f>LEN(C582)</f>
        <v>127</v>
      </c>
      <c r="V582">
        <f t="shared" si="57"/>
        <v>0</v>
      </c>
      <c r="W582">
        <f t="shared" si="58"/>
        <v>0</v>
      </c>
      <c r="X582">
        <f t="shared" si="59"/>
        <v>1</v>
      </c>
    </row>
    <row r="583" spans="1:24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>
        <f>E583/D583</f>
        <v>0</v>
      </c>
      <c r="O583" s="6">
        <f>IF(L583&gt;0,E583/L583,0)</f>
        <v>0</v>
      </c>
      <c r="P583" s="11">
        <f t="shared" si="54"/>
        <v>42217.804444444446</v>
      </c>
      <c r="Q583" s="11">
        <f>(((J583/60)/60)/24)+DATE(1970,1,1)+(-5/24)</f>
        <v>42187.804444444446</v>
      </c>
      <c r="R583" s="13" t="s">
        <v>8272</v>
      </c>
      <c r="S583" s="14" t="str">
        <f t="shared" si="55"/>
        <v>technology</v>
      </c>
      <c r="T583" s="13" t="str">
        <f t="shared" si="56"/>
        <v>web</v>
      </c>
      <c r="U583">
        <f>LEN(C583)</f>
        <v>135</v>
      </c>
      <c r="V583">
        <f t="shared" si="57"/>
        <v>0</v>
      </c>
      <c r="W583">
        <f t="shared" si="58"/>
        <v>0</v>
      </c>
      <c r="X583">
        <f t="shared" si="59"/>
        <v>1</v>
      </c>
    </row>
    <row r="584" spans="1:24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>
        <f>E584/D584</f>
        <v>0</v>
      </c>
      <c r="O584" s="6">
        <f>IF(L584&gt;0,E584/L584,0)</f>
        <v>0</v>
      </c>
      <c r="P584" s="11">
        <f t="shared" si="54"/>
        <v>42078.541666666664</v>
      </c>
      <c r="Q584" s="11">
        <f>(((J584/60)/60)/24)+DATE(1970,1,1)+(-5/24)</f>
        <v>42055.531469907401</v>
      </c>
      <c r="R584" s="13" t="s">
        <v>8272</v>
      </c>
      <c r="S584" s="14" t="str">
        <f t="shared" si="55"/>
        <v>technology</v>
      </c>
      <c r="T584" s="13" t="str">
        <f t="shared" si="56"/>
        <v>web</v>
      </c>
      <c r="U584">
        <f>LEN(C584)</f>
        <v>133</v>
      </c>
      <c r="V584">
        <f t="shared" si="57"/>
        <v>0</v>
      </c>
      <c r="W584">
        <f t="shared" si="58"/>
        <v>0</v>
      </c>
      <c r="X584">
        <f t="shared" si="59"/>
        <v>1</v>
      </c>
    </row>
    <row r="585" spans="1:24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>
        <f>E585/D585</f>
        <v>1.1111111111111112E-4</v>
      </c>
      <c r="O585" s="6">
        <f>IF(L585&gt;0,E585/L585,0)</f>
        <v>1</v>
      </c>
      <c r="P585" s="11">
        <f t="shared" si="54"/>
        <v>42082.688506944447</v>
      </c>
      <c r="Q585" s="11">
        <f>(((J585/60)/60)/24)+DATE(1970,1,1)+(-5/24)</f>
        <v>42052.730173611104</v>
      </c>
      <c r="R585" s="13" t="s">
        <v>8272</v>
      </c>
      <c r="S585" s="14" t="str">
        <f t="shared" si="55"/>
        <v>technology</v>
      </c>
      <c r="T585" s="13" t="str">
        <f t="shared" si="56"/>
        <v>web</v>
      </c>
      <c r="U585">
        <f>LEN(C585)</f>
        <v>93</v>
      </c>
      <c r="V585">
        <f t="shared" si="57"/>
        <v>0</v>
      </c>
      <c r="W585">
        <f t="shared" si="58"/>
        <v>1</v>
      </c>
      <c r="X585">
        <f t="shared" si="59"/>
        <v>0</v>
      </c>
    </row>
    <row r="586" spans="1:24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>
        <f>E586/D586</f>
        <v>0.01</v>
      </c>
      <c r="O586" s="6">
        <f>IF(L586&gt;0,E586/L586,0)</f>
        <v>5</v>
      </c>
      <c r="P586" s="11">
        <f t="shared" si="54"/>
        <v>42079.466620370367</v>
      </c>
      <c r="Q586" s="11">
        <f>(((J586/60)/60)/24)+DATE(1970,1,1)+(-5/24)</f>
        <v>42049.508287037032</v>
      </c>
      <c r="R586" s="13" t="s">
        <v>8272</v>
      </c>
      <c r="S586" s="14" t="str">
        <f t="shared" si="55"/>
        <v>technology</v>
      </c>
      <c r="T586" s="13" t="str">
        <f t="shared" si="56"/>
        <v>web</v>
      </c>
      <c r="U586">
        <f>LEN(C586)</f>
        <v>95</v>
      </c>
      <c r="V586">
        <f t="shared" si="57"/>
        <v>0</v>
      </c>
      <c r="W586">
        <f t="shared" si="58"/>
        <v>1</v>
      </c>
      <c r="X586">
        <f t="shared" si="59"/>
        <v>0</v>
      </c>
    </row>
    <row r="587" spans="1:24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>
        <f>E587/D587</f>
        <v>0</v>
      </c>
      <c r="O587" s="6">
        <f>IF(L587&gt;0,E587/L587,0)</f>
        <v>0</v>
      </c>
      <c r="P587" s="11">
        <f t="shared" si="54"/>
        <v>42338.791666666664</v>
      </c>
      <c r="Q587" s="11">
        <f>(((J587/60)/60)/24)+DATE(1970,1,1)+(-5/24)</f>
        <v>42283.182604166665</v>
      </c>
      <c r="R587" s="13" t="s">
        <v>8272</v>
      </c>
      <c r="S587" s="14" t="str">
        <f t="shared" si="55"/>
        <v>technology</v>
      </c>
      <c r="T587" s="13" t="str">
        <f t="shared" si="56"/>
        <v>web</v>
      </c>
      <c r="U587">
        <f>LEN(C587)</f>
        <v>62</v>
      </c>
      <c r="V587">
        <f t="shared" si="57"/>
        <v>0</v>
      </c>
      <c r="W587">
        <f t="shared" si="58"/>
        <v>1</v>
      </c>
      <c r="X587">
        <f t="shared" si="59"/>
        <v>0</v>
      </c>
    </row>
    <row r="588" spans="1:24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>
        <f>E588/D588</f>
        <v>5.5999999999999999E-3</v>
      </c>
      <c r="O588" s="6">
        <f>IF(L588&gt;0,E588/L588,0)</f>
        <v>14</v>
      </c>
      <c r="P588" s="11">
        <f t="shared" si="54"/>
        <v>42050.645914351851</v>
      </c>
      <c r="Q588" s="11">
        <f>(((J588/60)/60)/24)+DATE(1970,1,1)+(-5/24)</f>
        <v>42020.645914351851</v>
      </c>
      <c r="R588" s="13" t="s">
        <v>8272</v>
      </c>
      <c r="S588" s="14" t="str">
        <f t="shared" si="55"/>
        <v>technology</v>
      </c>
      <c r="T588" s="13" t="str">
        <f t="shared" si="56"/>
        <v>web</v>
      </c>
      <c r="U588">
        <f>LEN(C588)</f>
        <v>103</v>
      </c>
      <c r="V588">
        <f t="shared" si="57"/>
        <v>0</v>
      </c>
      <c r="W588">
        <f t="shared" si="58"/>
        <v>0</v>
      </c>
      <c r="X588">
        <f t="shared" si="59"/>
        <v>1</v>
      </c>
    </row>
    <row r="589" spans="1:24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>
        <f>E589/D589</f>
        <v>9.0833333333333335E-2</v>
      </c>
      <c r="O589" s="6">
        <f>IF(L589&gt;0,E589/L589,0)</f>
        <v>389.28571428571428</v>
      </c>
      <c r="P589" s="11">
        <f t="shared" si="54"/>
        <v>42110.548993055556</v>
      </c>
      <c r="Q589" s="11">
        <f>(((J589/60)/60)/24)+DATE(1970,1,1)+(-5/24)</f>
        <v>42080.548993055556</v>
      </c>
      <c r="R589" s="13" t="s">
        <v>8272</v>
      </c>
      <c r="S589" s="14" t="str">
        <f t="shared" si="55"/>
        <v>technology</v>
      </c>
      <c r="T589" s="13" t="str">
        <f t="shared" si="56"/>
        <v>web</v>
      </c>
      <c r="U589">
        <f>LEN(C589)</f>
        <v>133</v>
      </c>
      <c r="V589">
        <f t="shared" si="57"/>
        <v>0</v>
      </c>
      <c r="W589">
        <f t="shared" si="58"/>
        <v>0</v>
      </c>
      <c r="X589">
        <f t="shared" si="59"/>
        <v>1</v>
      </c>
    </row>
    <row r="590" spans="1:24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>
        <f>E590/D590</f>
        <v>3.3444444444444443E-2</v>
      </c>
      <c r="O590" s="6">
        <f>IF(L590&gt;0,E590/L590,0)</f>
        <v>150.5</v>
      </c>
      <c r="P590" s="11">
        <f t="shared" si="54"/>
        <v>42691.602847222217</v>
      </c>
      <c r="Q590" s="11">
        <f>(((J590/60)/60)/24)+DATE(1970,1,1)+(-5/24)</f>
        <v>42631.56118055556</v>
      </c>
      <c r="R590" s="13" t="s">
        <v>8272</v>
      </c>
      <c r="S590" s="14" t="str">
        <f t="shared" si="55"/>
        <v>technology</v>
      </c>
      <c r="T590" s="13" t="str">
        <f t="shared" si="56"/>
        <v>web</v>
      </c>
      <c r="U590">
        <f>LEN(C590)</f>
        <v>131</v>
      </c>
      <c r="V590">
        <f t="shared" si="57"/>
        <v>0</v>
      </c>
      <c r="W590">
        <f t="shared" si="58"/>
        <v>0</v>
      </c>
      <c r="X590">
        <f t="shared" si="59"/>
        <v>1</v>
      </c>
    </row>
    <row r="591" spans="1:24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>
        <f>E591/D591</f>
        <v>1.3333333333333334E-4</v>
      </c>
      <c r="O591" s="6">
        <f>IF(L591&gt;0,E591/L591,0)</f>
        <v>1</v>
      </c>
      <c r="P591" s="11">
        <f t="shared" si="54"/>
        <v>42193.406238425923</v>
      </c>
      <c r="Q591" s="11">
        <f>(((J591/60)/60)/24)+DATE(1970,1,1)+(-5/24)</f>
        <v>42178.406238425923</v>
      </c>
      <c r="R591" s="13" t="s">
        <v>8272</v>
      </c>
      <c r="S591" s="14" t="str">
        <f t="shared" si="55"/>
        <v>technology</v>
      </c>
      <c r="T591" s="13" t="str">
        <f t="shared" si="56"/>
        <v>web</v>
      </c>
      <c r="U591">
        <f>LEN(C591)</f>
        <v>33</v>
      </c>
      <c r="V591">
        <f t="shared" si="57"/>
        <v>1</v>
      </c>
      <c r="W591">
        <f t="shared" si="58"/>
        <v>0</v>
      </c>
      <c r="X591">
        <f t="shared" si="59"/>
        <v>0</v>
      </c>
    </row>
    <row r="592" spans="1:24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>
        <f>E592/D592</f>
        <v>4.4600000000000001E-2</v>
      </c>
      <c r="O592" s="6">
        <f>IF(L592&gt;0,E592/L592,0)</f>
        <v>24.777777777777779</v>
      </c>
      <c r="P592" s="11">
        <f t="shared" si="54"/>
        <v>42408.334027777775</v>
      </c>
      <c r="Q592" s="11">
        <f>(((J592/60)/60)/24)+DATE(1970,1,1)+(-5/24)</f>
        <v>42377.34642361111</v>
      </c>
      <c r="R592" s="13" t="s">
        <v>8272</v>
      </c>
      <c r="S592" s="14" t="str">
        <f t="shared" si="55"/>
        <v>technology</v>
      </c>
      <c r="T592" s="13" t="str">
        <f t="shared" si="56"/>
        <v>web</v>
      </c>
      <c r="U592">
        <f>LEN(C592)</f>
        <v>133</v>
      </c>
      <c r="V592">
        <f t="shared" si="57"/>
        <v>0</v>
      </c>
      <c r="W592">
        <f t="shared" si="58"/>
        <v>0</v>
      </c>
      <c r="X592">
        <f t="shared" si="59"/>
        <v>1</v>
      </c>
    </row>
    <row r="593" spans="1:24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>
        <f>E593/D593</f>
        <v>6.0999999999999997E-4</v>
      </c>
      <c r="O593" s="6">
        <f>IF(L593&gt;0,E593/L593,0)</f>
        <v>30.5</v>
      </c>
      <c r="P593" s="11">
        <f t="shared" si="54"/>
        <v>42207.334837962961</v>
      </c>
      <c r="Q593" s="11">
        <f>(((J593/60)/60)/24)+DATE(1970,1,1)+(-5/24)</f>
        <v>42177.334837962961</v>
      </c>
      <c r="R593" s="13" t="s">
        <v>8272</v>
      </c>
      <c r="S593" s="14" t="str">
        <f t="shared" si="55"/>
        <v>technology</v>
      </c>
      <c r="T593" s="13" t="str">
        <f t="shared" si="56"/>
        <v>web</v>
      </c>
      <c r="U593">
        <f>LEN(C593)</f>
        <v>133</v>
      </c>
      <c r="V593">
        <f t="shared" si="57"/>
        <v>0</v>
      </c>
      <c r="W593">
        <f t="shared" si="58"/>
        <v>0</v>
      </c>
      <c r="X593">
        <f t="shared" si="59"/>
        <v>1</v>
      </c>
    </row>
    <row r="594" spans="1:24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>
        <f>E594/D594</f>
        <v>3.3333333333333333E-2</v>
      </c>
      <c r="O594" s="6">
        <f>IF(L594&gt;0,E594/L594,0)</f>
        <v>250</v>
      </c>
      <c r="P594" s="11">
        <f t="shared" si="54"/>
        <v>41976.023842592585</v>
      </c>
      <c r="Q594" s="11">
        <f>(((J594/60)/60)/24)+DATE(1970,1,1)+(-5/24)</f>
        <v>41946.023842592593</v>
      </c>
      <c r="R594" s="13" t="s">
        <v>8272</v>
      </c>
      <c r="S594" s="14" t="str">
        <f t="shared" si="55"/>
        <v>technology</v>
      </c>
      <c r="T594" s="13" t="str">
        <f t="shared" si="56"/>
        <v>web</v>
      </c>
      <c r="U594">
        <f>LEN(C594)</f>
        <v>130</v>
      </c>
      <c r="V594">
        <f t="shared" si="57"/>
        <v>0</v>
      </c>
      <c r="W594">
        <f t="shared" si="58"/>
        <v>0</v>
      </c>
      <c r="X594">
        <f t="shared" si="59"/>
        <v>1</v>
      </c>
    </row>
    <row r="595" spans="1:24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>
        <f>E595/D595</f>
        <v>0.23</v>
      </c>
      <c r="O595" s="6">
        <f>IF(L595&gt;0,E595/L595,0)</f>
        <v>16.428571428571427</v>
      </c>
      <c r="P595" s="11">
        <f t="shared" si="54"/>
        <v>42100.427604166667</v>
      </c>
      <c r="Q595" s="11">
        <f>(((J595/60)/60)/24)+DATE(1970,1,1)+(-5/24)</f>
        <v>42070.469270833331</v>
      </c>
      <c r="R595" s="13" t="s">
        <v>8272</v>
      </c>
      <c r="S595" s="14" t="str">
        <f t="shared" si="55"/>
        <v>technology</v>
      </c>
      <c r="T595" s="13" t="str">
        <f t="shared" si="56"/>
        <v>web</v>
      </c>
      <c r="U595">
        <f>LEN(C595)</f>
        <v>135</v>
      </c>
      <c r="V595">
        <f t="shared" si="57"/>
        <v>0</v>
      </c>
      <c r="W595">
        <f t="shared" si="58"/>
        <v>0</v>
      </c>
      <c r="X595">
        <f t="shared" si="59"/>
        <v>1</v>
      </c>
    </row>
    <row r="596" spans="1:24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>
        <f>E596/D596</f>
        <v>1.0399999999999999E-3</v>
      </c>
      <c r="O596" s="6">
        <f>IF(L596&gt;0,E596/L596,0)</f>
        <v>13</v>
      </c>
      <c r="P596" s="11">
        <f t="shared" si="54"/>
        <v>42476.571828703702</v>
      </c>
      <c r="Q596" s="11">
        <f>(((J596/60)/60)/24)+DATE(1970,1,1)+(-5/24)</f>
        <v>42446.571828703702</v>
      </c>
      <c r="R596" s="13" t="s">
        <v>8272</v>
      </c>
      <c r="S596" s="14" t="str">
        <f t="shared" si="55"/>
        <v>technology</v>
      </c>
      <c r="T596" s="13" t="str">
        <f t="shared" si="56"/>
        <v>web</v>
      </c>
      <c r="U596">
        <f>LEN(C596)</f>
        <v>66</v>
      </c>
      <c r="V596">
        <f t="shared" si="57"/>
        <v>0</v>
      </c>
      <c r="W596">
        <f t="shared" si="58"/>
        <v>1</v>
      </c>
      <c r="X596">
        <f t="shared" si="59"/>
        <v>0</v>
      </c>
    </row>
    <row r="597" spans="1:24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>
        <f>E597/D597</f>
        <v>4.2599999999999999E-3</v>
      </c>
      <c r="O597" s="6">
        <f>IF(L597&gt;0,E597/L597,0)</f>
        <v>53.25</v>
      </c>
      <c r="P597" s="11">
        <f t="shared" si="54"/>
        <v>42127.861550925918</v>
      </c>
      <c r="Q597" s="11">
        <f>(((J597/60)/60)/24)+DATE(1970,1,1)+(-5/24)</f>
        <v>42082.861550925918</v>
      </c>
      <c r="R597" s="13" t="s">
        <v>8272</v>
      </c>
      <c r="S597" s="14" t="str">
        <f t="shared" si="55"/>
        <v>technology</v>
      </c>
      <c r="T597" s="13" t="str">
        <f t="shared" si="56"/>
        <v>web</v>
      </c>
      <c r="U597">
        <f>LEN(C597)</f>
        <v>125</v>
      </c>
      <c r="V597">
        <f t="shared" si="57"/>
        <v>0</v>
      </c>
      <c r="W597">
        <f t="shared" si="58"/>
        <v>0</v>
      </c>
      <c r="X597">
        <f t="shared" si="59"/>
        <v>1</v>
      </c>
    </row>
    <row r="598" spans="1:24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>
        <f>E598/D598</f>
        <v>2.9999999999999997E-4</v>
      </c>
      <c r="O598" s="6">
        <f>IF(L598&gt;0,E598/L598,0)</f>
        <v>3</v>
      </c>
      <c r="P598" s="11">
        <f t="shared" si="54"/>
        <v>42676.688564814809</v>
      </c>
      <c r="Q598" s="11">
        <f>(((J598/60)/60)/24)+DATE(1970,1,1)+(-5/24)</f>
        <v>42646.688564814809</v>
      </c>
      <c r="R598" s="13" t="s">
        <v>8272</v>
      </c>
      <c r="S598" s="14" t="str">
        <f t="shared" si="55"/>
        <v>technology</v>
      </c>
      <c r="T598" s="13" t="str">
        <f t="shared" si="56"/>
        <v>web</v>
      </c>
      <c r="U598">
        <f>LEN(C598)</f>
        <v>90</v>
      </c>
      <c r="V598">
        <f t="shared" si="57"/>
        <v>0</v>
      </c>
      <c r="W598">
        <f t="shared" si="58"/>
        <v>1</v>
      </c>
      <c r="X598">
        <f t="shared" si="59"/>
        <v>0</v>
      </c>
    </row>
    <row r="599" spans="1:24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>
        <f>E599/D599</f>
        <v>2.6666666666666666E-3</v>
      </c>
      <c r="O599" s="6">
        <f>IF(L599&gt;0,E599/L599,0)</f>
        <v>10</v>
      </c>
      <c r="P599" s="11">
        <f t="shared" si="54"/>
        <v>42582.458333333336</v>
      </c>
      <c r="Q599" s="11">
        <f>(((J599/60)/60)/24)+DATE(1970,1,1)+(-5/24)</f>
        <v>42545.496932870366</v>
      </c>
      <c r="R599" s="13" t="s">
        <v>8272</v>
      </c>
      <c r="S599" s="14" t="str">
        <f t="shared" si="55"/>
        <v>technology</v>
      </c>
      <c r="T599" s="13" t="str">
        <f t="shared" si="56"/>
        <v>web</v>
      </c>
      <c r="U599">
        <f>LEN(C599)</f>
        <v>118</v>
      </c>
      <c r="V599">
        <f t="shared" si="57"/>
        <v>0</v>
      </c>
      <c r="W599">
        <f t="shared" si="58"/>
        <v>0</v>
      </c>
      <c r="X599">
        <f t="shared" si="59"/>
        <v>1</v>
      </c>
    </row>
    <row r="600" spans="1:24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>
        <f>E600/D600</f>
        <v>0.34</v>
      </c>
      <c r="O600" s="6">
        <f>IF(L600&gt;0,E600/L600,0)</f>
        <v>121.42857142857143</v>
      </c>
      <c r="P600" s="11">
        <f t="shared" si="54"/>
        <v>41977.793761574074</v>
      </c>
      <c r="Q600" s="11">
        <f>(((J600/60)/60)/24)+DATE(1970,1,1)+(-5/24)</f>
        <v>41947.793761574074</v>
      </c>
      <c r="R600" s="13" t="s">
        <v>8272</v>
      </c>
      <c r="S600" s="14" t="str">
        <f t="shared" si="55"/>
        <v>technology</v>
      </c>
      <c r="T600" s="13" t="str">
        <f t="shared" si="56"/>
        <v>web</v>
      </c>
      <c r="U600">
        <f>LEN(C600)</f>
        <v>84</v>
      </c>
      <c r="V600">
        <f t="shared" si="57"/>
        <v>0</v>
      </c>
      <c r="W600">
        <f t="shared" si="58"/>
        <v>1</v>
      </c>
      <c r="X600">
        <f t="shared" si="59"/>
        <v>0</v>
      </c>
    </row>
    <row r="601" spans="1:24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>
        <f>E601/D601</f>
        <v>6.2E-4</v>
      </c>
      <c r="O601" s="6">
        <f>IF(L601&gt;0,E601/L601,0)</f>
        <v>15.5</v>
      </c>
      <c r="P601" s="11">
        <f t="shared" si="54"/>
        <v>42071.427777777775</v>
      </c>
      <c r="Q601" s="11">
        <f>(((J601/60)/60)/24)+DATE(1970,1,1)+(-5/24)</f>
        <v>42047.604189814818</v>
      </c>
      <c r="R601" s="13" t="s">
        <v>8272</v>
      </c>
      <c r="S601" s="14" t="str">
        <f t="shared" si="55"/>
        <v>technology</v>
      </c>
      <c r="T601" s="13" t="str">
        <f t="shared" si="56"/>
        <v>web</v>
      </c>
      <c r="U601">
        <f>LEN(C601)</f>
        <v>127</v>
      </c>
      <c r="V601">
        <f t="shared" si="57"/>
        <v>0</v>
      </c>
      <c r="W601">
        <f t="shared" si="58"/>
        <v>0</v>
      </c>
      <c r="X601">
        <f t="shared" si="59"/>
        <v>1</v>
      </c>
    </row>
    <row r="602" spans="1:24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>
        <f>E602/D602</f>
        <v>0.02</v>
      </c>
      <c r="O602" s="6">
        <f>IF(L602&gt;0,E602/L602,0)</f>
        <v>100</v>
      </c>
      <c r="P602" s="11">
        <f t="shared" si="54"/>
        <v>42133.589837962958</v>
      </c>
      <c r="Q602" s="11">
        <f>(((J602/60)/60)/24)+DATE(1970,1,1)+(-5/24)</f>
        <v>42073.589837962958</v>
      </c>
      <c r="R602" s="13" t="s">
        <v>8272</v>
      </c>
      <c r="S602" s="14" t="str">
        <f t="shared" si="55"/>
        <v>technology</v>
      </c>
      <c r="T602" s="13" t="str">
        <f t="shared" si="56"/>
        <v>web</v>
      </c>
      <c r="U602">
        <f>LEN(C602)</f>
        <v>70</v>
      </c>
      <c r="V602">
        <f t="shared" si="57"/>
        <v>0</v>
      </c>
      <c r="W602">
        <f t="shared" si="58"/>
        <v>1</v>
      </c>
      <c r="X602">
        <f t="shared" si="59"/>
        <v>0</v>
      </c>
    </row>
    <row r="603" spans="1:24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>
        <f>E603/D603</f>
        <v>1.4E-2</v>
      </c>
      <c r="O603" s="6">
        <f>IF(L603&gt;0,E603/L603,0)</f>
        <v>23.333333333333332</v>
      </c>
      <c r="P603" s="11">
        <f t="shared" si="54"/>
        <v>41999.64975694444</v>
      </c>
      <c r="Q603" s="11">
        <f>(((J603/60)/60)/24)+DATE(1970,1,1)+(-5/24)</f>
        <v>41969.64975694444</v>
      </c>
      <c r="R603" s="13" t="s">
        <v>8272</v>
      </c>
      <c r="S603" s="14" t="str">
        <f t="shared" si="55"/>
        <v>technology</v>
      </c>
      <c r="T603" s="13" t="str">
        <f t="shared" si="56"/>
        <v>web</v>
      </c>
      <c r="U603">
        <f>LEN(C603)</f>
        <v>131</v>
      </c>
      <c r="V603">
        <f t="shared" si="57"/>
        <v>0</v>
      </c>
      <c r="W603">
        <f t="shared" si="58"/>
        <v>0</v>
      </c>
      <c r="X603">
        <f t="shared" si="59"/>
        <v>1</v>
      </c>
    </row>
    <row r="604" spans="1:24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>
        <f>E604/D604</f>
        <v>0</v>
      </c>
      <c r="O604" s="6">
        <f>IF(L604&gt;0,E604/L604,0)</f>
        <v>0</v>
      </c>
      <c r="P604" s="11">
        <f t="shared" si="54"/>
        <v>42173.585821759254</v>
      </c>
      <c r="Q604" s="11">
        <f>(((J604/60)/60)/24)+DATE(1970,1,1)+(-5/24)</f>
        <v>42143.585821759254</v>
      </c>
      <c r="R604" s="13" t="s">
        <v>8272</v>
      </c>
      <c r="S604" s="14" t="str">
        <f t="shared" si="55"/>
        <v>technology</v>
      </c>
      <c r="T604" s="13" t="str">
        <f t="shared" si="56"/>
        <v>web</v>
      </c>
      <c r="U604">
        <f>LEN(C604)</f>
        <v>121</v>
      </c>
      <c r="V604">
        <f t="shared" si="57"/>
        <v>0</v>
      </c>
      <c r="W604">
        <f t="shared" si="58"/>
        <v>0</v>
      </c>
      <c r="X604">
        <f t="shared" si="59"/>
        <v>1</v>
      </c>
    </row>
    <row r="605" spans="1:24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>
        <f>E605/D605</f>
        <v>3.9334666666666664E-2</v>
      </c>
      <c r="O605" s="6">
        <f>IF(L605&gt;0,E605/L605,0)</f>
        <v>45.386153846153846</v>
      </c>
      <c r="P605" s="11">
        <f t="shared" si="54"/>
        <v>41865.430821759255</v>
      </c>
      <c r="Q605" s="11">
        <f>(((J605/60)/60)/24)+DATE(1970,1,1)+(-5/24)</f>
        <v>41835.430821759255</v>
      </c>
      <c r="R605" s="13" t="s">
        <v>8272</v>
      </c>
      <c r="S605" s="14" t="str">
        <f t="shared" si="55"/>
        <v>technology</v>
      </c>
      <c r="T605" s="13" t="str">
        <f t="shared" si="56"/>
        <v>web</v>
      </c>
      <c r="U605">
        <f>LEN(C605)</f>
        <v>111</v>
      </c>
      <c r="V605">
        <f t="shared" si="57"/>
        <v>0</v>
      </c>
      <c r="W605">
        <f t="shared" si="58"/>
        <v>0</v>
      </c>
      <c r="X605">
        <f t="shared" si="59"/>
        <v>1</v>
      </c>
    </row>
    <row r="606" spans="1:24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>
        <f>E606/D606</f>
        <v>0</v>
      </c>
      <c r="O606" s="6">
        <f>IF(L606&gt;0,E606/L606,0)</f>
        <v>0</v>
      </c>
      <c r="P606" s="11">
        <f t="shared" si="54"/>
        <v>41878.827037037037</v>
      </c>
      <c r="Q606" s="11">
        <f>(((J606/60)/60)/24)+DATE(1970,1,1)+(-5/24)</f>
        <v>41848.827037037037</v>
      </c>
      <c r="R606" s="13" t="s">
        <v>8272</v>
      </c>
      <c r="S606" s="14" t="str">
        <f t="shared" si="55"/>
        <v>technology</v>
      </c>
      <c r="T606" s="13" t="str">
        <f t="shared" si="56"/>
        <v>web</v>
      </c>
      <c r="U606">
        <f>LEN(C606)</f>
        <v>134</v>
      </c>
      <c r="V606">
        <f t="shared" si="57"/>
        <v>0</v>
      </c>
      <c r="W606">
        <f t="shared" si="58"/>
        <v>0</v>
      </c>
      <c r="X606">
        <f t="shared" si="59"/>
        <v>1</v>
      </c>
    </row>
    <row r="607" spans="1:24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>
        <f>E607/D607</f>
        <v>2.6200000000000001E-2</v>
      </c>
      <c r="O607" s="6">
        <f>IF(L607&gt;0,E607/L607,0)</f>
        <v>16.375</v>
      </c>
      <c r="P607" s="11">
        <f t="shared" si="54"/>
        <v>42239.14939814814</v>
      </c>
      <c r="Q607" s="11">
        <f>(((J607/60)/60)/24)+DATE(1970,1,1)+(-5/24)</f>
        <v>42194.14939814814</v>
      </c>
      <c r="R607" s="13" t="s">
        <v>8272</v>
      </c>
      <c r="S607" s="14" t="str">
        <f t="shared" si="55"/>
        <v>technology</v>
      </c>
      <c r="T607" s="13" t="str">
        <f t="shared" si="56"/>
        <v>web</v>
      </c>
      <c r="U607">
        <f>LEN(C607)</f>
        <v>56</v>
      </c>
      <c r="V607">
        <f t="shared" si="57"/>
        <v>0</v>
      </c>
      <c r="W607">
        <f t="shared" si="58"/>
        <v>1</v>
      </c>
      <c r="X607">
        <f t="shared" si="59"/>
        <v>0</v>
      </c>
    </row>
    <row r="608" spans="1:24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>
        <f>E608/D608</f>
        <v>2E-3</v>
      </c>
      <c r="O608" s="6">
        <f>IF(L608&gt;0,E608/L608,0)</f>
        <v>10</v>
      </c>
      <c r="P608" s="11">
        <f t="shared" si="54"/>
        <v>42148.416666666664</v>
      </c>
      <c r="Q608" s="11">
        <f>(((J608/60)/60)/24)+DATE(1970,1,1)+(-5/24)</f>
        <v>42102.442233796297</v>
      </c>
      <c r="R608" s="13" t="s">
        <v>8272</v>
      </c>
      <c r="S608" s="14" t="str">
        <f t="shared" si="55"/>
        <v>technology</v>
      </c>
      <c r="T608" s="13" t="str">
        <f t="shared" si="56"/>
        <v>web</v>
      </c>
      <c r="U608">
        <f>LEN(C608)</f>
        <v>135</v>
      </c>
      <c r="V608">
        <f t="shared" si="57"/>
        <v>0</v>
      </c>
      <c r="W608">
        <f t="shared" si="58"/>
        <v>0</v>
      </c>
      <c r="X608">
        <f t="shared" si="59"/>
        <v>1</v>
      </c>
    </row>
    <row r="609" spans="1:24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>
        <f>E609/D609</f>
        <v>0</v>
      </c>
      <c r="O609" s="6">
        <f>IF(L609&gt;0,E609/L609,0)</f>
        <v>0</v>
      </c>
      <c r="P609" s="11">
        <f t="shared" si="54"/>
        <v>42330.65898148148</v>
      </c>
      <c r="Q609" s="11">
        <f>(((J609/60)/60)/24)+DATE(1970,1,1)+(-5/24)</f>
        <v>42300.617314814815</v>
      </c>
      <c r="R609" s="13" t="s">
        <v>8272</v>
      </c>
      <c r="S609" s="14" t="str">
        <f t="shared" si="55"/>
        <v>technology</v>
      </c>
      <c r="T609" s="13" t="str">
        <f t="shared" si="56"/>
        <v>web</v>
      </c>
      <c r="U609">
        <f>LEN(C609)</f>
        <v>125</v>
      </c>
      <c r="V609">
        <f t="shared" si="57"/>
        <v>0</v>
      </c>
      <c r="W609">
        <f t="shared" si="58"/>
        <v>0</v>
      </c>
      <c r="X609">
        <f t="shared" si="59"/>
        <v>1</v>
      </c>
    </row>
    <row r="610" spans="1:24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>
        <f>E610/D610</f>
        <v>9.7400000000000004E-3</v>
      </c>
      <c r="O610" s="6">
        <f>IF(L610&gt;0,E610/L610,0)</f>
        <v>292.2</v>
      </c>
      <c r="P610" s="11">
        <f t="shared" si="54"/>
        <v>42170.712731481479</v>
      </c>
      <c r="Q610" s="11">
        <f>(((J610/60)/60)/24)+DATE(1970,1,1)+(-5/24)</f>
        <v>42140.712731481479</v>
      </c>
      <c r="R610" s="13" t="s">
        <v>8272</v>
      </c>
      <c r="S610" s="14" t="str">
        <f t="shared" si="55"/>
        <v>technology</v>
      </c>
      <c r="T610" s="13" t="str">
        <f t="shared" si="56"/>
        <v>web</v>
      </c>
      <c r="U610">
        <f>LEN(C610)</f>
        <v>128</v>
      </c>
      <c r="V610">
        <f t="shared" si="57"/>
        <v>0</v>
      </c>
      <c r="W610">
        <f t="shared" si="58"/>
        <v>0</v>
      </c>
      <c r="X610">
        <f t="shared" si="59"/>
        <v>1</v>
      </c>
    </row>
    <row r="611" spans="1:24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>
        <f>E611/D611</f>
        <v>6.41025641025641E-3</v>
      </c>
      <c r="O611" s="6">
        <f>IF(L611&gt;0,E611/L611,0)</f>
        <v>5</v>
      </c>
      <c r="P611" s="11">
        <f t="shared" si="54"/>
        <v>42336.867407407401</v>
      </c>
      <c r="Q611" s="11">
        <f>(((J611/60)/60)/24)+DATE(1970,1,1)+(-5/24)</f>
        <v>42306.825740740744</v>
      </c>
      <c r="R611" s="13" t="s">
        <v>8272</v>
      </c>
      <c r="S611" s="14" t="str">
        <f t="shared" si="55"/>
        <v>technology</v>
      </c>
      <c r="T611" s="13" t="str">
        <f t="shared" si="56"/>
        <v>web</v>
      </c>
      <c r="U611">
        <f>LEN(C611)</f>
        <v>135</v>
      </c>
      <c r="V611">
        <f t="shared" si="57"/>
        <v>0</v>
      </c>
      <c r="W611">
        <f t="shared" si="58"/>
        <v>0</v>
      </c>
      <c r="X611">
        <f t="shared" si="59"/>
        <v>1</v>
      </c>
    </row>
    <row r="612" spans="1:24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>
        <f>E612/D612</f>
        <v>0</v>
      </c>
      <c r="O612" s="6">
        <f>IF(L612&gt;0,E612/L612,0)</f>
        <v>0</v>
      </c>
      <c r="P612" s="11">
        <f t="shared" si="54"/>
        <v>42116.622523148144</v>
      </c>
      <c r="Q612" s="11">
        <f>(((J612/60)/60)/24)+DATE(1970,1,1)+(-5/24)</f>
        <v>42086.622523148144</v>
      </c>
      <c r="R612" s="13" t="s">
        <v>8272</v>
      </c>
      <c r="S612" s="14" t="str">
        <f t="shared" si="55"/>
        <v>technology</v>
      </c>
      <c r="T612" s="13" t="str">
        <f t="shared" si="56"/>
        <v>web</v>
      </c>
      <c r="U612">
        <f>LEN(C612)</f>
        <v>106</v>
      </c>
      <c r="V612">
        <f t="shared" si="57"/>
        <v>0</v>
      </c>
      <c r="W612">
        <f t="shared" si="58"/>
        <v>0</v>
      </c>
      <c r="X612">
        <f t="shared" si="59"/>
        <v>1</v>
      </c>
    </row>
    <row r="613" spans="1:24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>
        <f>E613/D613</f>
        <v>0</v>
      </c>
      <c r="O613" s="6">
        <f>IF(L613&gt;0,E613/L613,0)</f>
        <v>0</v>
      </c>
      <c r="P613" s="11">
        <f t="shared" si="54"/>
        <v>42388.352280092593</v>
      </c>
      <c r="Q613" s="11">
        <f>(((J613/60)/60)/24)+DATE(1970,1,1)+(-5/24)</f>
        <v>42328.352280092593</v>
      </c>
      <c r="R613" s="13" t="s">
        <v>8272</v>
      </c>
      <c r="S613" s="14" t="str">
        <f t="shared" si="55"/>
        <v>technology</v>
      </c>
      <c r="T613" s="13" t="str">
        <f t="shared" si="56"/>
        <v>web</v>
      </c>
      <c r="U613">
        <f>LEN(C613)</f>
        <v>135</v>
      </c>
      <c r="V613">
        <f t="shared" si="57"/>
        <v>0</v>
      </c>
      <c r="W613">
        <f t="shared" si="58"/>
        <v>0</v>
      </c>
      <c r="X613">
        <f t="shared" si="59"/>
        <v>1</v>
      </c>
    </row>
    <row r="614" spans="1:24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>
        <f>E614/D614</f>
        <v>0</v>
      </c>
      <c r="O614" s="6">
        <f>IF(L614&gt;0,E614/L614,0)</f>
        <v>0</v>
      </c>
      <c r="P614" s="11">
        <f t="shared" si="54"/>
        <v>42614.823449074065</v>
      </c>
      <c r="Q614" s="11">
        <f>(((J614/60)/60)/24)+DATE(1970,1,1)+(-5/24)</f>
        <v>42584.823449074065</v>
      </c>
      <c r="R614" s="13" t="s">
        <v>8272</v>
      </c>
      <c r="S614" s="14" t="str">
        <f t="shared" si="55"/>
        <v>technology</v>
      </c>
      <c r="T614" s="13" t="str">
        <f t="shared" si="56"/>
        <v>web</v>
      </c>
      <c r="U614">
        <f>LEN(C614)</f>
        <v>67</v>
      </c>
      <c r="V614">
        <f t="shared" si="57"/>
        <v>0</v>
      </c>
      <c r="W614">
        <f t="shared" si="58"/>
        <v>1</v>
      </c>
      <c r="X614">
        <f t="shared" si="59"/>
        <v>0</v>
      </c>
    </row>
    <row r="615" spans="1:24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>
        <f>E615/D615</f>
        <v>0.21363333333333334</v>
      </c>
      <c r="O615" s="6">
        <f>IF(L615&gt;0,E615/L615,0)</f>
        <v>105.93388429752066</v>
      </c>
      <c r="P615" s="11">
        <f t="shared" si="54"/>
        <v>42277.999305555553</v>
      </c>
      <c r="Q615" s="11">
        <f>(((J615/60)/60)/24)+DATE(1970,1,1)+(-5/24)</f>
        <v>42247.288425925923</v>
      </c>
      <c r="R615" s="13" t="s">
        <v>8272</v>
      </c>
      <c r="S615" s="14" t="str">
        <f t="shared" si="55"/>
        <v>technology</v>
      </c>
      <c r="T615" s="13" t="str">
        <f t="shared" si="56"/>
        <v>web</v>
      </c>
      <c r="U615">
        <f>LEN(C615)</f>
        <v>134</v>
      </c>
      <c r="V615">
        <f t="shared" si="57"/>
        <v>0</v>
      </c>
      <c r="W615">
        <f t="shared" si="58"/>
        <v>0</v>
      </c>
      <c r="X615">
        <f t="shared" si="59"/>
        <v>1</v>
      </c>
    </row>
    <row r="616" spans="1:24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>
        <f>E616/D616</f>
        <v>0</v>
      </c>
      <c r="O616" s="6">
        <f>IF(L616&gt;0,E616/L616,0)</f>
        <v>0</v>
      </c>
      <c r="P616" s="11">
        <f t="shared" si="54"/>
        <v>42544.853472222218</v>
      </c>
      <c r="Q616" s="11">
        <f>(((J616/60)/60)/24)+DATE(1970,1,1)+(-5/24)</f>
        <v>42514.853472222218</v>
      </c>
      <c r="R616" s="13" t="s">
        <v>8272</v>
      </c>
      <c r="S616" s="14" t="str">
        <f t="shared" si="55"/>
        <v>technology</v>
      </c>
      <c r="T616" s="13" t="str">
        <f t="shared" si="56"/>
        <v>web</v>
      </c>
      <c r="U616">
        <f>LEN(C616)</f>
        <v>112</v>
      </c>
      <c r="V616">
        <f t="shared" si="57"/>
        <v>0</v>
      </c>
      <c r="W616">
        <f t="shared" si="58"/>
        <v>0</v>
      </c>
      <c r="X616">
        <f t="shared" si="59"/>
        <v>1</v>
      </c>
    </row>
    <row r="617" spans="1:24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>
        <f>E617/D617</f>
        <v>0</v>
      </c>
      <c r="O617" s="6">
        <f>IF(L617&gt;0,E617/L617,0)</f>
        <v>0</v>
      </c>
      <c r="P617" s="11">
        <f t="shared" si="54"/>
        <v>42271.913877314808</v>
      </c>
      <c r="Q617" s="11">
        <f>(((J617/60)/60)/24)+DATE(1970,1,1)+(-5/24)</f>
        <v>42241.913877314808</v>
      </c>
      <c r="R617" s="13" t="s">
        <v>8272</v>
      </c>
      <c r="S617" s="14" t="str">
        <f t="shared" si="55"/>
        <v>technology</v>
      </c>
      <c r="T617" s="13" t="str">
        <f t="shared" si="56"/>
        <v>web</v>
      </c>
      <c r="U617">
        <f>LEN(C617)</f>
        <v>115</v>
      </c>
      <c r="V617">
        <f t="shared" si="57"/>
        <v>0</v>
      </c>
      <c r="W617">
        <f t="shared" si="58"/>
        <v>0</v>
      </c>
      <c r="X617">
        <f t="shared" si="59"/>
        <v>1</v>
      </c>
    </row>
    <row r="618" spans="1:24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>
        <f>E618/D618</f>
        <v>0</v>
      </c>
      <c r="O618" s="6">
        <f>IF(L618&gt;0,E618/L618,0)</f>
        <v>0</v>
      </c>
      <c r="P618" s="11">
        <f t="shared" si="54"/>
        <v>42791.167905092596</v>
      </c>
      <c r="Q618" s="11">
        <f>(((J618/60)/60)/24)+DATE(1970,1,1)+(-5/24)</f>
        <v>42761.167905092596</v>
      </c>
      <c r="R618" s="13" t="s">
        <v>8272</v>
      </c>
      <c r="S618" s="14" t="str">
        <f t="shared" si="55"/>
        <v>technology</v>
      </c>
      <c r="T618" s="13" t="str">
        <f t="shared" si="56"/>
        <v>web</v>
      </c>
      <c r="U618">
        <f>LEN(C618)</f>
        <v>138</v>
      </c>
      <c r="V618">
        <f t="shared" si="57"/>
        <v>0</v>
      </c>
      <c r="W618">
        <f t="shared" si="58"/>
        <v>0</v>
      </c>
      <c r="X618">
        <f t="shared" si="59"/>
        <v>1</v>
      </c>
    </row>
    <row r="619" spans="1:24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>
        <f>E619/D619</f>
        <v>0.03</v>
      </c>
      <c r="O619" s="6">
        <f>IF(L619&gt;0,E619/L619,0)</f>
        <v>20</v>
      </c>
      <c r="P619" s="11">
        <f t="shared" si="54"/>
        <v>42132.134756944441</v>
      </c>
      <c r="Q619" s="11">
        <f>(((J619/60)/60)/24)+DATE(1970,1,1)+(-5/24)</f>
        <v>42087.134756944441</v>
      </c>
      <c r="R619" s="13" t="s">
        <v>8272</v>
      </c>
      <c r="S619" s="14" t="str">
        <f t="shared" si="55"/>
        <v>technology</v>
      </c>
      <c r="T619" s="13" t="str">
        <f t="shared" si="56"/>
        <v>web</v>
      </c>
      <c r="U619">
        <f>LEN(C619)</f>
        <v>134</v>
      </c>
      <c r="V619">
        <f t="shared" si="57"/>
        <v>0</v>
      </c>
      <c r="W619">
        <f t="shared" si="58"/>
        <v>0</v>
      </c>
      <c r="X619">
        <f t="shared" si="59"/>
        <v>1</v>
      </c>
    </row>
    <row r="620" spans="1:24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>
        <f>E620/D620</f>
        <v>0</v>
      </c>
      <c r="O620" s="6">
        <f>IF(L620&gt;0,E620/L620,0)</f>
        <v>0</v>
      </c>
      <c r="P620" s="11">
        <f t="shared" si="54"/>
        <v>42347.60188657407</v>
      </c>
      <c r="Q620" s="11">
        <f>(((J620/60)/60)/24)+DATE(1970,1,1)+(-5/24)</f>
        <v>42317.60188657407</v>
      </c>
      <c r="R620" s="13" t="s">
        <v>8272</v>
      </c>
      <c r="S620" s="14" t="str">
        <f t="shared" si="55"/>
        <v>technology</v>
      </c>
      <c r="T620" s="13" t="str">
        <f t="shared" si="56"/>
        <v>web</v>
      </c>
      <c r="U620">
        <f>LEN(C620)</f>
        <v>134</v>
      </c>
      <c r="V620">
        <f t="shared" si="57"/>
        <v>0</v>
      </c>
      <c r="W620">
        <f t="shared" si="58"/>
        <v>0</v>
      </c>
      <c r="X620">
        <f t="shared" si="59"/>
        <v>1</v>
      </c>
    </row>
    <row r="621" spans="1:24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>
        <f>E621/D621</f>
        <v>3.9999999999999998E-7</v>
      </c>
      <c r="O621" s="6">
        <f>IF(L621&gt;0,E621/L621,0)</f>
        <v>1</v>
      </c>
      <c r="P621" s="11">
        <f t="shared" si="54"/>
        <v>41968.483680555553</v>
      </c>
      <c r="Q621" s="11">
        <f>(((J621/60)/60)/24)+DATE(1970,1,1)+(-5/24)</f>
        <v>41908.442013888889</v>
      </c>
      <c r="R621" s="13" t="s">
        <v>8272</v>
      </c>
      <c r="S621" s="14" t="str">
        <f t="shared" si="55"/>
        <v>technology</v>
      </c>
      <c r="T621" s="13" t="str">
        <f t="shared" si="56"/>
        <v>web</v>
      </c>
      <c r="U621">
        <f>LEN(C621)</f>
        <v>74</v>
      </c>
      <c r="V621">
        <f t="shared" si="57"/>
        <v>0</v>
      </c>
      <c r="W621">
        <f t="shared" si="58"/>
        <v>1</v>
      </c>
      <c r="X621">
        <f t="shared" si="59"/>
        <v>0</v>
      </c>
    </row>
    <row r="622" spans="1:24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>
        <f>E622/D622</f>
        <v>0.01</v>
      </c>
      <c r="O622" s="6">
        <f>IF(L622&gt;0,E622/L622,0)</f>
        <v>300</v>
      </c>
      <c r="P622" s="11">
        <f t="shared" si="54"/>
        <v>41876.508541666662</v>
      </c>
      <c r="Q622" s="11">
        <f>(((J622/60)/60)/24)+DATE(1970,1,1)+(-5/24)</f>
        <v>41831.508541666662</v>
      </c>
      <c r="R622" s="13" t="s">
        <v>8272</v>
      </c>
      <c r="S622" s="14" t="str">
        <f t="shared" si="55"/>
        <v>technology</v>
      </c>
      <c r="T622" s="13" t="str">
        <f t="shared" si="56"/>
        <v>web</v>
      </c>
      <c r="U622">
        <f>LEN(C622)</f>
        <v>107</v>
      </c>
      <c r="V622">
        <f t="shared" si="57"/>
        <v>0</v>
      </c>
      <c r="W622">
        <f t="shared" si="58"/>
        <v>0</v>
      </c>
      <c r="X622">
        <f t="shared" si="59"/>
        <v>1</v>
      </c>
    </row>
    <row r="623" spans="1:24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>
        <f>E623/D623</f>
        <v>1.044E-2</v>
      </c>
      <c r="O623" s="6">
        <f>IF(L623&gt;0,E623/L623,0)</f>
        <v>87</v>
      </c>
      <c r="P623" s="11">
        <f t="shared" si="54"/>
        <v>42558.779363425921</v>
      </c>
      <c r="Q623" s="11">
        <f>(((J623/60)/60)/24)+DATE(1970,1,1)+(-5/24)</f>
        <v>42528.779363425921</v>
      </c>
      <c r="R623" s="13" t="s">
        <v>8272</v>
      </c>
      <c r="S623" s="14" t="str">
        <f t="shared" si="55"/>
        <v>technology</v>
      </c>
      <c r="T623" s="13" t="str">
        <f t="shared" si="56"/>
        <v>web</v>
      </c>
      <c r="U623">
        <f>LEN(C623)</f>
        <v>130</v>
      </c>
      <c r="V623">
        <f t="shared" si="57"/>
        <v>0</v>
      </c>
      <c r="W623">
        <f t="shared" si="58"/>
        <v>0</v>
      </c>
      <c r="X623">
        <f t="shared" si="59"/>
        <v>1</v>
      </c>
    </row>
    <row r="624" spans="1:24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>
        <f>E624/D624</f>
        <v>5.6833333333333333E-2</v>
      </c>
      <c r="O624" s="6">
        <f>IF(L624&gt;0,E624/L624,0)</f>
        <v>37.888888888888886</v>
      </c>
      <c r="P624" s="11">
        <f t="shared" si="54"/>
        <v>42552.566412037035</v>
      </c>
      <c r="Q624" s="11">
        <f>(((J624/60)/60)/24)+DATE(1970,1,1)+(-5/24)</f>
        <v>42532.566412037035</v>
      </c>
      <c r="R624" s="13" t="s">
        <v>8272</v>
      </c>
      <c r="S624" s="14" t="str">
        <f t="shared" si="55"/>
        <v>technology</v>
      </c>
      <c r="T624" s="13" t="str">
        <f t="shared" si="56"/>
        <v>web</v>
      </c>
      <c r="U624">
        <f>LEN(C624)</f>
        <v>135</v>
      </c>
      <c r="V624">
        <f t="shared" si="57"/>
        <v>0</v>
      </c>
      <c r="W624">
        <f t="shared" si="58"/>
        <v>0</v>
      </c>
      <c r="X624">
        <f t="shared" si="59"/>
        <v>1</v>
      </c>
    </row>
    <row r="625" spans="1:24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>
        <f>E625/D625</f>
        <v>0</v>
      </c>
      <c r="O625" s="6">
        <f>IF(L625&gt;0,E625/L625,0)</f>
        <v>0</v>
      </c>
      <c r="P625" s="11">
        <f t="shared" si="54"/>
        <v>42151.800891203697</v>
      </c>
      <c r="Q625" s="11">
        <f>(((J625/60)/60)/24)+DATE(1970,1,1)+(-5/24)</f>
        <v>42121.800891203697</v>
      </c>
      <c r="R625" s="13" t="s">
        <v>8272</v>
      </c>
      <c r="S625" s="14" t="str">
        <f t="shared" si="55"/>
        <v>technology</v>
      </c>
      <c r="T625" s="13" t="str">
        <f t="shared" si="56"/>
        <v>web</v>
      </c>
      <c r="U625">
        <f>LEN(C625)</f>
        <v>134</v>
      </c>
      <c r="V625">
        <f t="shared" si="57"/>
        <v>0</v>
      </c>
      <c r="W625">
        <f t="shared" si="58"/>
        <v>0</v>
      </c>
      <c r="X625">
        <f t="shared" si="59"/>
        <v>1</v>
      </c>
    </row>
    <row r="626" spans="1:24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>
        <f>E626/D626</f>
        <v>0</v>
      </c>
      <c r="O626" s="6">
        <f>IF(L626&gt;0,E626/L626,0)</f>
        <v>0</v>
      </c>
      <c r="P626" s="11">
        <f t="shared" si="54"/>
        <v>42138.78056712963</v>
      </c>
      <c r="Q626" s="11">
        <f>(((J626/60)/60)/24)+DATE(1970,1,1)+(-5/24)</f>
        <v>42108.78056712963</v>
      </c>
      <c r="R626" s="13" t="s">
        <v>8272</v>
      </c>
      <c r="S626" s="14" t="str">
        <f t="shared" si="55"/>
        <v>technology</v>
      </c>
      <c r="T626" s="13" t="str">
        <f t="shared" si="56"/>
        <v>web</v>
      </c>
      <c r="U626">
        <f>LEN(C626)</f>
        <v>116</v>
      </c>
      <c r="V626">
        <f t="shared" si="57"/>
        <v>0</v>
      </c>
      <c r="W626">
        <f t="shared" si="58"/>
        <v>0</v>
      </c>
      <c r="X626">
        <f t="shared" si="59"/>
        <v>1</v>
      </c>
    </row>
    <row r="627" spans="1:24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>
        <f>E627/D627</f>
        <v>0</v>
      </c>
      <c r="O627" s="6">
        <f>IF(L627&gt;0,E627/L627,0)</f>
        <v>0</v>
      </c>
      <c r="P627" s="11">
        <f t="shared" si="54"/>
        <v>42820.645567129628</v>
      </c>
      <c r="Q627" s="11">
        <f>(((J627/60)/60)/24)+DATE(1970,1,1)+(-5/24)</f>
        <v>42790.687233796292</v>
      </c>
      <c r="R627" s="13" t="s">
        <v>8272</v>
      </c>
      <c r="S627" s="14" t="str">
        <f t="shared" si="55"/>
        <v>technology</v>
      </c>
      <c r="T627" s="13" t="str">
        <f t="shared" si="56"/>
        <v>web</v>
      </c>
      <c r="U627">
        <f>LEN(C627)</f>
        <v>133</v>
      </c>
      <c r="V627">
        <f t="shared" si="57"/>
        <v>0</v>
      </c>
      <c r="W627">
        <f t="shared" si="58"/>
        <v>0</v>
      </c>
      <c r="X627">
        <f t="shared" si="59"/>
        <v>1</v>
      </c>
    </row>
    <row r="628" spans="1:24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>
        <f>E628/D628</f>
        <v>0.17380000000000001</v>
      </c>
      <c r="O628" s="6">
        <f>IF(L628&gt;0,E628/L628,0)</f>
        <v>111.41025641025641</v>
      </c>
      <c r="P628" s="11">
        <f t="shared" si="54"/>
        <v>42231.348611111105</v>
      </c>
      <c r="Q628" s="11">
        <f>(((J628/60)/60)/24)+DATE(1970,1,1)+(-5/24)</f>
        <v>42198.351145833331</v>
      </c>
      <c r="R628" s="13" t="s">
        <v>8272</v>
      </c>
      <c r="S628" s="14" t="str">
        <f t="shared" si="55"/>
        <v>technology</v>
      </c>
      <c r="T628" s="13" t="str">
        <f t="shared" si="56"/>
        <v>web</v>
      </c>
      <c r="U628">
        <f>LEN(C628)</f>
        <v>133</v>
      </c>
      <c r="V628">
        <f t="shared" si="57"/>
        <v>0</v>
      </c>
      <c r="W628">
        <f t="shared" si="58"/>
        <v>0</v>
      </c>
      <c r="X628">
        <f t="shared" si="59"/>
        <v>1</v>
      </c>
    </row>
    <row r="629" spans="1:24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>
        <f>E629/D629</f>
        <v>2.0000000000000001E-4</v>
      </c>
      <c r="O629" s="6">
        <f>IF(L629&gt;0,E629/L629,0)</f>
        <v>90</v>
      </c>
      <c r="P629" s="11">
        <f t="shared" si="54"/>
        <v>42443.749999999993</v>
      </c>
      <c r="Q629" s="11">
        <f>(((J629/60)/60)/24)+DATE(1970,1,1)+(-5/24)</f>
        <v>42384.098506944443</v>
      </c>
      <c r="R629" s="13" t="s">
        <v>8272</v>
      </c>
      <c r="S629" s="14" t="str">
        <f t="shared" si="55"/>
        <v>technology</v>
      </c>
      <c r="T629" s="13" t="str">
        <f t="shared" si="56"/>
        <v>web</v>
      </c>
      <c r="U629">
        <f>LEN(C629)</f>
        <v>134</v>
      </c>
      <c r="V629">
        <f t="shared" si="57"/>
        <v>0</v>
      </c>
      <c r="W629">
        <f t="shared" si="58"/>
        <v>0</v>
      </c>
      <c r="X629">
        <f t="shared" si="59"/>
        <v>1</v>
      </c>
    </row>
    <row r="630" spans="1:24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>
        <f>E630/D630</f>
        <v>0</v>
      </c>
      <c r="O630" s="6">
        <f>IF(L630&gt;0,E630/L630,0)</f>
        <v>0</v>
      </c>
      <c r="P630" s="11">
        <f t="shared" si="54"/>
        <v>41833.484456018516</v>
      </c>
      <c r="Q630" s="11">
        <f>(((J630/60)/60)/24)+DATE(1970,1,1)+(-5/24)</f>
        <v>41803.484456018516</v>
      </c>
      <c r="R630" s="13" t="s">
        <v>8272</v>
      </c>
      <c r="S630" s="14" t="str">
        <f t="shared" si="55"/>
        <v>technology</v>
      </c>
      <c r="T630" s="13" t="str">
        <f t="shared" si="56"/>
        <v>web</v>
      </c>
      <c r="U630">
        <f>LEN(C630)</f>
        <v>108</v>
      </c>
      <c r="V630">
        <f t="shared" si="57"/>
        <v>0</v>
      </c>
      <c r="W630">
        <f t="shared" si="58"/>
        <v>0</v>
      </c>
      <c r="X630">
        <f t="shared" si="59"/>
        <v>1</v>
      </c>
    </row>
    <row r="631" spans="1:24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>
        <f>E631/D631</f>
        <v>1.75E-3</v>
      </c>
      <c r="O631" s="6">
        <f>IF(L631&gt;0,E631/L631,0)</f>
        <v>116.66666666666667</v>
      </c>
      <c r="P631" s="11">
        <f t="shared" si="54"/>
        <v>42504.429490740738</v>
      </c>
      <c r="Q631" s="11">
        <f>(((J631/60)/60)/24)+DATE(1970,1,1)+(-5/24)</f>
        <v>42474.429490740738</v>
      </c>
      <c r="R631" s="13" t="s">
        <v>8272</v>
      </c>
      <c r="S631" s="14" t="str">
        <f t="shared" si="55"/>
        <v>technology</v>
      </c>
      <c r="T631" s="13" t="str">
        <f t="shared" si="56"/>
        <v>web</v>
      </c>
      <c r="U631">
        <f>LEN(C631)</f>
        <v>135</v>
      </c>
      <c r="V631">
        <f t="shared" si="57"/>
        <v>0</v>
      </c>
      <c r="W631">
        <f t="shared" si="58"/>
        <v>0</v>
      </c>
      <c r="X631">
        <f t="shared" si="59"/>
        <v>1</v>
      </c>
    </row>
    <row r="632" spans="1:24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>
        <f>E632/D632</f>
        <v>8.3340278356529708E-4</v>
      </c>
      <c r="O632" s="6">
        <f>IF(L632&gt;0,E632/L632,0)</f>
        <v>10</v>
      </c>
      <c r="P632" s="11">
        <f t="shared" si="54"/>
        <v>42253.006944444445</v>
      </c>
      <c r="Q632" s="11">
        <f>(((J632/60)/60)/24)+DATE(1970,1,1)+(-5/24)</f>
        <v>42223.411122685182</v>
      </c>
      <c r="R632" s="13" t="s">
        <v>8272</v>
      </c>
      <c r="S632" s="14" t="str">
        <f t="shared" si="55"/>
        <v>technology</v>
      </c>
      <c r="T632" s="13" t="str">
        <f t="shared" si="56"/>
        <v>web</v>
      </c>
      <c r="U632">
        <f>LEN(C632)</f>
        <v>135</v>
      </c>
      <c r="V632">
        <f t="shared" si="57"/>
        <v>0</v>
      </c>
      <c r="W632">
        <f t="shared" si="58"/>
        <v>0</v>
      </c>
      <c r="X632">
        <f t="shared" si="59"/>
        <v>1</v>
      </c>
    </row>
    <row r="633" spans="1:24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>
        <f>E633/D633</f>
        <v>1.38E-2</v>
      </c>
      <c r="O633" s="6">
        <f>IF(L633&gt;0,E633/L633,0)</f>
        <v>76.666666666666671</v>
      </c>
      <c r="P633" s="11">
        <f t="shared" si="54"/>
        <v>42518.563993055555</v>
      </c>
      <c r="Q633" s="11">
        <f>(((J633/60)/60)/24)+DATE(1970,1,1)+(-5/24)</f>
        <v>42489.563993055555</v>
      </c>
      <c r="R633" s="13" t="s">
        <v>8272</v>
      </c>
      <c r="S633" s="14" t="str">
        <f t="shared" si="55"/>
        <v>technology</v>
      </c>
      <c r="T633" s="13" t="str">
        <f t="shared" si="56"/>
        <v>web</v>
      </c>
      <c r="U633">
        <f>LEN(C633)</f>
        <v>86</v>
      </c>
      <c r="V633">
        <f t="shared" si="57"/>
        <v>0</v>
      </c>
      <c r="W633">
        <f t="shared" si="58"/>
        <v>1</v>
      </c>
      <c r="X633">
        <f t="shared" si="59"/>
        <v>0</v>
      </c>
    </row>
    <row r="634" spans="1:24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>
        <f>E634/D634</f>
        <v>0</v>
      </c>
      <c r="O634" s="6">
        <f>IF(L634&gt;0,E634/L634,0)</f>
        <v>0</v>
      </c>
      <c r="P634" s="11">
        <f t="shared" si="54"/>
        <v>42333.492650462962</v>
      </c>
      <c r="Q634" s="11">
        <f>(((J634/60)/60)/24)+DATE(1970,1,1)+(-5/24)</f>
        <v>42303.450983796291</v>
      </c>
      <c r="R634" s="13" t="s">
        <v>8272</v>
      </c>
      <c r="S634" s="14" t="str">
        <f t="shared" si="55"/>
        <v>technology</v>
      </c>
      <c r="T634" s="13" t="str">
        <f t="shared" si="56"/>
        <v>web</v>
      </c>
      <c r="U634">
        <f>LEN(C634)</f>
        <v>95</v>
      </c>
      <c r="V634">
        <f t="shared" si="57"/>
        <v>0</v>
      </c>
      <c r="W634">
        <f t="shared" si="58"/>
        <v>1</v>
      </c>
      <c r="X634">
        <f t="shared" si="59"/>
        <v>0</v>
      </c>
    </row>
    <row r="635" spans="1:24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>
        <f>E635/D635</f>
        <v>0.1245</v>
      </c>
      <c r="O635" s="6">
        <f>IF(L635&gt;0,E635/L635,0)</f>
        <v>49.8</v>
      </c>
      <c r="P635" s="11">
        <f t="shared" si="54"/>
        <v>42538.749999999993</v>
      </c>
      <c r="Q635" s="11">
        <f>(((J635/60)/60)/24)+DATE(1970,1,1)+(-5/24)</f>
        <v>42507.090995370374</v>
      </c>
      <c r="R635" s="13" t="s">
        <v>8272</v>
      </c>
      <c r="S635" s="14" t="str">
        <f t="shared" si="55"/>
        <v>technology</v>
      </c>
      <c r="T635" s="13" t="str">
        <f t="shared" si="56"/>
        <v>web</v>
      </c>
      <c r="U635">
        <f>LEN(C635)</f>
        <v>120</v>
      </c>
      <c r="V635">
        <f t="shared" si="57"/>
        <v>0</v>
      </c>
      <c r="W635">
        <f t="shared" si="58"/>
        <v>0</v>
      </c>
      <c r="X635">
        <f t="shared" si="59"/>
        <v>1</v>
      </c>
    </row>
    <row r="636" spans="1:24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>
        <f>E636/D636</f>
        <v>2.0000000000000001E-4</v>
      </c>
      <c r="O636" s="6">
        <f>IF(L636&gt;0,E636/L636,0)</f>
        <v>1</v>
      </c>
      <c r="P636" s="11">
        <f t="shared" si="54"/>
        <v>42061.720243055555</v>
      </c>
      <c r="Q636" s="11">
        <f>(((J636/60)/60)/24)+DATE(1970,1,1)+(-5/24)</f>
        <v>42031.720243055555</v>
      </c>
      <c r="R636" s="13" t="s">
        <v>8272</v>
      </c>
      <c r="S636" s="14" t="str">
        <f t="shared" si="55"/>
        <v>technology</v>
      </c>
      <c r="T636" s="13" t="str">
        <f t="shared" si="56"/>
        <v>web</v>
      </c>
      <c r="U636">
        <f>LEN(C636)</f>
        <v>84</v>
      </c>
      <c r="V636">
        <f t="shared" si="57"/>
        <v>0</v>
      </c>
      <c r="W636">
        <f t="shared" si="58"/>
        <v>1</v>
      </c>
      <c r="X636">
        <f t="shared" si="59"/>
        <v>0</v>
      </c>
    </row>
    <row r="637" spans="1:24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>
        <f>E637/D637</f>
        <v>8.0000000000000007E-5</v>
      </c>
      <c r="O637" s="6">
        <f>IF(L637&gt;0,E637/L637,0)</f>
        <v>2</v>
      </c>
      <c r="P637" s="11">
        <f t="shared" si="54"/>
        <v>42105.883819444447</v>
      </c>
      <c r="Q637" s="11">
        <f>(((J637/60)/60)/24)+DATE(1970,1,1)+(-5/24)</f>
        <v>42075.883819444447</v>
      </c>
      <c r="R637" s="13" t="s">
        <v>8272</v>
      </c>
      <c r="S637" s="14" t="str">
        <f t="shared" si="55"/>
        <v>technology</v>
      </c>
      <c r="T637" s="13" t="str">
        <f t="shared" si="56"/>
        <v>web</v>
      </c>
      <c r="U637">
        <f>LEN(C637)</f>
        <v>55</v>
      </c>
      <c r="V637">
        <f t="shared" si="57"/>
        <v>0</v>
      </c>
      <c r="W637">
        <f t="shared" si="58"/>
        <v>1</v>
      </c>
      <c r="X637">
        <f t="shared" si="59"/>
        <v>0</v>
      </c>
    </row>
    <row r="638" spans="1:24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>
        <f>E638/D638</f>
        <v>2E-3</v>
      </c>
      <c r="O638" s="6">
        <f>IF(L638&gt;0,E638/L638,0)</f>
        <v>4</v>
      </c>
      <c r="P638" s="11">
        <f t="shared" si="54"/>
        <v>42161.240972222215</v>
      </c>
      <c r="Q638" s="11">
        <f>(((J638/60)/60)/24)+DATE(1970,1,1)+(-5/24)</f>
        <v>42131.247106481482</v>
      </c>
      <c r="R638" s="13" t="s">
        <v>8272</v>
      </c>
      <c r="S638" s="14" t="str">
        <f t="shared" si="55"/>
        <v>technology</v>
      </c>
      <c r="T638" s="13" t="str">
        <f t="shared" si="56"/>
        <v>web</v>
      </c>
      <c r="U638">
        <f>LEN(C638)</f>
        <v>96</v>
      </c>
      <c r="V638">
        <f t="shared" si="57"/>
        <v>0</v>
      </c>
      <c r="W638">
        <f t="shared" si="58"/>
        <v>1</v>
      </c>
      <c r="X638">
        <f t="shared" si="59"/>
        <v>0</v>
      </c>
    </row>
    <row r="639" spans="1:24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>
        <f>E639/D639</f>
        <v>0</v>
      </c>
      <c r="O639" s="6">
        <f>IF(L639&gt;0,E639/L639,0)</f>
        <v>0</v>
      </c>
      <c r="P639" s="11">
        <f t="shared" si="54"/>
        <v>42791.75277777778</v>
      </c>
      <c r="Q639" s="11">
        <f>(((J639/60)/60)/24)+DATE(1970,1,1)+(-5/24)</f>
        <v>42762.75368055555</v>
      </c>
      <c r="R639" s="13" t="s">
        <v>8272</v>
      </c>
      <c r="S639" s="14" t="str">
        <f t="shared" si="55"/>
        <v>technology</v>
      </c>
      <c r="T639" s="13" t="str">
        <f t="shared" si="56"/>
        <v>web</v>
      </c>
      <c r="U639">
        <f>LEN(C639)</f>
        <v>134</v>
      </c>
      <c r="V639">
        <f t="shared" si="57"/>
        <v>0</v>
      </c>
      <c r="W639">
        <f t="shared" si="58"/>
        <v>0</v>
      </c>
      <c r="X639">
        <f t="shared" si="59"/>
        <v>1</v>
      </c>
    </row>
    <row r="640" spans="1:24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>
        <f>E640/D640</f>
        <v>9.0000000000000006E-5</v>
      </c>
      <c r="O640" s="6">
        <f>IF(L640&gt;0,E640/L640,0)</f>
        <v>3</v>
      </c>
      <c r="P640" s="11">
        <f t="shared" si="54"/>
        <v>42819.343310185184</v>
      </c>
      <c r="Q640" s="11">
        <f>(((J640/60)/60)/24)+DATE(1970,1,1)+(-5/24)</f>
        <v>42759.384976851848</v>
      </c>
      <c r="R640" s="13" t="s">
        <v>8272</v>
      </c>
      <c r="S640" s="14" t="str">
        <f t="shared" si="55"/>
        <v>technology</v>
      </c>
      <c r="T640" s="13" t="str">
        <f t="shared" si="56"/>
        <v>web</v>
      </c>
      <c r="U640">
        <f>LEN(C640)</f>
        <v>2</v>
      </c>
      <c r="V640">
        <f t="shared" si="57"/>
        <v>1</v>
      </c>
      <c r="W640">
        <f t="shared" si="58"/>
        <v>0</v>
      </c>
      <c r="X640">
        <f t="shared" si="59"/>
        <v>0</v>
      </c>
    </row>
    <row r="641" spans="1:24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>
        <f>E641/D641</f>
        <v>9.9999999999999995E-7</v>
      </c>
      <c r="O641" s="6">
        <f>IF(L641&gt;0,E641/L641,0)</f>
        <v>1</v>
      </c>
      <c r="P641" s="11">
        <f t="shared" si="54"/>
        <v>41925.374942129631</v>
      </c>
      <c r="Q641" s="11">
        <f>(((J641/60)/60)/24)+DATE(1970,1,1)+(-5/24)</f>
        <v>41865.374942129631</v>
      </c>
      <c r="R641" s="13" t="s">
        <v>8272</v>
      </c>
      <c r="S641" s="14" t="str">
        <f t="shared" si="55"/>
        <v>technology</v>
      </c>
      <c r="T641" s="13" t="str">
        <f t="shared" si="56"/>
        <v>web</v>
      </c>
      <c r="U641">
        <f>LEN(C641)</f>
        <v>65</v>
      </c>
      <c r="V641">
        <f t="shared" si="57"/>
        <v>0</v>
      </c>
      <c r="W641">
        <f t="shared" si="58"/>
        <v>1</v>
      </c>
      <c r="X641">
        <f t="shared" si="59"/>
        <v>0</v>
      </c>
    </row>
    <row r="642" spans="1:24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>
        <f>E642/D642</f>
        <v>1.4428571428571428</v>
      </c>
      <c r="O642" s="6">
        <f>IF(L642&gt;0,E642/L642,0)</f>
        <v>50.5</v>
      </c>
      <c r="P642" s="11">
        <f t="shared" ref="P642:P705" si="60">(((I642/60)/60)/24)+DATE(1970,1,1)+(-5/24)</f>
        <v>42698.749999999993</v>
      </c>
      <c r="Q642" s="11">
        <f>(((J642/60)/60)/24)+DATE(1970,1,1)+(-5/24)</f>
        <v>42683.21197916667</v>
      </c>
      <c r="R642" s="13" t="s">
        <v>8273</v>
      </c>
      <c r="S642" s="14" t="str">
        <f t="shared" ref="S642:S705" si="61">LEFT(R642,SEARCH("/",R642)-1)</f>
        <v>technology</v>
      </c>
      <c r="T642" s="13" t="str">
        <f t="shared" ref="T642:T705" si="62">RIGHT(R642,LEN(R642)-SEARCH("/",R642))</f>
        <v>wearables</v>
      </c>
      <c r="U642">
        <f>LEN(C642)</f>
        <v>133</v>
      </c>
      <c r="V642">
        <f t="shared" si="57"/>
        <v>0</v>
      </c>
      <c r="W642">
        <f t="shared" si="58"/>
        <v>0</v>
      </c>
      <c r="X642">
        <f t="shared" si="59"/>
        <v>1</v>
      </c>
    </row>
    <row r="643" spans="1:24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>
        <f>E643/D643</f>
        <v>1.1916249999999999</v>
      </c>
      <c r="O643" s="6">
        <f>IF(L643&gt;0,E643/L643,0)</f>
        <v>151.31746031746033</v>
      </c>
      <c r="P643" s="11">
        <f t="shared" si="60"/>
        <v>42229.361666666664</v>
      </c>
      <c r="Q643" s="11">
        <f>(((J643/60)/60)/24)+DATE(1970,1,1)+(-5/24)</f>
        <v>42199.361666666664</v>
      </c>
      <c r="R643" s="13" t="s">
        <v>8273</v>
      </c>
      <c r="S643" s="14" t="str">
        <f t="shared" si="61"/>
        <v>technology</v>
      </c>
      <c r="T643" s="13" t="str">
        <f t="shared" si="62"/>
        <v>wearables</v>
      </c>
      <c r="U643">
        <f>LEN(C643)</f>
        <v>121</v>
      </c>
      <c r="V643">
        <f t="shared" ref="V643:V706" si="63">IF(U643&lt;50,1,0)</f>
        <v>0</v>
      </c>
      <c r="W643">
        <f t="shared" ref="W643:W706" si="64">IF(AND(U643&gt;= 50, U643 &lt; 100),1,0)</f>
        <v>0</v>
      </c>
      <c r="X643">
        <f t="shared" ref="X643:X706" si="65">IF(U643&gt;=100,1,0)</f>
        <v>1</v>
      </c>
    </row>
    <row r="644" spans="1:24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>
        <f>E644/D644</f>
        <v>14.604850000000001</v>
      </c>
      <c r="O644" s="6">
        <f>IF(L644&gt;0,E644/L644,0)</f>
        <v>134.3592456301748</v>
      </c>
      <c r="P644" s="11">
        <f t="shared" si="60"/>
        <v>42235.442986111106</v>
      </c>
      <c r="Q644" s="11">
        <f>(((J644/60)/60)/24)+DATE(1970,1,1)+(-5/24)</f>
        <v>42199.442986111106</v>
      </c>
      <c r="R644" s="13" t="s">
        <v>8273</v>
      </c>
      <c r="S644" s="14" t="str">
        <f t="shared" si="61"/>
        <v>technology</v>
      </c>
      <c r="T644" s="13" t="str">
        <f t="shared" si="62"/>
        <v>wearables</v>
      </c>
      <c r="U644">
        <f>LEN(C644)</f>
        <v>131</v>
      </c>
      <c r="V644">
        <f t="shared" si="63"/>
        <v>0</v>
      </c>
      <c r="W644">
        <f t="shared" si="64"/>
        <v>0</v>
      </c>
      <c r="X644">
        <f t="shared" si="65"/>
        <v>1</v>
      </c>
    </row>
    <row r="645" spans="1:24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>
        <f>E645/D645</f>
        <v>1.0580799999999999</v>
      </c>
      <c r="O645" s="6">
        <f>IF(L645&gt;0,E645/L645,0)</f>
        <v>174.02631578947367</v>
      </c>
      <c r="P645" s="11">
        <f t="shared" si="60"/>
        <v>42155.43373842592</v>
      </c>
      <c r="Q645" s="11">
        <f>(((J645/60)/60)/24)+DATE(1970,1,1)+(-5/24)</f>
        <v>42100.43373842592</v>
      </c>
      <c r="R645" s="13" t="s">
        <v>8273</v>
      </c>
      <c r="S645" s="14" t="str">
        <f t="shared" si="61"/>
        <v>technology</v>
      </c>
      <c r="T645" s="13" t="str">
        <f t="shared" si="62"/>
        <v>wearables</v>
      </c>
      <c r="U645">
        <f>LEN(C645)</f>
        <v>96</v>
      </c>
      <c r="V645">
        <f t="shared" si="63"/>
        <v>0</v>
      </c>
      <c r="W645">
        <f t="shared" si="64"/>
        <v>1</v>
      </c>
      <c r="X645">
        <f t="shared" si="65"/>
        <v>0</v>
      </c>
    </row>
    <row r="646" spans="1:24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>
        <f>E646/D646</f>
        <v>3.0011791999999997</v>
      </c>
      <c r="O646" s="6">
        <f>IF(L646&gt;0,E646/L646,0)</f>
        <v>73.486268364348675</v>
      </c>
      <c r="P646" s="11">
        <f t="shared" si="60"/>
        <v>41940.833333333328</v>
      </c>
      <c r="Q646" s="11">
        <f>(((J646/60)/60)/24)+DATE(1970,1,1)+(-5/24)</f>
        <v>41898.457627314812</v>
      </c>
      <c r="R646" s="13" t="s">
        <v>8273</v>
      </c>
      <c r="S646" s="14" t="str">
        <f t="shared" si="61"/>
        <v>technology</v>
      </c>
      <c r="T646" s="13" t="str">
        <f t="shared" si="62"/>
        <v>wearables</v>
      </c>
      <c r="U646">
        <f>LEN(C646)</f>
        <v>135</v>
      </c>
      <c r="V646">
        <f t="shared" si="63"/>
        <v>0</v>
      </c>
      <c r="W646">
        <f t="shared" si="64"/>
        <v>0</v>
      </c>
      <c r="X646">
        <f t="shared" si="65"/>
        <v>1</v>
      </c>
    </row>
    <row r="647" spans="1:24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>
        <f>E647/D647</f>
        <v>2.7869999999999999</v>
      </c>
      <c r="O647" s="6">
        <f>IF(L647&gt;0,E647/L647,0)</f>
        <v>23.518987341772153</v>
      </c>
      <c r="P647" s="11">
        <f t="shared" si="60"/>
        <v>42593.817986111106</v>
      </c>
      <c r="Q647" s="11">
        <f>(((J647/60)/60)/24)+DATE(1970,1,1)+(-5/24)</f>
        <v>42563.817986111106</v>
      </c>
      <c r="R647" s="13" t="s">
        <v>8273</v>
      </c>
      <c r="S647" s="14" t="str">
        <f t="shared" si="61"/>
        <v>technology</v>
      </c>
      <c r="T647" s="13" t="str">
        <f t="shared" si="62"/>
        <v>wearables</v>
      </c>
      <c r="U647">
        <f>LEN(C647)</f>
        <v>67</v>
      </c>
      <c r="V647">
        <f t="shared" si="63"/>
        <v>0</v>
      </c>
      <c r="W647">
        <f t="shared" si="64"/>
        <v>1</v>
      </c>
      <c r="X647">
        <f t="shared" si="65"/>
        <v>0</v>
      </c>
    </row>
    <row r="648" spans="1:24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>
        <f>E648/D648</f>
        <v>1.3187625000000001</v>
      </c>
      <c r="O648" s="6">
        <f>IF(L648&gt;0,E648/L648,0)</f>
        <v>39.074444444444445</v>
      </c>
      <c r="P648" s="11">
        <f t="shared" si="60"/>
        <v>41862.644293981481</v>
      </c>
      <c r="Q648" s="11">
        <f>(((J648/60)/60)/24)+DATE(1970,1,1)+(-5/24)</f>
        <v>41832.644293981481</v>
      </c>
      <c r="R648" s="13" t="s">
        <v>8273</v>
      </c>
      <c r="S648" s="14" t="str">
        <f t="shared" si="61"/>
        <v>technology</v>
      </c>
      <c r="T648" s="13" t="str">
        <f t="shared" si="62"/>
        <v>wearables</v>
      </c>
      <c r="U648">
        <f>LEN(C648)</f>
        <v>129</v>
      </c>
      <c r="V648">
        <f t="shared" si="63"/>
        <v>0</v>
      </c>
      <c r="W648">
        <f t="shared" si="64"/>
        <v>0</v>
      </c>
      <c r="X648">
        <f t="shared" si="65"/>
        <v>1</v>
      </c>
    </row>
    <row r="649" spans="1:24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>
        <f>E649/D649</f>
        <v>1.0705</v>
      </c>
      <c r="O649" s="6">
        <f>IF(L649&gt;0,E649/L649,0)</f>
        <v>125.94117647058823</v>
      </c>
      <c r="P649" s="11">
        <f t="shared" si="60"/>
        <v>42446.517928240741</v>
      </c>
      <c r="Q649" s="11">
        <f>(((J649/60)/60)/24)+DATE(1970,1,1)+(-5/24)</f>
        <v>42416.559594907405</v>
      </c>
      <c r="R649" s="13" t="s">
        <v>8273</v>
      </c>
      <c r="S649" s="14" t="str">
        <f t="shared" si="61"/>
        <v>technology</v>
      </c>
      <c r="T649" s="13" t="str">
        <f t="shared" si="62"/>
        <v>wearables</v>
      </c>
      <c r="U649">
        <f>LEN(C649)</f>
        <v>134</v>
      </c>
      <c r="V649">
        <f t="shared" si="63"/>
        <v>0</v>
      </c>
      <c r="W649">
        <f t="shared" si="64"/>
        <v>0</v>
      </c>
      <c r="X649">
        <f t="shared" si="65"/>
        <v>1</v>
      </c>
    </row>
    <row r="650" spans="1:24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>
        <f>E650/D650</f>
        <v>1.2682285714285715</v>
      </c>
      <c r="O650" s="6">
        <f>IF(L650&gt;0,E650/L650,0)</f>
        <v>1644</v>
      </c>
      <c r="P650" s="11">
        <f t="shared" si="60"/>
        <v>41926.485046296293</v>
      </c>
      <c r="Q650" s="11">
        <f>(((J650/60)/60)/24)+DATE(1970,1,1)+(-5/24)</f>
        <v>41891.485046296293</v>
      </c>
      <c r="R650" s="13" t="s">
        <v>8273</v>
      </c>
      <c r="S650" s="14" t="str">
        <f t="shared" si="61"/>
        <v>technology</v>
      </c>
      <c r="T650" s="13" t="str">
        <f t="shared" si="62"/>
        <v>wearables</v>
      </c>
      <c r="U650">
        <f>LEN(C650)</f>
        <v>60</v>
      </c>
      <c r="V650">
        <f t="shared" si="63"/>
        <v>0</v>
      </c>
      <c r="W650">
        <f t="shared" si="64"/>
        <v>1</v>
      </c>
      <c r="X650">
        <f t="shared" si="65"/>
        <v>0</v>
      </c>
    </row>
    <row r="651" spans="1:24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>
        <f>E651/D651</f>
        <v>1.3996</v>
      </c>
      <c r="O651" s="6">
        <f>IF(L651&gt;0,E651/L651,0)</f>
        <v>42.670731707317074</v>
      </c>
      <c r="P651" s="11">
        <f t="shared" si="60"/>
        <v>41898.703854166662</v>
      </c>
      <c r="Q651" s="11">
        <f>(((J651/60)/60)/24)+DATE(1970,1,1)+(-5/24)</f>
        <v>41877.703854166662</v>
      </c>
      <c r="R651" s="13" t="s">
        <v>8273</v>
      </c>
      <c r="S651" s="14" t="str">
        <f t="shared" si="61"/>
        <v>technology</v>
      </c>
      <c r="T651" s="13" t="str">
        <f t="shared" si="62"/>
        <v>wearables</v>
      </c>
      <c r="U651">
        <f>LEN(C651)</f>
        <v>134</v>
      </c>
      <c r="V651">
        <f t="shared" si="63"/>
        <v>0</v>
      </c>
      <c r="W651">
        <f t="shared" si="64"/>
        <v>0</v>
      </c>
      <c r="X651">
        <f t="shared" si="65"/>
        <v>1</v>
      </c>
    </row>
    <row r="652" spans="1:24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>
        <f>E652/D652</f>
        <v>1.1240000000000001</v>
      </c>
      <c r="O652" s="6">
        <f>IF(L652&gt;0,E652/L652,0)</f>
        <v>35.125</v>
      </c>
      <c r="P652" s="11">
        <f t="shared" si="60"/>
        <v>41991.870185185187</v>
      </c>
      <c r="Q652" s="11">
        <f>(((J652/60)/60)/24)+DATE(1970,1,1)+(-5/24)</f>
        <v>41931.828518518516</v>
      </c>
      <c r="R652" s="13" t="s">
        <v>8273</v>
      </c>
      <c r="S652" s="14" t="str">
        <f t="shared" si="61"/>
        <v>technology</v>
      </c>
      <c r="T652" s="13" t="str">
        <f t="shared" si="62"/>
        <v>wearables</v>
      </c>
      <c r="U652">
        <f>LEN(C652)</f>
        <v>132</v>
      </c>
      <c r="V652">
        <f t="shared" si="63"/>
        <v>0</v>
      </c>
      <c r="W652">
        <f t="shared" si="64"/>
        <v>0</v>
      </c>
      <c r="X652">
        <f t="shared" si="65"/>
        <v>1</v>
      </c>
    </row>
    <row r="653" spans="1:24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>
        <f>E653/D653</f>
        <v>1.00528</v>
      </c>
      <c r="O653" s="6">
        <f>IF(L653&gt;0,E653/L653,0)</f>
        <v>239.35238095238094</v>
      </c>
      <c r="P653" s="11">
        <f t="shared" si="60"/>
        <v>41985.809155092589</v>
      </c>
      <c r="Q653" s="11">
        <f>(((J653/60)/60)/24)+DATE(1970,1,1)+(-5/24)</f>
        <v>41955.809155092589</v>
      </c>
      <c r="R653" s="13" t="s">
        <v>8273</v>
      </c>
      <c r="S653" s="14" t="str">
        <f t="shared" si="61"/>
        <v>technology</v>
      </c>
      <c r="T653" s="13" t="str">
        <f t="shared" si="62"/>
        <v>wearables</v>
      </c>
      <c r="U653">
        <f>LEN(C653)</f>
        <v>122</v>
      </c>
      <c r="V653">
        <f t="shared" si="63"/>
        <v>0</v>
      </c>
      <c r="W653">
        <f t="shared" si="64"/>
        <v>0</v>
      </c>
      <c r="X653">
        <f t="shared" si="65"/>
        <v>1</v>
      </c>
    </row>
    <row r="654" spans="1:24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>
        <f>E654/D654</f>
        <v>1.0046666666666666</v>
      </c>
      <c r="O654" s="6">
        <f>IF(L654&gt;0,E654/L654,0)</f>
        <v>107.64285714285714</v>
      </c>
      <c r="P654" s="11">
        <f t="shared" si="60"/>
        <v>42705.523726851847</v>
      </c>
      <c r="Q654" s="11">
        <f>(((J654/60)/60)/24)+DATE(1970,1,1)+(-5/24)</f>
        <v>42675.482060185182</v>
      </c>
      <c r="R654" s="13" t="s">
        <v>8273</v>
      </c>
      <c r="S654" s="14" t="str">
        <f t="shared" si="61"/>
        <v>technology</v>
      </c>
      <c r="T654" s="13" t="str">
        <f t="shared" si="62"/>
        <v>wearables</v>
      </c>
      <c r="U654">
        <f>LEN(C654)</f>
        <v>133</v>
      </c>
      <c r="V654">
        <f t="shared" si="63"/>
        <v>0</v>
      </c>
      <c r="W654">
        <f t="shared" si="64"/>
        <v>0</v>
      </c>
      <c r="X654">
        <f t="shared" si="65"/>
        <v>1</v>
      </c>
    </row>
    <row r="655" spans="1:24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>
        <f>E655/D655</f>
        <v>1.4144600000000001</v>
      </c>
      <c r="O655" s="6">
        <f>IF(L655&gt;0,E655/L655,0)</f>
        <v>95.830623306233065</v>
      </c>
      <c r="P655" s="11">
        <f t="shared" si="60"/>
        <v>42236.410185185181</v>
      </c>
      <c r="Q655" s="11">
        <f>(((J655/60)/60)/24)+DATE(1970,1,1)+(-5/24)</f>
        <v>42199.410185185181</v>
      </c>
      <c r="R655" s="13" t="s">
        <v>8273</v>
      </c>
      <c r="S655" s="14" t="str">
        <f t="shared" si="61"/>
        <v>technology</v>
      </c>
      <c r="T655" s="13" t="str">
        <f t="shared" si="62"/>
        <v>wearables</v>
      </c>
      <c r="U655">
        <f>LEN(C655)</f>
        <v>133</v>
      </c>
      <c r="V655">
        <f t="shared" si="63"/>
        <v>0</v>
      </c>
      <c r="W655">
        <f t="shared" si="64"/>
        <v>0</v>
      </c>
      <c r="X655">
        <f t="shared" si="65"/>
        <v>1</v>
      </c>
    </row>
    <row r="656" spans="1:24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>
        <f>E656/D656</f>
        <v>2.6729166666666666</v>
      </c>
      <c r="O656" s="6">
        <f>IF(L656&gt;0,E656/L656,0)</f>
        <v>31.663376110562684</v>
      </c>
      <c r="P656" s="11">
        <f t="shared" si="60"/>
        <v>42193.748993055553</v>
      </c>
      <c r="Q656" s="11">
        <f>(((J656/60)/60)/24)+DATE(1970,1,1)+(-5/24)</f>
        <v>42163.748993055553</v>
      </c>
      <c r="R656" s="13" t="s">
        <v>8273</v>
      </c>
      <c r="S656" s="14" t="str">
        <f t="shared" si="61"/>
        <v>technology</v>
      </c>
      <c r="T656" s="13" t="str">
        <f t="shared" si="62"/>
        <v>wearables</v>
      </c>
      <c r="U656">
        <f>LEN(C656)</f>
        <v>127</v>
      </c>
      <c r="V656">
        <f t="shared" si="63"/>
        <v>0</v>
      </c>
      <c r="W656">
        <f t="shared" si="64"/>
        <v>0</v>
      </c>
      <c r="X656">
        <f t="shared" si="65"/>
        <v>1</v>
      </c>
    </row>
    <row r="657" spans="1:24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>
        <f>E657/D657</f>
        <v>1.4688749999999999</v>
      </c>
      <c r="O657" s="6">
        <f>IF(L657&gt;0,E657/L657,0)</f>
        <v>42.886861313868614</v>
      </c>
      <c r="P657" s="11">
        <f t="shared" si="60"/>
        <v>42075.707314814812</v>
      </c>
      <c r="Q657" s="11">
        <f>(((J657/60)/60)/24)+DATE(1970,1,1)+(-5/24)</f>
        <v>42045.748981481483</v>
      </c>
      <c r="R657" s="13" t="s">
        <v>8273</v>
      </c>
      <c r="S657" s="14" t="str">
        <f t="shared" si="61"/>
        <v>technology</v>
      </c>
      <c r="T657" s="13" t="str">
        <f t="shared" si="62"/>
        <v>wearables</v>
      </c>
      <c r="U657">
        <f>LEN(C657)</f>
        <v>107</v>
      </c>
      <c r="V657">
        <f t="shared" si="63"/>
        <v>0</v>
      </c>
      <c r="W657">
        <f t="shared" si="64"/>
        <v>0</v>
      </c>
      <c r="X657">
        <f t="shared" si="65"/>
        <v>1</v>
      </c>
    </row>
    <row r="658" spans="1:24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>
        <f>E658/D658</f>
        <v>2.1356000000000002</v>
      </c>
      <c r="O658" s="6">
        <f>IF(L658&gt;0,E658/L658,0)</f>
        <v>122.73563218390805</v>
      </c>
      <c r="P658" s="11">
        <f t="shared" si="60"/>
        <v>42477.554618055547</v>
      </c>
      <c r="Q658" s="11">
        <f>(((J658/60)/60)/24)+DATE(1970,1,1)+(-5/24)</f>
        <v>42417.596284722218</v>
      </c>
      <c r="R658" s="13" t="s">
        <v>8273</v>
      </c>
      <c r="S658" s="14" t="str">
        <f t="shared" si="61"/>
        <v>technology</v>
      </c>
      <c r="T658" s="13" t="str">
        <f t="shared" si="62"/>
        <v>wearables</v>
      </c>
      <c r="U658">
        <f>LEN(C658)</f>
        <v>126</v>
      </c>
      <c r="V658">
        <f t="shared" si="63"/>
        <v>0</v>
      </c>
      <c r="W658">
        <f t="shared" si="64"/>
        <v>0</v>
      </c>
      <c r="X658">
        <f t="shared" si="65"/>
        <v>1</v>
      </c>
    </row>
    <row r="659" spans="1:24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>
        <f>E659/D659</f>
        <v>1.2569999999999999</v>
      </c>
      <c r="O659" s="6">
        <f>IF(L659&gt;0,E659/L659,0)</f>
        <v>190.45454545454547</v>
      </c>
      <c r="P659" s="11">
        <f t="shared" si="60"/>
        <v>42361.637407407405</v>
      </c>
      <c r="Q659" s="11">
        <f>(((J659/60)/60)/24)+DATE(1970,1,1)+(-5/24)</f>
        <v>42331.637407407405</v>
      </c>
      <c r="R659" s="13" t="s">
        <v>8273</v>
      </c>
      <c r="S659" s="14" t="str">
        <f t="shared" si="61"/>
        <v>technology</v>
      </c>
      <c r="T659" s="13" t="str">
        <f t="shared" si="62"/>
        <v>wearables</v>
      </c>
      <c r="U659">
        <f>LEN(C659)</f>
        <v>137</v>
      </c>
      <c r="V659">
        <f t="shared" si="63"/>
        <v>0</v>
      </c>
      <c r="W659">
        <f t="shared" si="64"/>
        <v>0</v>
      </c>
      <c r="X659">
        <f t="shared" si="65"/>
        <v>1</v>
      </c>
    </row>
    <row r="660" spans="1:24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>
        <f>E660/D660</f>
        <v>1.0446206037108834</v>
      </c>
      <c r="O660" s="6">
        <f>IF(L660&gt;0,E660/L660,0)</f>
        <v>109.33695652173913</v>
      </c>
      <c r="P660" s="11">
        <f t="shared" si="60"/>
        <v>42211.541666666664</v>
      </c>
      <c r="Q660" s="11">
        <f>(((J660/60)/60)/24)+DATE(1970,1,1)+(-5/24)</f>
        <v>42178.952418981477</v>
      </c>
      <c r="R660" s="13" t="s">
        <v>8273</v>
      </c>
      <c r="S660" s="14" t="str">
        <f t="shared" si="61"/>
        <v>technology</v>
      </c>
      <c r="T660" s="13" t="str">
        <f t="shared" si="62"/>
        <v>wearables</v>
      </c>
      <c r="U660">
        <f>LEN(C660)</f>
        <v>135</v>
      </c>
      <c r="V660">
        <f t="shared" si="63"/>
        <v>0</v>
      </c>
      <c r="W660">
        <f t="shared" si="64"/>
        <v>0</v>
      </c>
      <c r="X660">
        <f t="shared" si="65"/>
        <v>1</v>
      </c>
    </row>
    <row r="661" spans="1:24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>
        <f>E661/D661</f>
        <v>1.0056666666666667</v>
      </c>
      <c r="O661" s="6">
        <f>IF(L661&gt;0,E661/L661,0)</f>
        <v>143.66666666666666</v>
      </c>
      <c r="P661" s="11">
        <f t="shared" si="60"/>
        <v>42239.385358796295</v>
      </c>
      <c r="Q661" s="11">
        <f>(((J661/60)/60)/24)+DATE(1970,1,1)+(-5/24)</f>
        <v>42209.385358796295</v>
      </c>
      <c r="R661" s="13" t="s">
        <v>8273</v>
      </c>
      <c r="S661" s="14" t="str">
        <f t="shared" si="61"/>
        <v>technology</v>
      </c>
      <c r="T661" s="13" t="str">
        <f t="shared" si="62"/>
        <v>wearables</v>
      </c>
      <c r="U661">
        <f>LEN(C661)</f>
        <v>22</v>
      </c>
      <c r="V661">
        <f t="shared" si="63"/>
        <v>1</v>
      </c>
      <c r="W661">
        <f t="shared" si="64"/>
        <v>0</v>
      </c>
      <c r="X661">
        <f t="shared" si="65"/>
        <v>0</v>
      </c>
    </row>
    <row r="662" spans="1:24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>
        <f>E662/D662</f>
        <v>3.058E-2</v>
      </c>
      <c r="O662" s="6">
        <f>IF(L662&gt;0,E662/L662,0)</f>
        <v>84.944444444444443</v>
      </c>
      <c r="P662" s="11">
        <f t="shared" si="60"/>
        <v>41952.574988425928</v>
      </c>
      <c r="Q662" s="11">
        <f>(((J662/60)/60)/24)+DATE(1970,1,1)+(-5/24)</f>
        <v>41922.533321759256</v>
      </c>
      <c r="R662" s="13" t="s">
        <v>8273</v>
      </c>
      <c r="S662" s="14" t="str">
        <f t="shared" si="61"/>
        <v>technology</v>
      </c>
      <c r="T662" s="13" t="str">
        <f t="shared" si="62"/>
        <v>wearables</v>
      </c>
      <c r="U662">
        <f>LEN(C662)</f>
        <v>135</v>
      </c>
      <c r="V662">
        <f t="shared" si="63"/>
        <v>0</v>
      </c>
      <c r="W662">
        <f t="shared" si="64"/>
        <v>0</v>
      </c>
      <c r="X662">
        <f t="shared" si="65"/>
        <v>1</v>
      </c>
    </row>
    <row r="663" spans="1:24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>
        <f>E663/D663</f>
        <v>9.4999999999999998E-3</v>
      </c>
      <c r="O663" s="6">
        <f>IF(L663&gt;0,E663/L663,0)</f>
        <v>10.555555555555555</v>
      </c>
      <c r="P663" s="11">
        <f t="shared" si="60"/>
        <v>42666.437025462961</v>
      </c>
      <c r="Q663" s="11">
        <f>(((J663/60)/60)/24)+DATE(1970,1,1)+(-5/24)</f>
        <v>42636.437025462961</v>
      </c>
      <c r="R663" s="13" t="s">
        <v>8273</v>
      </c>
      <c r="S663" s="14" t="str">
        <f t="shared" si="61"/>
        <v>technology</v>
      </c>
      <c r="T663" s="13" t="str">
        <f t="shared" si="62"/>
        <v>wearables</v>
      </c>
      <c r="U663">
        <f>LEN(C663)</f>
        <v>119</v>
      </c>
      <c r="V663">
        <f t="shared" si="63"/>
        <v>0</v>
      </c>
      <c r="W663">
        <f t="shared" si="64"/>
        <v>0</v>
      </c>
      <c r="X663">
        <f t="shared" si="65"/>
        <v>1</v>
      </c>
    </row>
    <row r="664" spans="1:24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>
        <f>E664/D664</f>
        <v>4.0000000000000001E-3</v>
      </c>
      <c r="O664" s="6">
        <f>IF(L664&gt;0,E664/L664,0)</f>
        <v>39</v>
      </c>
      <c r="P664" s="11">
        <f t="shared" si="60"/>
        <v>42020.229710648149</v>
      </c>
      <c r="Q664" s="11">
        <f>(((J664/60)/60)/24)+DATE(1970,1,1)+(-5/24)</f>
        <v>41990.229710648149</v>
      </c>
      <c r="R664" s="13" t="s">
        <v>8273</v>
      </c>
      <c r="S664" s="14" t="str">
        <f t="shared" si="61"/>
        <v>technology</v>
      </c>
      <c r="T664" s="13" t="str">
        <f t="shared" si="62"/>
        <v>wearables</v>
      </c>
      <c r="U664">
        <f>LEN(C664)</f>
        <v>103</v>
      </c>
      <c r="V664">
        <f t="shared" si="63"/>
        <v>0</v>
      </c>
      <c r="W664">
        <f t="shared" si="64"/>
        <v>0</v>
      </c>
      <c r="X664">
        <f t="shared" si="65"/>
        <v>1</v>
      </c>
    </row>
    <row r="665" spans="1:24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>
        <f>E665/D665</f>
        <v>3.5000000000000001E-3</v>
      </c>
      <c r="O665" s="6">
        <f>IF(L665&gt;0,E665/L665,0)</f>
        <v>100</v>
      </c>
      <c r="P665" s="11">
        <f t="shared" si="60"/>
        <v>42203.634907407402</v>
      </c>
      <c r="Q665" s="11">
        <f>(((J665/60)/60)/24)+DATE(1970,1,1)+(-5/24)</f>
        <v>42173.634907407402</v>
      </c>
      <c r="R665" s="13" t="s">
        <v>8273</v>
      </c>
      <c r="S665" s="14" t="str">
        <f t="shared" si="61"/>
        <v>technology</v>
      </c>
      <c r="T665" s="13" t="str">
        <f t="shared" si="62"/>
        <v>wearables</v>
      </c>
      <c r="U665">
        <f>LEN(C665)</f>
        <v>134</v>
      </c>
      <c r="V665">
        <f t="shared" si="63"/>
        <v>0</v>
      </c>
      <c r="W665">
        <f t="shared" si="64"/>
        <v>0</v>
      </c>
      <c r="X665">
        <f t="shared" si="65"/>
        <v>1</v>
      </c>
    </row>
    <row r="666" spans="1:24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>
        <f>E666/D666</f>
        <v>7.5333333333333335E-2</v>
      </c>
      <c r="O666" s="6">
        <f>IF(L666&gt;0,E666/L666,0)</f>
        <v>31.172413793103448</v>
      </c>
      <c r="P666" s="11">
        <f t="shared" si="60"/>
        <v>42107.458043981482</v>
      </c>
      <c r="Q666" s="11">
        <f>(((J666/60)/60)/24)+DATE(1970,1,1)+(-5/24)</f>
        <v>42077.458043981482</v>
      </c>
      <c r="R666" s="13" t="s">
        <v>8273</v>
      </c>
      <c r="S666" s="14" t="str">
        <f t="shared" si="61"/>
        <v>technology</v>
      </c>
      <c r="T666" s="13" t="str">
        <f t="shared" si="62"/>
        <v>wearables</v>
      </c>
      <c r="U666">
        <f>LEN(C666)</f>
        <v>115</v>
      </c>
      <c r="V666">
        <f t="shared" si="63"/>
        <v>0</v>
      </c>
      <c r="W666">
        <f t="shared" si="64"/>
        <v>0</v>
      </c>
      <c r="X666">
        <f t="shared" si="65"/>
        <v>1</v>
      </c>
    </row>
    <row r="667" spans="1:24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>
        <f>E667/D667</f>
        <v>0.18640000000000001</v>
      </c>
      <c r="O667" s="6">
        <f>IF(L667&gt;0,E667/L667,0)</f>
        <v>155.33333333333334</v>
      </c>
      <c r="P667" s="11">
        <f t="shared" si="60"/>
        <v>42748.503020833326</v>
      </c>
      <c r="Q667" s="11">
        <f>(((J667/60)/60)/24)+DATE(1970,1,1)+(-5/24)</f>
        <v>42688.503020833326</v>
      </c>
      <c r="R667" s="13" t="s">
        <v>8273</v>
      </c>
      <c r="S667" s="14" t="str">
        <f t="shared" si="61"/>
        <v>technology</v>
      </c>
      <c r="T667" s="13" t="str">
        <f t="shared" si="62"/>
        <v>wearables</v>
      </c>
      <c r="U667">
        <f>LEN(C667)</f>
        <v>133</v>
      </c>
      <c r="V667">
        <f t="shared" si="63"/>
        <v>0</v>
      </c>
      <c r="W667">
        <f t="shared" si="64"/>
        <v>0</v>
      </c>
      <c r="X667">
        <f t="shared" si="65"/>
        <v>1</v>
      </c>
    </row>
    <row r="668" spans="1:24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>
        <f>E668/D668</f>
        <v>4.0000000000000003E-5</v>
      </c>
      <c r="O668" s="6">
        <f>IF(L668&gt;0,E668/L668,0)</f>
        <v>2</v>
      </c>
      <c r="P668" s="11">
        <f t="shared" si="60"/>
        <v>41868.623819444445</v>
      </c>
      <c r="Q668" s="11">
        <f>(((J668/60)/60)/24)+DATE(1970,1,1)+(-5/24)</f>
        <v>41838.623819444445</v>
      </c>
      <c r="R668" s="13" t="s">
        <v>8273</v>
      </c>
      <c r="S668" s="14" t="str">
        <f t="shared" si="61"/>
        <v>technology</v>
      </c>
      <c r="T668" s="13" t="str">
        <f t="shared" si="62"/>
        <v>wearables</v>
      </c>
      <c r="U668">
        <f>LEN(C668)</f>
        <v>131</v>
      </c>
      <c r="V668">
        <f t="shared" si="63"/>
        <v>0</v>
      </c>
      <c r="W668">
        <f t="shared" si="64"/>
        <v>0</v>
      </c>
      <c r="X668">
        <f t="shared" si="65"/>
        <v>1</v>
      </c>
    </row>
    <row r="669" spans="1:24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>
        <f>E669/D669</f>
        <v>0.1002</v>
      </c>
      <c r="O669" s="6">
        <f>IF(L669&gt;0,E669/L669,0)</f>
        <v>178.92857142857142</v>
      </c>
      <c r="P669" s="11">
        <f t="shared" si="60"/>
        <v>42672.165081018517</v>
      </c>
      <c r="Q669" s="11">
        <f>(((J669/60)/60)/24)+DATE(1970,1,1)+(-5/24)</f>
        <v>42632.165081018517</v>
      </c>
      <c r="R669" s="13" t="s">
        <v>8273</v>
      </c>
      <c r="S669" s="14" t="str">
        <f t="shared" si="61"/>
        <v>technology</v>
      </c>
      <c r="T669" s="13" t="str">
        <f t="shared" si="62"/>
        <v>wearables</v>
      </c>
      <c r="U669">
        <f>LEN(C669)</f>
        <v>134</v>
      </c>
      <c r="V669">
        <f t="shared" si="63"/>
        <v>0</v>
      </c>
      <c r="W669">
        <f t="shared" si="64"/>
        <v>0</v>
      </c>
      <c r="X669">
        <f t="shared" si="65"/>
        <v>1</v>
      </c>
    </row>
    <row r="670" spans="1:24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>
        <f>E670/D670</f>
        <v>4.5600000000000002E-2</v>
      </c>
      <c r="O670" s="6">
        <f>IF(L670&gt;0,E670/L670,0)</f>
        <v>27.36</v>
      </c>
      <c r="P670" s="11">
        <f t="shared" si="60"/>
        <v>42135.622939814813</v>
      </c>
      <c r="Q670" s="11">
        <f>(((J670/60)/60)/24)+DATE(1970,1,1)+(-5/24)</f>
        <v>42090.622939814813</v>
      </c>
      <c r="R670" s="13" t="s">
        <v>8273</v>
      </c>
      <c r="S670" s="14" t="str">
        <f t="shared" si="61"/>
        <v>technology</v>
      </c>
      <c r="T670" s="13" t="str">
        <f t="shared" si="62"/>
        <v>wearables</v>
      </c>
      <c r="U670">
        <f>LEN(C670)</f>
        <v>118</v>
      </c>
      <c r="V670">
        <f t="shared" si="63"/>
        <v>0</v>
      </c>
      <c r="W670">
        <f t="shared" si="64"/>
        <v>0</v>
      </c>
      <c r="X670">
        <f t="shared" si="65"/>
        <v>1</v>
      </c>
    </row>
    <row r="671" spans="1:24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>
        <f>E671/D671</f>
        <v>0.21507499999999999</v>
      </c>
      <c r="O671" s="6">
        <f>IF(L671&gt;0,E671/L671,0)</f>
        <v>1536.25</v>
      </c>
      <c r="P671" s="11">
        <f t="shared" si="60"/>
        <v>42557.417337962957</v>
      </c>
      <c r="Q671" s="11">
        <f>(((J671/60)/60)/24)+DATE(1970,1,1)+(-5/24)</f>
        <v>42527.417337962957</v>
      </c>
      <c r="R671" s="13" t="s">
        <v>8273</v>
      </c>
      <c r="S671" s="14" t="str">
        <f t="shared" si="61"/>
        <v>technology</v>
      </c>
      <c r="T671" s="13" t="str">
        <f t="shared" si="62"/>
        <v>wearables</v>
      </c>
      <c r="U671">
        <f>LEN(C671)</f>
        <v>115</v>
      </c>
      <c r="V671">
        <f t="shared" si="63"/>
        <v>0</v>
      </c>
      <c r="W671">
        <f t="shared" si="64"/>
        <v>0</v>
      </c>
      <c r="X671">
        <f t="shared" si="65"/>
        <v>1</v>
      </c>
    </row>
    <row r="672" spans="1:24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>
        <f>E672/D672</f>
        <v>0.29276666666666668</v>
      </c>
      <c r="O672" s="6">
        <f>IF(L672&gt;0,E672/L672,0)</f>
        <v>84.99677419354839</v>
      </c>
      <c r="P672" s="11">
        <f t="shared" si="60"/>
        <v>42540.131944444445</v>
      </c>
      <c r="Q672" s="11">
        <f>(((J672/60)/60)/24)+DATE(1970,1,1)+(-5/24)</f>
        <v>42506.501388888886</v>
      </c>
      <c r="R672" s="13" t="s">
        <v>8273</v>
      </c>
      <c r="S672" s="14" t="str">
        <f t="shared" si="61"/>
        <v>technology</v>
      </c>
      <c r="T672" s="13" t="str">
        <f t="shared" si="62"/>
        <v>wearables</v>
      </c>
      <c r="U672">
        <f>LEN(C672)</f>
        <v>135</v>
      </c>
      <c r="V672">
        <f t="shared" si="63"/>
        <v>0</v>
      </c>
      <c r="W672">
        <f t="shared" si="64"/>
        <v>0</v>
      </c>
      <c r="X672">
        <f t="shared" si="65"/>
        <v>1</v>
      </c>
    </row>
    <row r="673" spans="1:24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>
        <f>E673/D673</f>
        <v>0.39426666666666665</v>
      </c>
      <c r="O673" s="6">
        <f>IF(L673&gt;0,E673/L673,0)</f>
        <v>788.5333333333333</v>
      </c>
      <c r="P673" s="11">
        <f t="shared" si="60"/>
        <v>42017.958333333336</v>
      </c>
      <c r="Q673" s="11">
        <f>(((J673/60)/60)/24)+DATE(1970,1,1)+(-5/24)</f>
        <v>41984.484398148146</v>
      </c>
      <c r="R673" s="13" t="s">
        <v>8273</v>
      </c>
      <c r="S673" s="14" t="str">
        <f t="shared" si="61"/>
        <v>technology</v>
      </c>
      <c r="T673" s="13" t="str">
        <f t="shared" si="62"/>
        <v>wearables</v>
      </c>
      <c r="U673">
        <f>LEN(C673)</f>
        <v>132</v>
      </c>
      <c r="V673">
        <f t="shared" si="63"/>
        <v>0</v>
      </c>
      <c r="W673">
        <f t="shared" si="64"/>
        <v>0</v>
      </c>
      <c r="X673">
        <f t="shared" si="65"/>
        <v>1</v>
      </c>
    </row>
    <row r="674" spans="1:24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>
        <f>E674/D674</f>
        <v>0.21628</v>
      </c>
      <c r="O674" s="6">
        <f>IF(L674&gt;0,E674/L674,0)</f>
        <v>50.29767441860465</v>
      </c>
      <c r="P674" s="11">
        <f t="shared" si="60"/>
        <v>42004.999305555553</v>
      </c>
      <c r="Q674" s="11">
        <f>(((J674/60)/60)/24)+DATE(1970,1,1)+(-5/24)</f>
        <v>41974.011157407404</v>
      </c>
      <c r="R674" s="13" t="s">
        <v>8273</v>
      </c>
      <c r="S674" s="14" t="str">
        <f t="shared" si="61"/>
        <v>technology</v>
      </c>
      <c r="T674" s="13" t="str">
        <f t="shared" si="62"/>
        <v>wearables</v>
      </c>
      <c r="U674">
        <f>LEN(C674)</f>
        <v>132</v>
      </c>
      <c r="V674">
        <f t="shared" si="63"/>
        <v>0</v>
      </c>
      <c r="W674">
        <f t="shared" si="64"/>
        <v>0</v>
      </c>
      <c r="X674">
        <f t="shared" si="65"/>
        <v>1</v>
      </c>
    </row>
    <row r="675" spans="1:24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>
        <f>E675/D675</f>
        <v>2.0500000000000002E-3</v>
      </c>
      <c r="O675" s="6">
        <f>IF(L675&gt;0,E675/L675,0)</f>
        <v>68.333333333333329</v>
      </c>
      <c r="P675" s="11">
        <f t="shared" si="60"/>
        <v>41883.6321412037</v>
      </c>
      <c r="Q675" s="11">
        <f>(((J675/60)/60)/24)+DATE(1970,1,1)+(-5/24)</f>
        <v>41838.6321412037</v>
      </c>
      <c r="R675" s="13" t="s">
        <v>8273</v>
      </c>
      <c r="S675" s="14" t="str">
        <f t="shared" si="61"/>
        <v>technology</v>
      </c>
      <c r="T675" s="13" t="str">
        <f t="shared" si="62"/>
        <v>wearables</v>
      </c>
      <c r="U675">
        <f>LEN(C675)</f>
        <v>126</v>
      </c>
      <c r="V675">
        <f t="shared" si="63"/>
        <v>0</v>
      </c>
      <c r="W675">
        <f t="shared" si="64"/>
        <v>0</v>
      </c>
      <c r="X675">
        <f t="shared" si="65"/>
        <v>1</v>
      </c>
    </row>
    <row r="676" spans="1:24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>
        <f>E676/D676</f>
        <v>2.9999999999999997E-4</v>
      </c>
      <c r="O676" s="6">
        <f>IF(L676&gt;0,E676/L676,0)</f>
        <v>7.5</v>
      </c>
      <c r="P676" s="11">
        <f t="shared" si="60"/>
        <v>41862.907719907402</v>
      </c>
      <c r="Q676" s="11">
        <f>(((J676/60)/60)/24)+DATE(1970,1,1)+(-5/24)</f>
        <v>41802.907719907402</v>
      </c>
      <c r="R676" s="13" t="s">
        <v>8273</v>
      </c>
      <c r="S676" s="14" t="str">
        <f t="shared" si="61"/>
        <v>technology</v>
      </c>
      <c r="T676" s="13" t="str">
        <f t="shared" si="62"/>
        <v>wearables</v>
      </c>
      <c r="U676">
        <f>LEN(C676)</f>
        <v>79</v>
      </c>
      <c r="V676">
        <f t="shared" si="63"/>
        <v>0</v>
      </c>
      <c r="W676">
        <f t="shared" si="64"/>
        <v>1</v>
      </c>
      <c r="X676">
        <f t="shared" si="65"/>
        <v>0</v>
      </c>
    </row>
    <row r="677" spans="1:24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>
        <f>E677/D677</f>
        <v>0.14849999999999999</v>
      </c>
      <c r="O677" s="6">
        <f>IF(L677&gt;0,E677/L677,0)</f>
        <v>34.269230769230766</v>
      </c>
      <c r="P677" s="11">
        <f t="shared" si="60"/>
        <v>42005.082638888889</v>
      </c>
      <c r="Q677" s="11">
        <f>(((J677/60)/60)/24)+DATE(1970,1,1)+(-5/24)</f>
        <v>41975.722268518519</v>
      </c>
      <c r="R677" s="13" t="s">
        <v>8273</v>
      </c>
      <c r="S677" s="14" t="str">
        <f t="shared" si="61"/>
        <v>technology</v>
      </c>
      <c r="T677" s="13" t="str">
        <f t="shared" si="62"/>
        <v>wearables</v>
      </c>
      <c r="U677">
        <f>LEN(C677)</f>
        <v>130</v>
      </c>
      <c r="V677">
        <f t="shared" si="63"/>
        <v>0</v>
      </c>
      <c r="W677">
        <f t="shared" si="64"/>
        <v>0</v>
      </c>
      <c r="X677">
        <f t="shared" si="65"/>
        <v>1</v>
      </c>
    </row>
    <row r="678" spans="1:24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>
        <f>E678/D678</f>
        <v>1.4710000000000001E-2</v>
      </c>
      <c r="O678" s="6">
        <f>IF(L678&gt;0,E678/L678,0)</f>
        <v>61.291666666666664</v>
      </c>
      <c r="P678" s="11">
        <f t="shared" si="60"/>
        <v>42042.559965277782</v>
      </c>
      <c r="Q678" s="11">
        <f>(((J678/60)/60)/24)+DATE(1970,1,1)+(-5/24)</f>
        <v>42012.559965277782</v>
      </c>
      <c r="R678" s="13" t="s">
        <v>8273</v>
      </c>
      <c r="S678" s="14" t="str">
        <f t="shared" si="61"/>
        <v>technology</v>
      </c>
      <c r="T678" s="13" t="str">
        <f t="shared" si="62"/>
        <v>wearables</v>
      </c>
      <c r="U678">
        <f>LEN(C678)</f>
        <v>130</v>
      </c>
      <c r="V678">
        <f t="shared" si="63"/>
        <v>0</v>
      </c>
      <c r="W678">
        <f t="shared" si="64"/>
        <v>0</v>
      </c>
      <c r="X678">
        <f t="shared" si="65"/>
        <v>1</v>
      </c>
    </row>
    <row r="679" spans="1:24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>
        <f>E679/D679</f>
        <v>0.25584000000000001</v>
      </c>
      <c r="O679" s="6">
        <f>IF(L679&gt;0,E679/L679,0)</f>
        <v>133.25</v>
      </c>
      <c r="P679" s="11">
        <f t="shared" si="60"/>
        <v>42549.195543981477</v>
      </c>
      <c r="Q679" s="11">
        <f>(((J679/60)/60)/24)+DATE(1970,1,1)+(-5/24)</f>
        <v>42504.195543981477</v>
      </c>
      <c r="R679" s="13" t="s">
        <v>8273</v>
      </c>
      <c r="S679" s="14" t="str">
        <f t="shared" si="61"/>
        <v>technology</v>
      </c>
      <c r="T679" s="13" t="str">
        <f t="shared" si="62"/>
        <v>wearables</v>
      </c>
      <c r="U679">
        <f>LEN(C679)</f>
        <v>132</v>
      </c>
      <c r="V679">
        <f t="shared" si="63"/>
        <v>0</v>
      </c>
      <c r="W679">
        <f t="shared" si="64"/>
        <v>0</v>
      </c>
      <c r="X679">
        <f t="shared" si="65"/>
        <v>1</v>
      </c>
    </row>
    <row r="680" spans="1:24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>
        <f>E680/D680</f>
        <v>3.8206896551724136E-2</v>
      </c>
      <c r="O680" s="6">
        <f>IF(L680&gt;0,E680/L680,0)</f>
        <v>65.17647058823529</v>
      </c>
      <c r="P680" s="11">
        <f t="shared" si="60"/>
        <v>42511.168263888881</v>
      </c>
      <c r="Q680" s="11">
        <f>(((J680/60)/60)/24)+DATE(1970,1,1)+(-5/24)</f>
        <v>42481.168263888881</v>
      </c>
      <c r="R680" s="13" t="s">
        <v>8273</v>
      </c>
      <c r="S680" s="14" t="str">
        <f t="shared" si="61"/>
        <v>technology</v>
      </c>
      <c r="T680" s="13" t="str">
        <f t="shared" si="62"/>
        <v>wearables</v>
      </c>
      <c r="U680">
        <f>LEN(C680)</f>
        <v>135</v>
      </c>
      <c r="V680">
        <f t="shared" si="63"/>
        <v>0</v>
      </c>
      <c r="W680">
        <f t="shared" si="64"/>
        <v>0</v>
      </c>
      <c r="X680">
        <f t="shared" si="65"/>
        <v>1</v>
      </c>
    </row>
    <row r="681" spans="1:24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>
        <f>E681/D681</f>
        <v>0.15485964912280703</v>
      </c>
      <c r="O681" s="6">
        <f>IF(L681&gt;0,E681/L681,0)</f>
        <v>93.90425531914893</v>
      </c>
      <c r="P681" s="11">
        <f t="shared" si="60"/>
        <v>42616.487372685187</v>
      </c>
      <c r="Q681" s="11">
        <f>(((J681/60)/60)/24)+DATE(1970,1,1)+(-5/24)</f>
        <v>42556.487372685187</v>
      </c>
      <c r="R681" s="13" t="s">
        <v>8273</v>
      </c>
      <c r="S681" s="14" t="str">
        <f t="shared" si="61"/>
        <v>technology</v>
      </c>
      <c r="T681" s="13" t="str">
        <f t="shared" si="62"/>
        <v>wearables</v>
      </c>
      <c r="U681">
        <f>LEN(C681)</f>
        <v>131</v>
      </c>
      <c r="V681">
        <f t="shared" si="63"/>
        <v>0</v>
      </c>
      <c r="W681">
        <f t="shared" si="64"/>
        <v>0</v>
      </c>
      <c r="X681">
        <f t="shared" si="65"/>
        <v>1</v>
      </c>
    </row>
    <row r="682" spans="1:24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>
        <f>E682/D682</f>
        <v>0.25912000000000002</v>
      </c>
      <c r="O682" s="6">
        <f>IF(L682&gt;0,E682/L682,0)</f>
        <v>150.65116279069767</v>
      </c>
      <c r="P682" s="11">
        <f t="shared" si="60"/>
        <v>41899.293182870366</v>
      </c>
      <c r="Q682" s="11">
        <f>(((J682/60)/60)/24)+DATE(1970,1,1)+(-5/24)</f>
        <v>41864.293182870366</v>
      </c>
      <c r="R682" s="13" t="s">
        <v>8273</v>
      </c>
      <c r="S682" s="14" t="str">
        <f t="shared" si="61"/>
        <v>technology</v>
      </c>
      <c r="T682" s="13" t="str">
        <f t="shared" si="62"/>
        <v>wearables</v>
      </c>
      <c r="U682">
        <f>LEN(C682)</f>
        <v>134</v>
      </c>
      <c r="V682">
        <f t="shared" si="63"/>
        <v>0</v>
      </c>
      <c r="W682">
        <f t="shared" si="64"/>
        <v>0</v>
      </c>
      <c r="X682">
        <f t="shared" si="65"/>
        <v>1</v>
      </c>
    </row>
    <row r="683" spans="1:24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>
        <f>E683/D683</f>
        <v>4.0000000000000002E-4</v>
      </c>
      <c r="O683" s="6">
        <f>IF(L683&gt;0,E683/L683,0)</f>
        <v>1</v>
      </c>
      <c r="P683" s="11">
        <f t="shared" si="60"/>
        <v>42669.597268518519</v>
      </c>
      <c r="Q683" s="11">
        <f>(((J683/60)/60)/24)+DATE(1970,1,1)+(-5/24)</f>
        <v>42639.597268518519</v>
      </c>
      <c r="R683" s="13" t="s">
        <v>8273</v>
      </c>
      <c r="S683" s="14" t="str">
        <f t="shared" si="61"/>
        <v>technology</v>
      </c>
      <c r="T683" s="13" t="str">
        <f t="shared" si="62"/>
        <v>wearables</v>
      </c>
      <c r="U683">
        <f>LEN(C683)</f>
        <v>135</v>
      </c>
      <c r="V683">
        <f t="shared" si="63"/>
        <v>0</v>
      </c>
      <c r="W683">
        <f t="shared" si="64"/>
        <v>0</v>
      </c>
      <c r="X683">
        <f t="shared" si="65"/>
        <v>1</v>
      </c>
    </row>
    <row r="684" spans="1:24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>
        <f>E684/D684</f>
        <v>1.06E-3</v>
      </c>
      <c r="O684" s="6">
        <f>IF(L684&gt;0,E684/L684,0)</f>
        <v>13.25</v>
      </c>
      <c r="P684" s="11">
        <f t="shared" si="60"/>
        <v>42808.51530092593</v>
      </c>
      <c r="Q684" s="11">
        <f>(((J684/60)/60)/24)+DATE(1970,1,1)+(-5/24)</f>
        <v>42778.556967592587</v>
      </c>
      <c r="R684" s="13" t="s">
        <v>8273</v>
      </c>
      <c r="S684" s="14" t="str">
        <f t="shared" si="61"/>
        <v>technology</v>
      </c>
      <c r="T684" s="13" t="str">
        <f t="shared" si="62"/>
        <v>wearables</v>
      </c>
      <c r="U684">
        <f>LEN(C684)</f>
        <v>123</v>
      </c>
      <c r="V684">
        <f t="shared" si="63"/>
        <v>0</v>
      </c>
      <c r="W684">
        <f t="shared" si="64"/>
        <v>0</v>
      </c>
      <c r="X684">
        <f t="shared" si="65"/>
        <v>1</v>
      </c>
    </row>
    <row r="685" spans="1:24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>
        <f>E685/D685</f>
        <v>8.5142857142857138E-3</v>
      </c>
      <c r="O685" s="6">
        <f>IF(L685&gt;0,E685/L685,0)</f>
        <v>99.333333333333329</v>
      </c>
      <c r="P685" s="11">
        <f t="shared" si="60"/>
        <v>42674.691712962966</v>
      </c>
      <c r="Q685" s="11">
        <f>(((J685/60)/60)/24)+DATE(1970,1,1)+(-5/24)</f>
        <v>42634.691712962966</v>
      </c>
      <c r="R685" s="13" t="s">
        <v>8273</v>
      </c>
      <c r="S685" s="14" t="str">
        <f t="shared" si="61"/>
        <v>technology</v>
      </c>
      <c r="T685" s="13" t="str">
        <f t="shared" si="62"/>
        <v>wearables</v>
      </c>
      <c r="U685">
        <f>LEN(C685)</f>
        <v>131</v>
      </c>
      <c r="V685">
        <f t="shared" si="63"/>
        <v>0</v>
      </c>
      <c r="W685">
        <f t="shared" si="64"/>
        <v>0</v>
      </c>
      <c r="X685">
        <f t="shared" si="65"/>
        <v>1</v>
      </c>
    </row>
    <row r="686" spans="1:24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>
        <f>E686/D686</f>
        <v>7.4837500000000001E-2</v>
      </c>
      <c r="O686" s="6">
        <f>IF(L686&gt;0,E686/L686,0)</f>
        <v>177.39259259259259</v>
      </c>
      <c r="P686" s="11">
        <f t="shared" si="60"/>
        <v>41844.916666666664</v>
      </c>
      <c r="Q686" s="11">
        <f>(((J686/60)/60)/24)+DATE(1970,1,1)+(-5/24)</f>
        <v>41809.26494212963</v>
      </c>
      <c r="R686" s="13" t="s">
        <v>8273</v>
      </c>
      <c r="S686" s="14" t="str">
        <f t="shared" si="61"/>
        <v>technology</v>
      </c>
      <c r="T686" s="13" t="str">
        <f t="shared" si="62"/>
        <v>wearables</v>
      </c>
      <c r="U686">
        <f>LEN(C686)</f>
        <v>38</v>
      </c>
      <c r="V686">
        <f t="shared" si="63"/>
        <v>1</v>
      </c>
      <c r="W686">
        <f t="shared" si="64"/>
        <v>0</v>
      </c>
      <c r="X686">
        <f t="shared" si="65"/>
        <v>0</v>
      </c>
    </row>
    <row r="687" spans="1:24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>
        <f>E687/D687</f>
        <v>0.27650000000000002</v>
      </c>
      <c r="O687" s="6">
        <f>IF(L687&gt;0,E687/L687,0)</f>
        <v>55.3</v>
      </c>
      <c r="P687" s="11">
        <f t="shared" si="60"/>
        <v>42016.658240740733</v>
      </c>
      <c r="Q687" s="11">
        <f>(((J687/60)/60)/24)+DATE(1970,1,1)+(-5/24)</f>
        <v>41971.658240740733</v>
      </c>
      <c r="R687" s="13" t="s">
        <v>8273</v>
      </c>
      <c r="S687" s="14" t="str">
        <f t="shared" si="61"/>
        <v>technology</v>
      </c>
      <c r="T687" s="13" t="str">
        <f t="shared" si="62"/>
        <v>wearables</v>
      </c>
      <c r="U687">
        <f>LEN(C687)</f>
        <v>131</v>
      </c>
      <c r="V687">
        <f t="shared" si="63"/>
        <v>0</v>
      </c>
      <c r="W687">
        <f t="shared" si="64"/>
        <v>0</v>
      </c>
      <c r="X687">
        <f t="shared" si="65"/>
        <v>1</v>
      </c>
    </row>
    <row r="688" spans="1:24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>
        <f>E688/D688</f>
        <v>0</v>
      </c>
      <c r="O688" s="6">
        <f>IF(L688&gt;0,E688/L688,0)</f>
        <v>0</v>
      </c>
      <c r="P688" s="11">
        <f t="shared" si="60"/>
        <v>42219.464930555558</v>
      </c>
      <c r="Q688" s="11">
        <f>(((J688/60)/60)/24)+DATE(1970,1,1)+(-5/24)</f>
        <v>42189.464930555558</v>
      </c>
      <c r="R688" s="13" t="s">
        <v>8273</v>
      </c>
      <c r="S688" s="14" t="str">
        <f t="shared" si="61"/>
        <v>technology</v>
      </c>
      <c r="T688" s="13" t="str">
        <f t="shared" si="62"/>
        <v>wearables</v>
      </c>
      <c r="U688">
        <f>LEN(C688)</f>
        <v>114</v>
      </c>
      <c r="V688">
        <f t="shared" si="63"/>
        <v>0</v>
      </c>
      <c r="W688">
        <f t="shared" si="64"/>
        <v>0</v>
      </c>
      <c r="X688">
        <f t="shared" si="65"/>
        <v>1</v>
      </c>
    </row>
    <row r="689" spans="1:24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>
        <f>E689/D689</f>
        <v>3.5499999999999997E-2</v>
      </c>
      <c r="O689" s="6">
        <f>IF(L689&gt;0,E689/L689,0)</f>
        <v>591.66666666666663</v>
      </c>
      <c r="P689" s="11">
        <f t="shared" si="60"/>
        <v>42771.542280092595</v>
      </c>
      <c r="Q689" s="11">
        <f>(((J689/60)/60)/24)+DATE(1970,1,1)+(-5/24)</f>
        <v>42711.542280092595</v>
      </c>
      <c r="R689" s="13" t="s">
        <v>8273</v>
      </c>
      <c r="S689" s="14" t="str">
        <f t="shared" si="61"/>
        <v>technology</v>
      </c>
      <c r="T689" s="13" t="str">
        <f t="shared" si="62"/>
        <v>wearables</v>
      </c>
      <c r="U689">
        <f>LEN(C689)</f>
        <v>120</v>
      </c>
      <c r="V689">
        <f t="shared" si="63"/>
        <v>0</v>
      </c>
      <c r="W689">
        <f t="shared" si="64"/>
        <v>0</v>
      </c>
      <c r="X689">
        <f t="shared" si="65"/>
        <v>1</v>
      </c>
    </row>
    <row r="690" spans="1:24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>
        <f>E690/D690</f>
        <v>0.72989999999999999</v>
      </c>
      <c r="O690" s="6">
        <f>IF(L690&gt;0,E690/L690,0)</f>
        <v>405.5</v>
      </c>
      <c r="P690" s="11">
        <f t="shared" si="60"/>
        <v>42291.896446759252</v>
      </c>
      <c r="Q690" s="11">
        <f>(((J690/60)/60)/24)+DATE(1970,1,1)+(-5/24)</f>
        <v>42261.896446759252</v>
      </c>
      <c r="R690" s="13" t="s">
        <v>8273</v>
      </c>
      <c r="S690" s="14" t="str">
        <f t="shared" si="61"/>
        <v>technology</v>
      </c>
      <c r="T690" s="13" t="str">
        <f t="shared" si="62"/>
        <v>wearables</v>
      </c>
      <c r="U690">
        <f>LEN(C690)</f>
        <v>134</v>
      </c>
      <c r="V690">
        <f t="shared" si="63"/>
        <v>0</v>
      </c>
      <c r="W690">
        <f t="shared" si="64"/>
        <v>0</v>
      </c>
      <c r="X690">
        <f t="shared" si="65"/>
        <v>1</v>
      </c>
    </row>
    <row r="691" spans="1:24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>
        <f>E691/D691</f>
        <v>0.57648750000000004</v>
      </c>
      <c r="O691" s="6">
        <f>IF(L691&gt;0,E691/L691,0)</f>
        <v>343.14732142857144</v>
      </c>
      <c r="P691" s="11">
        <f t="shared" si="60"/>
        <v>42711.999305555553</v>
      </c>
      <c r="Q691" s="11">
        <f>(((J691/60)/60)/24)+DATE(1970,1,1)+(-5/24)</f>
        <v>42675.459456018514</v>
      </c>
      <c r="R691" s="13" t="s">
        <v>8273</v>
      </c>
      <c r="S691" s="14" t="str">
        <f t="shared" si="61"/>
        <v>technology</v>
      </c>
      <c r="T691" s="13" t="str">
        <f t="shared" si="62"/>
        <v>wearables</v>
      </c>
      <c r="U691">
        <f>LEN(C691)</f>
        <v>130</v>
      </c>
      <c r="V691">
        <f t="shared" si="63"/>
        <v>0</v>
      </c>
      <c r="W691">
        <f t="shared" si="64"/>
        <v>0</v>
      </c>
      <c r="X691">
        <f t="shared" si="65"/>
        <v>1</v>
      </c>
    </row>
    <row r="692" spans="1:24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>
        <f>E692/D692</f>
        <v>0.1234</v>
      </c>
      <c r="O692" s="6">
        <f>IF(L692&gt;0,E692/L692,0)</f>
        <v>72.588235294117652</v>
      </c>
      <c r="P692" s="11">
        <f t="shared" si="60"/>
        <v>42622.041666666664</v>
      </c>
      <c r="Q692" s="11">
        <f>(((J692/60)/60)/24)+DATE(1970,1,1)+(-5/24)</f>
        <v>42579.426400462959</v>
      </c>
      <c r="R692" s="13" t="s">
        <v>8273</v>
      </c>
      <c r="S692" s="14" t="str">
        <f t="shared" si="61"/>
        <v>technology</v>
      </c>
      <c r="T692" s="13" t="str">
        <f t="shared" si="62"/>
        <v>wearables</v>
      </c>
      <c r="U692">
        <f>LEN(C692)</f>
        <v>86</v>
      </c>
      <c r="V692">
        <f t="shared" si="63"/>
        <v>0</v>
      </c>
      <c r="W692">
        <f t="shared" si="64"/>
        <v>1</v>
      </c>
      <c r="X692">
        <f t="shared" si="65"/>
        <v>0</v>
      </c>
    </row>
    <row r="693" spans="1:24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>
        <f>E693/D693</f>
        <v>5.1999999999999998E-3</v>
      </c>
      <c r="O693" s="6">
        <f>IF(L693&gt;0,E693/L693,0)</f>
        <v>26</v>
      </c>
      <c r="P693" s="11">
        <f t="shared" si="60"/>
        <v>42185.819976851846</v>
      </c>
      <c r="Q693" s="11">
        <f>(((J693/60)/60)/24)+DATE(1970,1,1)+(-5/24)</f>
        <v>42157.819976851846</v>
      </c>
      <c r="R693" s="13" t="s">
        <v>8273</v>
      </c>
      <c r="S693" s="14" t="str">
        <f t="shared" si="61"/>
        <v>technology</v>
      </c>
      <c r="T693" s="13" t="str">
        <f t="shared" si="62"/>
        <v>wearables</v>
      </c>
      <c r="U693">
        <f>LEN(C693)</f>
        <v>128</v>
      </c>
      <c r="V693">
        <f t="shared" si="63"/>
        <v>0</v>
      </c>
      <c r="W693">
        <f t="shared" si="64"/>
        <v>0</v>
      </c>
      <c r="X693">
        <f t="shared" si="65"/>
        <v>1</v>
      </c>
    </row>
    <row r="694" spans="1:24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>
        <f>E694/D694</f>
        <v>6.5299999999999997E-2</v>
      </c>
      <c r="O694" s="6">
        <f>IF(L694&gt;0,E694/L694,0)</f>
        <v>6.4975124378109452</v>
      </c>
      <c r="P694" s="11">
        <f t="shared" si="60"/>
        <v>42726.167395833334</v>
      </c>
      <c r="Q694" s="11">
        <f>(((J694/60)/60)/24)+DATE(1970,1,1)+(-5/24)</f>
        <v>42696.167395833334</v>
      </c>
      <c r="R694" s="13" t="s">
        <v>8273</v>
      </c>
      <c r="S694" s="14" t="str">
        <f t="shared" si="61"/>
        <v>technology</v>
      </c>
      <c r="T694" s="13" t="str">
        <f t="shared" si="62"/>
        <v>wearables</v>
      </c>
      <c r="U694">
        <f>LEN(C694)</f>
        <v>132</v>
      </c>
      <c r="V694">
        <f t="shared" si="63"/>
        <v>0</v>
      </c>
      <c r="W694">
        <f t="shared" si="64"/>
        <v>0</v>
      </c>
      <c r="X694">
        <f t="shared" si="65"/>
        <v>1</v>
      </c>
    </row>
    <row r="695" spans="1:24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>
        <f>E695/D695</f>
        <v>0.35338000000000003</v>
      </c>
      <c r="O695" s="6">
        <f>IF(L695&gt;0,E695/L695,0)</f>
        <v>119.38513513513513</v>
      </c>
      <c r="P695" s="11">
        <f t="shared" si="60"/>
        <v>42124.599849537037</v>
      </c>
      <c r="Q695" s="11">
        <f>(((J695/60)/60)/24)+DATE(1970,1,1)+(-5/24)</f>
        <v>42094.599849537037</v>
      </c>
      <c r="R695" s="13" t="s">
        <v>8273</v>
      </c>
      <c r="S695" s="14" t="str">
        <f t="shared" si="61"/>
        <v>technology</v>
      </c>
      <c r="T695" s="13" t="str">
        <f t="shared" si="62"/>
        <v>wearables</v>
      </c>
      <c r="U695">
        <f>LEN(C695)</f>
        <v>98</v>
      </c>
      <c r="V695">
        <f t="shared" si="63"/>
        <v>0</v>
      </c>
      <c r="W695">
        <f t="shared" si="64"/>
        <v>1</v>
      </c>
      <c r="X695">
        <f t="shared" si="65"/>
        <v>0</v>
      </c>
    </row>
    <row r="696" spans="1:24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>
        <f>E696/D696</f>
        <v>3.933333333333333E-3</v>
      </c>
      <c r="O696" s="6">
        <f>IF(L696&gt;0,E696/L696,0)</f>
        <v>84.285714285714292</v>
      </c>
      <c r="P696" s="11">
        <f t="shared" si="60"/>
        <v>42767.455543981479</v>
      </c>
      <c r="Q696" s="11">
        <f>(((J696/60)/60)/24)+DATE(1970,1,1)+(-5/24)</f>
        <v>42737.455543981479</v>
      </c>
      <c r="R696" s="13" t="s">
        <v>8273</v>
      </c>
      <c r="S696" s="14" t="str">
        <f t="shared" si="61"/>
        <v>technology</v>
      </c>
      <c r="T696" s="13" t="str">
        <f t="shared" si="62"/>
        <v>wearables</v>
      </c>
      <c r="U696">
        <f>LEN(C696)</f>
        <v>135</v>
      </c>
      <c r="V696">
        <f t="shared" si="63"/>
        <v>0</v>
      </c>
      <c r="W696">
        <f t="shared" si="64"/>
        <v>0</v>
      </c>
      <c r="X696">
        <f t="shared" si="65"/>
        <v>1</v>
      </c>
    </row>
    <row r="697" spans="1:24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>
        <f>E697/D697</f>
        <v>1.06E-2</v>
      </c>
      <c r="O697" s="6">
        <f>IF(L697&gt;0,E697/L697,0)</f>
        <v>90.857142857142861</v>
      </c>
      <c r="P697" s="11">
        <f t="shared" si="60"/>
        <v>41943.312731481477</v>
      </c>
      <c r="Q697" s="11">
        <f>(((J697/60)/60)/24)+DATE(1970,1,1)+(-5/24)</f>
        <v>41913.312731481477</v>
      </c>
      <c r="R697" s="13" t="s">
        <v>8273</v>
      </c>
      <c r="S697" s="14" t="str">
        <f t="shared" si="61"/>
        <v>technology</v>
      </c>
      <c r="T697" s="13" t="str">
        <f t="shared" si="62"/>
        <v>wearables</v>
      </c>
      <c r="U697">
        <f>LEN(C697)</f>
        <v>132</v>
      </c>
      <c r="V697">
        <f t="shared" si="63"/>
        <v>0</v>
      </c>
      <c r="W697">
        <f t="shared" si="64"/>
        <v>0</v>
      </c>
      <c r="X697">
        <f t="shared" si="65"/>
        <v>1</v>
      </c>
    </row>
    <row r="698" spans="1:24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>
        <f>E698/D698</f>
        <v>5.7142857142857145E-6</v>
      </c>
      <c r="O698" s="6">
        <f>IF(L698&gt;0,E698/L698,0)</f>
        <v>1</v>
      </c>
      <c r="P698" s="11">
        <f t="shared" si="60"/>
        <v>41845.718773148146</v>
      </c>
      <c r="Q698" s="11">
        <f>(((J698/60)/60)/24)+DATE(1970,1,1)+(-5/24)</f>
        <v>41815.718773148146</v>
      </c>
      <c r="R698" s="13" t="s">
        <v>8273</v>
      </c>
      <c r="S698" s="14" t="str">
        <f t="shared" si="61"/>
        <v>technology</v>
      </c>
      <c r="T698" s="13" t="str">
        <f t="shared" si="62"/>
        <v>wearables</v>
      </c>
      <c r="U698">
        <f>LEN(C698)</f>
        <v>73</v>
      </c>
      <c r="V698">
        <f t="shared" si="63"/>
        <v>0</v>
      </c>
      <c r="W698">
        <f t="shared" si="64"/>
        <v>1</v>
      </c>
      <c r="X698">
        <f t="shared" si="65"/>
        <v>0</v>
      </c>
    </row>
    <row r="699" spans="1:24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>
        <f>E699/D699</f>
        <v>0.46379999999999999</v>
      </c>
      <c r="O699" s="6">
        <f>IF(L699&gt;0,E699/L699,0)</f>
        <v>20.342105263157894</v>
      </c>
      <c r="P699" s="11">
        <f t="shared" si="60"/>
        <v>42403.314687500002</v>
      </c>
      <c r="Q699" s="11">
        <f>(((J699/60)/60)/24)+DATE(1970,1,1)+(-5/24)</f>
        <v>42388.314687500002</v>
      </c>
      <c r="R699" s="13" t="s">
        <v>8273</v>
      </c>
      <c r="S699" s="14" t="str">
        <f t="shared" si="61"/>
        <v>technology</v>
      </c>
      <c r="T699" s="13" t="str">
        <f t="shared" si="62"/>
        <v>wearables</v>
      </c>
      <c r="U699">
        <f>LEN(C699)</f>
        <v>134</v>
      </c>
      <c r="V699">
        <f t="shared" si="63"/>
        <v>0</v>
      </c>
      <c r="W699">
        <f t="shared" si="64"/>
        <v>0</v>
      </c>
      <c r="X699">
        <f t="shared" si="65"/>
        <v>1</v>
      </c>
    </row>
    <row r="700" spans="1:24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>
        <f>E700/D700</f>
        <v>0.15390000000000001</v>
      </c>
      <c r="O700" s="6">
        <f>IF(L700&gt;0,E700/L700,0)</f>
        <v>530.68965517241384</v>
      </c>
      <c r="P700" s="11">
        <f t="shared" si="60"/>
        <v>41899.875</v>
      </c>
      <c r="Q700" s="11">
        <f>(((J700/60)/60)/24)+DATE(1970,1,1)+(-5/24)</f>
        <v>41866.72274305555</v>
      </c>
      <c r="R700" s="13" t="s">
        <v>8273</v>
      </c>
      <c r="S700" s="14" t="str">
        <f t="shared" si="61"/>
        <v>technology</v>
      </c>
      <c r="T700" s="13" t="str">
        <f t="shared" si="62"/>
        <v>wearables</v>
      </c>
      <c r="U700">
        <f>LEN(C700)</f>
        <v>132</v>
      </c>
      <c r="V700">
        <f t="shared" si="63"/>
        <v>0</v>
      </c>
      <c r="W700">
        <f t="shared" si="64"/>
        <v>0</v>
      </c>
      <c r="X700">
        <f t="shared" si="65"/>
        <v>1</v>
      </c>
    </row>
    <row r="701" spans="1:24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>
        <f>E701/D701</f>
        <v>0.824221076923077</v>
      </c>
      <c r="O701" s="6">
        <f>IF(L701&gt;0,E701/L701,0)</f>
        <v>120.39184269662923</v>
      </c>
      <c r="P701" s="11">
        <f t="shared" si="60"/>
        <v>41600.458333333328</v>
      </c>
      <c r="Q701" s="11">
        <f>(((J701/60)/60)/24)+DATE(1970,1,1)+(-5/24)</f>
        <v>41563.277175925927</v>
      </c>
      <c r="R701" s="13" t="s">
        <v>8273</v>
      </c>
      <c r="S701" s="14" t="str">
        <f t="shared" si="61"/>
        <v>technology</v>
      </c>
      <c r="T701" s="13" t="str">
        <f t="shared" si="62"/>
        <v>wearables</v>
      </c>
      <c r="U701">
        <f>LEN(C701)</f>
        <v>130</v>
      </c>
      <c r="V701">
        <f t="shared" si="63"/>
        <v>0</v>
      </c>
      <c r="W701">
        <f t="shared" si="64"/>
        <v>0</v>
      </c>
      <c r="X701">
        <f t="shared" si="65"/>
        <v>1</v>
      </c>
    </row>
    <row r="702" spans="1:24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>
        <f>E702/D702</f>
        <v>2.6866666666666667E-2</v>
      </c>
      <c r="O702" s="6">
        <f>IF(L702&gt;0,E702/L702,0)</f>
        <v>13</v>
      </c>
      <c r="P702" s="11">
        <f t="shared" si="60"/>
        <v>42745.480104166665</v>
      </c>
      <c r="Q702" s="11">
        <f>(((J702/60)/60)/24)+DATE(1970,1,1)+(-5/24)</f>
        <v>42715.480104166665</v>
      </c>
      <c r="R702" s="13" t="s">
        <v>8273</v>
      </c>
      <c r="S702" s="14" t="str">
        <f t="shared" si="61"/>
        <v>technology</v>
      </c>
      <c r="T702" s="13" t="str">
        <f t="shared" si="62"/>
        <v>wearables</v>
      </c>
      <c r="U702">
        <f>LEN(C702)</f>
        <v>135</v>
      </c>
      <c r="V702">
        <f t="shared" si="63"/>
        <v>0</v>
      </c>
      <c r="W702">
        <f t="shared" si="64"/>
        <v>0</v>
      </c>
      <c r="X702">
        <f t="shared" si="65"/>
        <v>1</v>
      </c>
    </row>
    <row r="703" spans="1:24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>
        <f>E703/D703</f>
        <v>0.26600000000000001</v>
      </c>
      <c r="O703" s="6">
        <f>IF(L703&gt;0,E703/L703,0)</f>
        <v>291.33333333333331</v>
      </c>
      <c r="P703" s="11">
        <f t="shared" si="60"/>
        <v>41843.454629629625</v>
      </c>
      <c r="Q703" s="11">
        <f>(((J703/60)/60)/24)+DATE(1970,1,1)+(-5/24)</f>
        <v>41813.454629629625</v>
      </c>
      <c r="R703" s="13" t="s">
        <v>8273</v>
      </c>
      <c r="S703" s="14" t="str">
        <f t="shared" si="61"/>
        <v>technology</v>
      </c>
      <c r="T703" s="13" t="str">
        <f t="shared" si="62"/>
        <v>wearables</v>
      </c>
      <c r="U703">
        <f>LEN(C703)</f>
        <v>130</v>
      </c>
      <c r="V703">
        <f t="shared" si="63"/>
        <v>0</v>
      </c>
      <c r="W703">
        <f t="shared" si="64"/>
        <v>0</v>
      </c>
      <c r="X703">
        <f t="shared" si="65"/>
        <v>1</v>
      </c>
    </row>
    <row r="704" spans="1:24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>
        <f>E704/D704</f>
        <v>0.30813400000000002</v>
      </c>
      <c r="O704" s="6">
        <f>IF(L704&gt;0,E704/L704,0)</f>
        <v>124.9191891891892</v>
      </c>
      <c r="P704" s="11">
        <f t="shared" si="60"/>
        <v>42698.560034722213</v>
      </c>
      <c r="Q704" s="11">
        <f>(((J704/60)/60)/24)+DATE(1970,1,1)+(-5/24)</f>
        <v>42668.518368055556</v>
      </c>
      <c r="R704" s="13" t="s">
        <v>8273</v>
      </c>
      <c r="S704" s="14" t="str">
        <f t="shared" si="61"/>
        <v>technology</v>
      </c>
      <c r="T704" s="13" t="str">
        <f t="shared" si="62"/>
        <v>wearables</v>
      </c>
      <c r="U704">
        <f>LEN(C704)</f>
        <v>130</v>
      </c>
      <c r="V704">
        <f t="shared" si="63"/>
        <v>0</v>
      </c>
      <c r="W704">
        <f t="shared" si="64"/>
        <v>0</v>
      </c>
      <c r="X704">
        <f t="shared" si="65"/>
        <v>1</v>
      </c>
    </row>
    <row r="705" spans="1:24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>
        <f>E705/D705</f>
        <v>5.5800000000000002E-2</v>
      </c>
      <c r="O705" s="6">
        <f>IF(L705&gt;0,E705/L705,0)</f>
        <v>119.57142857142857</v>
      </c>
      <c r="P705" s="11">
        <f t="shared" si="60"/>
        <v>42766.772222222215</v>
      </c>
      <c r="Q705" s="11">
        <f>(((J705/60)/60)/24)+DATE(1970,1,1)+(-5/24)</f>
        <v>42711.742465277777</v>
      </c>
      <c r="R705" s="13" t="s">
        <v>8273</v>
      </c>
      <c r="S705" s="14" t="str">
        <f t="shared" si="61"/>
        <v>technology</v>
      </c>
      <c r="T705" s="13" t="str">
        <f t="shared" si="62"/>
        <v>wearables</v>
      </c>
      <c r="U705">
        <f>LEN(C705)</f>
        <v>119</v>
      </c>
      <c r="V705">
        <f t="shared" si="63"/>
        <v>0</v>
      </c>
      <c r="W705">
        <f t="shared" si="64"/>
        <v>0</v>
      </c>
      <c r="X705">
        <f t="shared" si="65"/>
        <v>1</v>
      </c>
    </row>
    <row r="706" spans="1:24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>
        <f>E706/D706</f>
        <v>8.7454545454545458E-3</v>
      </c>
      <c r="O706" s="6">
        <f>IF(L706&gt;0,E706/L706,0)</f>
        <v>120.25</v>
      </c>
      <c r="P706" s="11">
        <f t="shared" ref="P706:P769" si="66">(((I706/60)/60)/24)+DATE(1970,1,1)+(-5/24)</f>
        <v>42785.984583333331</v>
      </c>
      <c r="Q706" s="11">
        <f>(((J706/60)/60)/24)+DATE(1970,1,1)+(-5/24)</f>
        <v>42725.984583333331</v>
      </c>
      <c r="R706" s="13" t="s">
        <v>8273</v>
      </c>
      <c r="S706" s="14" t="str">
        <f t="shared" ref="S706:S769" si="67">LEFT(R706,SEARCH("/",R706)-1)</f>
        <v>technology</v>
      </c>
      <c r="T706" s="13" t="str">
        <f t="shared" ref="T706:T769" si="68">RIGHT(R706,LEN(R706)-SEARCH("/",R706))</f>
        <v>wearables</v>
      </c>
      <c r="U706">
        <f>LEN(C706)</f>
        <v>105</v>
      </c>
      <c r="V706">
        <f t="shared" si="63"/>
        <v>0</v>
      </c>
      <c r="W706">
        <f t="shared" si="64"/>
        <v>0</v>
      </c>
      <c r="X706">
        <f t="shared" si="65"/>
        <v>1</v>
      </c>
    </row>
    <row r="707" spans="1:24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>
        <f>E707/D707</f>
        <v>9.7699999999999992E-3</v>
      </c>
      <c r="O707" s="6">
        <f>IF(L707&gt;0,E707/L707,0)</f>
        <v>195.4</v>
      </c>
      <c r="P707" s="11">
        <f t="shared" si="66"/>
        <v>42756.283310185179</v>
      </c>
      <c r="Q707" s="11">
        <f>(((J707/60)/60)/24)+DATE(1970,1,1)+(-5/24)</f>
        <v>42726.283310185179</v>
      </c>
      <c r="R707" s="13" t="s">
        <v>8273</v>
      </c>
      <c r="S707" s="14" t="str">
        <f t="shared" si="67"/>
        <v>technology</v>
      </c>
      <c r="T707" s="13" t="str">
        <f t="shared" si="68"/>
        <v>wearables</v>
      </c>
      <c r="U707">
        <f>LEN(C707)</f>
        <v>64</v>
      </c>
      <c r="V707">
        <f t="shared" ref="V707:V770" si="69">IF(U707&lt;50,1,0)</f>
        <v>0</v>
      </c>
      <c r="W707">
        <f t="shared" ref="W707:W770" si="70">IF(AND(U707&gt;= 50, U707 &lt; 100),1,0)</f>
        <v>1</v>
      </c>
      <c r="X707">
        <f t="shared" ref="X707:X770" si="71">IF(U707&gt;=100,1,0)</f>
        <v>0</v>
      </c>
    </row>
    <row r="708" spans="1:24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>
        <f>E708/D708</f>
        <v>0</v>
      </c>
      <c r="O708" s="6">
        <f>IF(L708&gt;0,E708/L708,0)</f>
        <v>0</v>
      </c>
      <c r="P708" s="11">
        <f t="shared" si="66"/>
        <v>42718.568749999999</v>
      </c>
      <c r="Q708" s="11">
        <f>(((J708/60)/60)/24)+DATE(1970,1,1)+(-5/24)</f>
        <v>42676.786840277775</v>
      </c>
      <c r="R708" s="13" t="s">
        <v>8273</v>
      </c>
      <c r="S708" s="14" t="str">
        <f t="shared" si="67"/>
        <v>technology</v>
      </c>
      <c r="T708" s="13" t="str">
        <f t="shared" si="68"/>
        <v>wearables</v>
      </c>
      <c r="U708">
        <f>LEN(C708)</f>
        <v>135</v>
      </c>
      <c r="V708">
        <f t="shared" si="69"/>
        <v>0</v>
      </c>
      <c r="W708">
        <f t="shared" si="70"/>
        <v>0</v>
      </c>
      <c r="X708">
        <f t="shared" si="71"/>
        <v>1</v>
      </c>
    </row>
    <row r="709" spans="1:24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>
        <f>E709/D709</f>
        <v>0.78927352941176465</v>
      </c>
      <c r="O709" s="6">
        <f>IF(L709&gt;0,E709/L709,0)</f>
        <v>117.69868421052631</v>
      </c>
      <c r="P709" s="11">
        <f t="shared" si="66"/>
        <v>42736.45517361111</v>
      </c>
      <c r="Q709" s="11">
        <f>(((J709/60)/60)/24)+DATE(1970,1,1)+(-5/24)</f>
        <v>42696.45517361111</v>
      </c>
      <c r="R709" s="13" t="s">
        <v>8273</v>
      </c>
      <c r="S709" s="14" t="str">
        <f t="shared" si="67"/>
        <v>technology</v>
      </c>
      <c r="T709" s="13" t="str">
        <f t="shared" si="68"/>
        <v>wearables</v>
      </c>
      <c r="U709">
        <f>LEN(C709)</f>
        <v>131</v>
      </c>
      <c r="V709">
        <f t="shared" si="69"/>
        <v>0</v>
      </c>
      <c r="W709">
        <f t="shared" si="70"/>
        <v>0</v>
      </c>
      <c r="X709">
        <f t="shared" si="71"/>
        <v>1</v>
      </c>
    </row>
    <row r="710" spans="1:24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>
        <f>E710/D710</f>
        <v>0.22092500000000001</v>
      </c>
      <c r="O710" s="6">
        <f>IF(L710&gt;0,E710/L710,0)</f>
        <v>23.948509485094849</v>
      </c>
      <c r="P710" s="11">
        <f t="shared" si="66"/>
        <v>41895.372685185182</v>
      </c>
      <c r="Q710" s="11">
        <f>(((J710/60)/60)/24)+DATE(1970,1,1)+(-5/24)</f>
        <v>41835.372685185182</v>
      </c>
      <c r="R710" s="13" t="s">
        <v>8273</v>
      </c>
      <c r="S710" s="14" t="str">
        <f t="shared" si="67"/>
        <v>technology</v>
      </c>
      <c r="T710" s="13" t="str">
        <f t="shared" si="68"/>
        <v>wearables</v>
      </c>
      <c r="U710">
        <f>LEN(C710)</f>
        <v>130</v>
      </c>
      <c r="V710">
        <f t="shared" si="69"/>
        <v>0</v>
      </c>
      <c r="W710">
        <f t="shared" si="70"/>
        <v>0</v>
      </c>
      <c r="X710">
        <f t="shared" si="71"/>
        <v>1</v>
      </c>
    </row>
    <row r="711" spans="1:24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>
        <f>E711/D711</f>
        <v>4.0666666666666663E-3</v>
      </c>
      <c r="O711" s="6">
        <f>IF(L711&gt;0,E711/L711,0)</f>
        <v>30.5</v>
      </c>
      <c r="P711" s="11">
        <f t="shared" si="66"/>
        <v>41977.832858796297</v>
      </c>
      <c r="Q711" s="11">
        <f>(((J711/60)/60)/24)+DATE(1970,1,1)+(-5/24)</f>
        <v>41947.832858796297</v>
      </c>
      <c r="R711" s="13" t="s">
        <v>8273</v>
      </c>
      <c r="S711" s="14" t="str">
        <f t="shared" si="67"/>
        <v>technology</v>
      </c>
      <c r="T711" s="13" t="str">
        <f t="shared" si="68"/>
        <v>wearables</v>
      </c>
      <c r="U711">
        <f>LEN(C711)</f>
        <v>76</v>
      </c>
      <c r="V711">
        <f t="shared" si="69"/>
        <v>0</v>
      </c>
      <c r="W711">
        <f t="shared" si="70"/>
        <v>1</v>
      </c>
      <c r="X711">
        <f t="shared" si="71"/>
        <v>0</v>
      </c>
    </row>
    <row r="712" spans="1:24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>
        <f>E712/D712</f>
        <v>0</v>
      </c>
      <c r="O712" s="6">
        <f>IF(L712&gt;0,E712/L712,0)</f>
        <v>0</v>
      </c>
      <c r="P712" s="11">
        <f t="shared" si="66"/>
        <v>41870.822222222218</v>
      </c>
      <c r="Q712" s="11">
        <f>(((J712/60)/60)/24)+DATE(1970,1,1)+(-5/24)</f>
        <v>41837.776643518519</v>
      </c>
      <c r="R712" s="13" t="s">
        <v>8273</v>
      </c>
      <c r="S712" s="14" t="str">
        <f t="shared" si="67"/>
        <v>technology</v>
      </c>
      <c r="T712" s="13" t="str">
        <f t="shared" si="68"/>
        <v>wearables</v>
      </c>
      <c r="U712">
        <f>LEN(C712)</f>
        <v>88</v>
      </c>
      <c r="V712">
        <f t="shared" si="69"/>
        <v>0</v>
      </c>
      <c r="W712">
        <f t="shared" si="70"/>
        <v>1</v>
      </c>
      <c r="X712">
        <f t="shared" si="71"/>
        <v>0</v>
      </c>
    </row>
    <row r="713" spans="1:24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>
        <f>E713/D713</f>
        <v>0.33790999999999999</v>
      </c>
      <c r="O713" s="6">
        <f>IF(L713&gt;0,E713/L713,0)</f>
        <v>99.973372781065095</v>
      </c>
      <c r="P713" s="11">
        <f t="shared" si="66"/>
        <v>42718.292453703696</v>
      </c>
      <c r="Q713" s="11">
        <f>(((J713/60)/60)/24)+DATE(1970,1,1)+(-5/24)</f>
        <v>42678.250787037039</v>
      </c>
      <c r="R713" s="13" t="s">
        <v>8273</v>
      </c>
      <c r="S713" s="14" t="str">
        <f t="shared" si="67"/>
        <v>technology</v>
      </c>
      <c r="T713" s="13" t="str">
        <f t="shared" si="68"/>
        <v>wearables</v>
      </c>
      <c r="U713">
        <f>LEN(C713)</f>
        <v>135</v>
      </c>
      <c r="V713">
        <f t="shared" si="69"/>
        <v>0</v>
      </c>
      <c r="W713">
        <f t="shared" si="70"/>
        <v>0</v>
      </c>
      <c r="X713">
        <f t="shared" si="71"/>
        <v>1</v>
      </c>
    </row>
    <row r="714" spans="1:24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>
        <f>E714/D714</f>
        <v>2.1649484536082476E-3</v>
      </c>
      <c r="O714" s="6">
        <f>IF(L714&gt;0,E714/L714,0)</f>
        <v>26.25</v>
      </c>
      <c r="P714" s="11">
        <f t="shared" si="66"/>
        <v>42414.472592592596</v>
      </c>
      <c r="Q714" s="11">
        <f>(((J714/60)/60)/24)+DATE(1970,1,1)+(-5/24)</f>
        <v>42384.472592592596</v>
      </c>
      <c r="R714" s="13" t="s">
        <v>8273</v>
      </c>
      <c r="S714" s="14" t="str">
        <f t="shared" si="67"/>
        <v>technology</v>
      </c>
      <c r="T714" s="13" t="str">
        <f t="shared" si="68"/>
        <v>wearables</v>
      </c>
      <c r="U714">
        <f>LEN(C714)</f>
        <v>131</v>
      </c>
      <c r="V714">
        <f t="shared" si="69"/>
        <v>0</v>
      </c>
      <c r="W714">
        <f t="shared" si="70"/>
        <v>0</v>
      </c>
      <c r="X714">
        <f t="shared" si="71"/>
        <v>1</v>
      </c>
    </row>
    <row r="715" spans="1:24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>
        <f>E715/D715</f>
        <v>7.9600000000000001E-3</v>
      </c>
      <c r="O715" s="6">
        <f>IF(L715&gt;0,E715/L715,0)</f>
        <v>199</v>
      </c>
      <c r="P715" s="11">
        <f t="shared" si="66"/>
        <v>42526.320972222216</v>
      </c>
      <c r="Q715" s="11">
        <f>(((J715/60)/60)/24)+DATE(1970,1,1)+(-5/24)</f>
        <v>42496.320972222216</v>
      </c>
      <c r="R715" s="13" t="s">
        <v>8273</v>
      </c>
      <c r="S715" s="14" t="str">
        <f t="shared" si="67"/>
        <v>technology</v>
      </c>
      <c r="T715" s="13" t="str">
        <f t="shared" si="68"/>
        <v>wearables</v>
      </c>
      <c r="U715">
        <f>LEN(C715)</f>
        <v>132</v>
      </c>
      <c r="V715">
        <f t="shared" si="69"/>
        <v>0</v>
      </c>
      <c r="W715">
        <f t="shared" si="70"/>
        <v>0</v>
      </c>
      <c r="X715">
        <f t="shared" si="71"/>
        <v>1</v>
      </c>
    </row>
    <row r="716" spans="1:24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>
        <f>E716/D716</f>
        <v>0.14993333333333334</v>
      </c>
      <c r="O716" s="6">
        <f>IF(L716&gt;0,E716/L716,0)</f>
        <v>80.321428571428569</v>
      </c>
      <c r="P716" s="11">
        <f t="shared" si="66"/>
        <v>42794.579652777778</v>
      </c>
      <c r="Q716" s="11">
        <f>(((J716/60)/60)/24)+DATE(1970,1,1)+(-5/24)</f>
        <v>42734.579652777778</v>
      </c>
      <c r="R716" s="13" t="s">
        <v>8273</v>
      </c>
      <c r="S716" s="14" t="str">
        <f t="shared" si="67"/>
        <v>technology</v>
      </c>
      <c r="T716" s="13" t="str">
        <f t="shared" si="68"/>
        <v>wearables</v>
      </c>
      <c r="U716">
        <f>LEN(C716)</f>
        <v>115</v>
      </c>
      <c r="V716">
        <f t="shared" si="69"/>
        <v>0</v>
      </c>
      <c r="W716">
        <f t="shared" si="70"/>
        <v>0</v>
      </c>
      <c r="X716">
        <f t="shared" si="71"/>
        <v>1</v>
      </c>
    </row>
    <row r="717" spans="1:24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>
        <f>E717/D717</f>
        <v>5.0509090909090906E-2</v>
      </c>
      <c r="O717" s="6">
        <f>IF(L717&gt;0,E717/L717,0)</f>
        <v>115.75</v>
      </c>
      <c r="P717" s="11">
        <f t="shared" si="66"/>
        <v>42312.924074074072</v>
      </c>
      <c r="Q717" s="11">
        <f>(((J717/60)/60)/24)+DATE(1970,1,1)+(-5/24)</f>
        <v>42272.8824074074</v>
      </c>
      <c r="R717" s="13" t="s">
        <v>8273</v>
      </c>
      <c r="S717" s="14" t="str">
        <f t="shared" si="67"/>
        <v>technology</v>
      </c>
      <c r="T717" s="13" t="str">
        <f t="shared" si="68"/>
        <v>wearables</v>
      </c>
      <c r="U717">
        <f>LEN(C717)</f>
        <v>134</v>
      </c>
      <c r="V717">
        <f t="shared" si="69"/>
        <v>0</v>
      </c>
      <c r="W717">
        <f t="shared" si="70"/>
        <v>0</v>
      </c>
      <c r="X717">
        <f t="shared" si="71"/>
        <v>1</v>
      </c>
    </row>
    <row r="718" spans="1:24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>
        <f>E718/D718</f>
        <v>0.10214285714285715</v>
      </c>
      <c r="O718" s="6">
        <f>IF(L718&gt;0,E718/L718,0)</f>
        <v>44.6875</v>
      </c>
      <c r="P718" s="11">
        <f t="shared" si="66"/>
        <v>41973.791666666664</v>
      </c>
      <c r="Q718" s="11">
        <f>(((J718/60)/60)/24)+DATE(1970,1,1)+(-5/24)</f>
        <v>41940.450312499997</v>
      </c>
      <c r="R718" s="13" t="s">
        <v>8273</v>
      </c>
      <c r="S718" s="14" t="str">
        <f t="shared" si="67"/>
        <v>technology</v>
      </c>
      <c r="T718" s="13" t="str">
        <f t="shared" si="68"/>
        <v>wearables</v>
      </c>
      <c r="U718">
        <f>LEN(C718)</f>
        <v>111</v>
      </c>
      <c r="V718">
        <f t="shared" si="69"/>
        <v>0</v>
      </c>
      <c r="W718">
        <f t="shared" si="70"/>
        <v>0</v>
      </c>
      <c r="X718">
        <f t="shared" si="71"/>
        <v>1</v>
      </c>
    </row>
    <row r="719" spans="1:24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>
        <f>E719/D719</f>
        <v>3.0500000000000002E-3</v>
      </c>
      <c r="O719" s="6">
        <f>IF(L719&gt;0,E719/L719,0)</f>
        <v>76.25</v>
      </c>
      <c r="P719" s="11">
        <f t="shared" si="66"/>
        <v>41887.645856481482</v>
      </c>
      <c r="Q719" s="11">
        <f>(((J719/60)/60)/24)+DATE(1970,1,1)+(-5/24)</f>
        <v>41857.645856481482</v>
      </c>
      <c r="R719" s="13" t="s">
        <v>8273</v>
      </c>
      <c r="S719" s="14" t="str">
        <f t="shared" si="67"/>
        <v>technology</v>
      </c>
      <c r="T719" s="13" t="str">
        <f t="shared" si="68"/>
        <v>wearables</v>
      </c>
      <c r="U719">
        <f>LEN(C719)</f>
        <v>47</v>
      </c>
      <c r="V719">
        <f t="shared" si="69"/>
        <v>1</v>
      </c>
      <c r="W719">
        <f t="shared" si="70"/>
        <v>0</v>
      </c>
      <c r="X719">
        <f t="shared" si="71"/>
        <v>0</v>
      </c>
    </row>
    <row r="720" spans="1:24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>
        <f>E720/D720</f>
        <v>7.4999999999999997E-3</v>
      </c>
      <c r="O720" s="6">
        <f>IF(L720&gt;0,E720/L720,0)</f>
        <v>22.5</v>
      </c>
      <c r="P720" s="11">
        <f t="shared" si="66"/>
        <v>42784.040972222218</v>
      </c>
      <c r="Q720" s="11">
        <f>(((J720/60)/60)/24)+DATE(1970,1,1)+(-5/24)</f>
        <v>42752.637118055551</v>
      </c>
      <c r="R720" s="13" t="s">
        <v>8273</v>
      </c>
      <c r="S720" s="14" t="str">
        <f t="shared" si="67"/>
        <v>technology</v>
      </c>
      <c r="T720" s="13" t="str">
        <f t="shared" si="68"/>
        <v>wearables</v>
      </c>
      <c r="U720">
        <f>LEN(C720)</f>
        <v>122</v>
      </c>
      <c r="V720">
        <f t="shared" si="69"/>
        <v>0</v>
      </c>
      <c r="W720">
        <f t="shared" si="70"/>
        <v>0</v>
      </c>
      <c r="X720">
        <f t="shared" si="71"/>
        <v>1</v>
      </c>
    </row>
    <row r="721" spans="1:24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>
        <f>E721/D721</f>
        <v>1.2933333333333333E-2</v>
      </c>
      <c r="O721" s="6">
        <f>IF(L721&gt;0,E721/L721,0)</f>
        <v>19.399999999999999</v>
      </c>
      <c r="P721" s="11">
        <f t="shared" si="66"/>
        <v>42422.83189814815</v>
      </c>
      <c r="Q721" s="11">
        <f>(((J721/60)/60)/24)+DATE(1970,1,1)+(-5/24)</f>
        <v>42408.83189814815</v>
      </c>
      <c r="R721" s="13" t="s">
        <v>8273</v>
      </c>
      <c r="S721" s="14" t="str">
        <f t="shared" si="67"/>
        <v>technology</v>
      </c>
      <c r="T721" s="13" t="str">
        <f t="shared" si="68"/>
        <v>wearables</v>
      </c>
      <c r="U721">
        <f>LEN(C721)</f>
        <v>132</v>
      </c>
      <c r="V721">
        <f t="shared" si="69"/>
        <v>0</v>
      </c>
      <c r="W721">
        <f t="shared" si="70"/>
        <v>0</v>
      </c>
      <c r="X721">
        <f t="shared" si="71"/>
        <v>1</v>
      </c>
    </row>
    <row r="722" spans="1:24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>
        <f>E722/D722</f>
        <v>1.4394736842105262</v>
      </c>
      <c r="O722" s="6">
        <f>IF(L722&gt;0,E722/L722,0)</f>
        <v>66.707317073170728</v>
      </c>
      <c r="P722" s="11">
        <f t="shared" si="66"/>
        <v>40937.440868055557</v>
      </c>
      <c r="Q722" s="11">
        <f>(((J722/60)/60)/24)+DATE(1970,1,1)+(-5/24)</f>
        <v>40909.440868055557</v>
      </c>
      <c r="R722" s="13" t="s">
        <v>8274</v>
      </c>
      <c r="S722" s="14" t="str">
        <f t="shared" si="67"/>
        <v>publishing</v>
      </c>
      <c r="T722" s="13" t="str">
        <f t="shared" si="68"/>
        <v>nonfiction</v>
      </c>
      <c r="U722">
        <f>LEN(C722)</f>
        <v>114</v>
      </c>
      <c r="V722">
        <f t="shared" si="69"/>
        <v>0</v>
      </c>
      <c r="W722">
        <f t="shared" si="70"/>
        <v>0</v>
      </c>
      <c r="X722">
        <f t="shared" si="71"/>
        <v>1</v>
      </c>
    </row>
    <row r="723" spans="1:24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>
        <f>E723/D723</f>
        <v>1.2210975609756098</v>
      </c>
      <c r="O723" s="6">
        <f>IF(L723&gt;0,E723/L723,0)</f>
        <v>84.142857142857139</v>
      </c>
      <c r="P723" s="11">
        <f t="shared" si="66"/>
        <v>41852.363506944443</v>
      </c>
      <c r="Q723" s="11">
        <f>(((J723/60)/60)/24)+DATE(1970,1,1)+(-5/24)</f>
        <v>41807.363506944443</v>
      </c>
      <c r="R723" s="13" t="s">
        <v>8274</v>
      </c>
      <c r="S723" s="14" t="str">
        <f t="shared" si="67"/>
        <v>publishing</v>
      </c>
      <c r="T723" s="13" t="str">
        <f t="shared" si="68"/>
        <v>nonfiction</v>
      </c>
      <c r="U723">
        <f>LEN(C723)</f>
        <v>131</v>
      </c>
      <c r="V723">
        <f t="shared" si="69"/>
        <v>0</v>
      </c>
      <c r="W723">
        <f t="shared" si="70"/>
        <v>0</v>
      </c>
      <c r="X723">
        <f t="shared" si="71"/>
        <v>1</v>
      </c>
    </row>
    <row r="724" spans="1:24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>
        <f>E724/D724</f>
        <v>1.3202400000000001</v>
      </c>
      <c r="O724" s="6">
        <f>IF(L724&gt;0,E724/L724,0)</f>
        <v>215.72549019607843</v>
      </c>
      <c r="P724" s="11">
        <f t="shared" si="66"/>
        <v>41007.555300925924</v>
      </c>
      <c r="Q724" s="11">
        <f>(((J724/60)/60)/24)+DATE(1970,1,1)+(-5/24)</f>
        <v>40977.596967592588</v>
      </c>
      <c r="R724" s="13" t="s">
        <v>8274</v>
      </c>
      <c r="S724" s="14" t="str">
        <f t="shared" si="67"/>
        <v>publishing</v>
      </c>
      <c r="T724" s="13" t="str">
        <f t="shared" si="68"/>
        <v>nonfiction</v>
      </c>
      <c r="U724">
        <f>LEN(C724)</f>
        <v>132</v>
      </c>
      <c r="V724">
        <f t="shared" si="69"/>
        <v>0</v>
      </c>
      <c r="W724">
        <f t="shared" si="70"/>
        <v>0</v>
      </c>
      <c r="X724">
        <f t="shared" si="71"/>
        <v>1</v>
      </c>
    </row>
    <row r="725" spans="1:24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>
        <f>E725/D725</f>
        <v>1.0938000000000001</v>
      </c>
      <c r="O725" s="6">
        <f>IF(L725&gt;0,E725/L725,0)</f>
        <v>54.69</v>
      </c>
      <c r="P725" s="11">
        <f t="shared" si="66"/>
        <v>42214.957638888889</v>
      </c>
      <c r="Q725" s="11">
        <f>(((J725/60)/60)/24)+DATE(1970,1,1)+(-5/24)</f>
        <v>42184.608206018522</v>
      </c>
      <c r="R725" s="13" t="s">
        <v>8274</v>
      </c>
      <c r="S725" s="14" t="str">
        <f t="shared" si="67"/>
        <v>publishing</v>
      </c>
      <c r="T725" s="13" t="str">
        <f t="shared" si="68"/>
        <v>nonfiction</v>
      </c>
      <c r="U725">
        <f>LEN(C725)</f>
        <v>87</v>
      </c>
      <c r="V725">
        <f t="shared" si="69"/>
        <v>0</v>
      </c>
      <c r="W725">
        <f t="shared" si="70"/>
        <v>1</v>
      </c>
      <c r="X725">
        <f t="shared" si="71"/>
        <v>0</v>
      </c>
    </row>
    <row r="726" spans="1:24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>
        <f>E726/D726</f>
        <v>1.0547157142857144</v>
      </c>
      <c r="O726" s="6">
        <f>IF(L726&gt;0,E726/L726,0)</f>
        <v>51.62944055944056</v>
      </c>
      <c r="P726" s="11">
        <f t="shared" si="66"/>
        <v>40724.430127314808</v>
      </c>
      <c r="Q726" s="11">
        <f>(((J726/60)/60)/24)+DATE(1970,1,1)+(-5/24)</f>
        <v>40694.430127314808</v>
      </c>
      <c r="R726" s="13" t="s">
        <v>8274</v>
      </c>
      <c r="S726" s="14" t="str">
        <f t="shared" si="67"/>
        <v>publishing</v>
      </c>
      <c r="T726" s="13" t="str">
        <f t="shared" si="68"/>
        <v>nonfiction</v>
      </c>
      <c r="U726">
        <f>LEN(C726)</f>
        <v>122</v>
      </c>
      <c r="V726">
        <f t="shared" si="69"/>
        <v>0</v>
      </c>
      <c r="W726">
        <f t="shared" si="70"/>
        <v>0</v>
      </c>
      <c r="X726">
        <f t="shared" si="71"/>
        <v>1</v>
      </c>
    </row>
    <row r="727" spans="1:24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>
        <f>E727/D727</f>
        <v>1.0035000000000001</v>
      </c>
      <c r="O727" s="6">
        <f>IF(L727&gt;0,E727/L727,0)</f>
        <v>143.35714285714286</v>
      </c>
      <c r="P727" s="11">
        <f t="shared" si="66"/>
        <v>42351.417962962958</v>
      </c>
      <c r="Q727" s="11">
        <f>(((J727/60)/60)/24)+DATE(1970,1,1)+(-5/24)</f>
        <v>42321.417962962958</v>
      </c>
      <c r="R727" s="13" t="s">
        <v>8274</v>
      </c>
      <c r="S727" s="14" t="str">
        <f t="shared" si="67"/>
        <v>publishing</v>
      </c>
      <c r="T727" s="13" t="str">
        <f t="shared" si="68"/>
        <v>nonfiction</v>
      </c>
      <c r="U727">
        <f>LEN(C727)</f>
        <v>120</v>
      </c>
      <c r="V727">
        <f t="shared" si="69"/>
        <v>0</v>
      </c>
      <c r="W727">
        <f t="shared" si="70"/>
        <v>0</v>
      </c>
      <c r="X727">
        <f t="shared" si="71"/>
        <v>1</v>
      </c>
    </row>
    <row r="728" spans="1:24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>
        <f>E728/D728</f>
        <v>1.014</v>
      </c>
      <c r="O728" s="6">
        <f>IF(L728&gt;0,E728/L728,0)</f>
        <v>72.428571428571431</v>
      </c>
      <c r="P728" s="11">
        <f t="shared" si="66"/>
        <v>41375.834340277775</v>
      </c>
      <c r="Q728" s="11">
        <f>(((J728/60)/60)/24)+DATE(1970,1,1)+(-5/24)</f>
        <v>41345.834340277775</v>
      </c>
      <c r="R728" s="13" t="s">
        <v>8274</v>
      </c>
      <c r="S728" s="14" t="str">
        <f t="shared" si="67"/>
        <v>publishing</v>
      </c>
      <c r="T728" s="13" t="str">
        <f t="shared" si="68"/>
        <v>nonfiction</v>
      </c>
      <c r="U728">
        <f>LEN(C728)</f>
        <v>130</v>
      </c>
      <c r="V728">
        <f t="shared" si="69"/>
        <v>0</v>
      </c>
      <c r="W728">
        <f t="shared" si="70"/>
        <v>0</v>
      </c>
      <c r="X728">
        <f t="shared" si="71"/>
        <v>1</v>
      </c>
    </row>
    <row r="729" spans="1:24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>
        <f>E729/D729</f>
        <v>1.5551428571428572</v>
      </c>
      <c r="O729" s="6">
        <f>IF(L729&gt;0,E729/L729,0)</f>
        <v>36.530201342281877</v>
      </c>
      <c r="P729" s="11">
        <f t="shared" si="66"/>
        <v>41288.680555555555</v>
      </c>
      <c r="Q729" s="11">
        <f>(((J729/60)/60)/24)+DATE(1970,1,1)+(-5/24)</f>
        <v>41246.811909722215</v>
      </c>
      <c r="R729" s="13" t="s">
        <v>8274</v>
      </c>
      <c r="S729" s="14" t="str">
        <f t="shared" si="67"/>
        <v>publishing</v>
      </c>
      <c r="T729" s="13" t="str">
        <f t="shared" si="68"/>
        <v>nonfiction</v>
      </c>
      <c r="U729">
        <f>LEN(C729)</f>
        <v>135</v>
      </c>
      <c r="V729">
        <f t="shared" si="69"/>
        <v>0</v>
      </c>
      <c r="W729">
        <f t="shared" si="70"/>
        <v>0</v>
      </c>
      <c r="X729">
        <f t="shared" si="71"/>
        <v>1</v>
      </c>
    </row>
    <row r="730" spans="1:24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>
        <f>E730/D730</f>
        <v>1.05566</v>
      </c>
      <c r="O730" s="6">
        <f>IF(L730&gt;0,E730/L730,0)</f>
        <v>60.903461538461535</v>
      </c>
      <c r="P730" s="11">
        <f t="shared" si="66"/>
        <v>40776.629131944443</v>
      </c>
      <c r="Q730" s="11">
        <f>(((J730/60)/60)/24)+DATE(1970,1,1)+(-5/24)</f>
        <v>40731.629131944443</v>
      </c>
      <c r="R730" s="13" t="s">
        <v>8274</v>
      </c>
      <c r="S730" s="14" t="str">
        <f t="shared" si="67"/>
        <v>publishing</v>
      </c>
      <c r="T730" s="13" t="str">
        <f t="shared" si="68"/>
        <v>nonfiction</v>
      </c>
      <c r="U730">
        <f>LEN(C730)</f>
        <v>102</v>
      </c>
      <c r="V730">
        <f t="shared" si="69"/>
        <v>0</v>
      </c>
      <c r="W730">
        <f t="shared" si="70"/>
        <v>0</v>
      </c>
      <c r="X730">
        <f t="shared" si="71"/>
        <v>1</v>
      </c>
    </row>
    <row r="731" spans="1:24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>
        <f>E731/D731</f>
        <v>1.3065</v>
      </c>
      <c r="O731" s="6">
        <f>IF(L731&gt;0,E731/L731,0)</f>
        <v>43.55</v>
      </c>
      <c r="P731" s="11">
        <f t="shared" si="66"/>
        <v>41170.97755787037</v>
      </c>
      <c r="Q731" s="11">
        <f>(((J731/60)/60)/24)+DATE(1970,1,1)+(-5/24)</f>
        <v>41110.97755787037</v>
      </c>
      <c r="R731" s="13" t="s">
        <v>8274</v>
      </c>
      <c r="S731" s="14" t="str">
        <f t="shared" si="67"/>
        <v>publishing</v>
      </c>
      <c r="T731" s="13" t="str">
        <f t="shared" si="68"/>
        <v>nonfiction</v>
      </c>
      <c r="U731">
        <f>LEN(C731)</f>
        <v>132</v>
      </c>
      <c r="V731">
        <f t="shared" si="69"/>
        <v>0</v>
      </c>
      <c r="W731">
        <f t="shared" si="70"/>
        <v>0</v>
      </c>
      <c r="X731">
        <f t="shared" si="71"/>
        <v>1</v>
      </c>
    </row>
    <row r="732" spans="1:24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>
        <f>E732/D732</f>
        <v>1.3219000000000001</v>
      </c>
      <c r="O732" s="6">
        <f>IF(L732&gt;0,E732/L732,0)</f>
        <v>99.766037735849054</v>
      </c>
      <c r="P732" s="11">
        <f t="shared" si="66"/>
        <v>40884.536932870367</v>
      </c>
      <c r="Q732" s="11">
        <f>(((J732/60)/60)/24)+DATE(1970,1,1)+(-5/24)</f>
        <v>40854.536932870367</v>
      </c>
      <c r="R732" s="13" t="s">
        <v>8274</v>
      </c>
      <c r="S732" s="14" t="str">
        <f t="shared" si="67"/>
        <v>publishing</v>
      </c>
      <c r="T732" s="13" t="str">
        <f t="shared" si="68"/>
        <v>nonfiction</v>
      </c>
      <c r="U732">
        <f>LEN(C732)</f>
        <v>56</v>
      </c>
      <c r="V732">
        <f t="shared" si="69"/>
        <v>0</v>
      </c>
      <c r="W732">
        <f t="shared" si="70"/>
        <v>1</v>
      </c>
      <c r="X732">
        <f t="shared" si="71"/>
        <v>0</v>
      </c>
    </row>
    <row r="733" spans="1:24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>
        <f>E733/D733</f>
        <v>1.26</v>
      </c>
      <c r="O733" s="6">
        <f>IF(L733&gt;0,E733/L733,0)</f>
        <v>88.732394366197184</v>
      </c>
      <c r="P733" s="11">
        <f t="shared" si="66"/>
        <v>40930.041666666664</v>
      </c>
      <c r="Q733" s="11">
        <f>(((J733/60)/60)/24)+DATE(1970,1,1)+(-5/24)</f>
        <v>40879.587349537032</v>
      </c>
      <c r="R733" s="13" t="s">
        <v>8274</v>
      </c>
      <c r="S733" s="14" t="str">
        <f t="shared" si="67"/>
        <v>publishing</v>
      </c>
      <c r="T733" s="13" t="str">
        <f t="shared" si="68"/>
        <v>nonfiction</v>
      </c>
      <c r="U733">
        <f>LEN(C733)</f>
        <v>113</v>
      </c>
      <c r="V733">
        <f t="shared" si="69"/>
        <v>0</v>
      </c>
      <c r="W733">
        <f t="shared" si="70"/>
        <v>0</v>
      </c>
      <c r="X733">
        <f t="shared" si="71"/>
        <v>1</v>
      </c>
    </row>
    <row r="734" spans="1:24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>
        <f>E734/D734</f>
        <v>1.6</v>
      </c>
      <c r="O734" s="6">
        <f>IF(L734&gt;0,E734/L734,0)</f>
        <v>4.9230769230769234</v>
      </c>
      <c r="P734" s="11">
        <f t="shared" si="66"/>
        <v>41546.21598379629</v>
      </c>
      <c r="Q734" s="11">
        <f>(((J734/60)/60)/24)+DATE(1970,1,1)+(-5/24)</f>
        <v>41486.21598379629</v>
      </c>
      <c r="R734" s="13" t="s">
        <v>8274</v>
      </c>
      <c r="S734" s="14" t="str">
        <f t="shared" si="67"/>
        <v>publishing</v>
      </c>
      <c r="T734" s="13" t="str">
        <f t="shared" si="68"/>
        <v>nonfiction</v>
      </c>
      <c r="U734">
        <f>LEN(C734)</f>
        <v>135</v>
      </c>
      <c r="V734">
        <f t="shared" si="69"/>
        <v>0</v>
      </c>
      <c r="W734">
        <f t="shared" si="70"/>
        <v>0</v>
      </c>
      <c r="X734">
        <f t="shared" si="71"/>
        <v>1</v>
      </c>
    </row>
    <row r="735" spans="1:24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>
        <f>E735/D735</f>
        <v>1.2048000000000001</v>
      </c>
      <c r="O735" s="6">
        <f>IF(L735&gt;0,E735/L735,0)</f>
        <v>17.822485207100591</v>
      </c>
      <c r="P735" s="11">
        <f t="shared" si="66"/>
        <v>41628.211712962962</v>
      </c>
      <c r="Q735" s="11">
        <f>(((J735/60)/60)/24)+DATE(1970,1,1)+(-5/24)</f>
        <v>41598.211712962962</v>
      </c>
      <c r="R735" s="13" t="s">
        <v>8274</v>
      </c>
      <c r="S735" s="14" t="str">
        <f t="shared" si="67"/>
        <v>publishing</v>
      </c>
      <c r="T735" s="13" t="str">
        <f t="shared" si="68"/>
        <v>nonfiction</v>
      </c>
      <c r="U735">
        <f>LEN(C735)</f>
        <v>134</v>
      </c>
      <c r="V735">
        <f t="shared" si="69"/>
        <v>0</v>
      </c>
      <c r="W735">
        <f t="shared" si="70"/>
        <v>0</v>
      </c>
      <c r="X735">
        <f t="shared" si="71"/>
        <v>1</v>
      </c>
    </row>
    <row r="736" spans="1:24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>
        <f>E736/D736</f>
        <v>1.2552941176470589</v>
      </c>
      <c r="O736" s="6">
        <f>IF(L736&gt;0,E736/L736,0)</f>
        <v>187.19298245614036</v>
      </c>
      <c r="P736" s="11">
        <f t="shared" si="66"/>
        <v>42132.999999999993</v>
      </c>
      <c r="Q736" s="11">
        <f>(((J736/60)/60)/24)+DATE(1970,1,1)+(-5/24)</f>
        <v>42101.956249999996</v>
      </c>
      <c r="R736" s="13" t="s">
        <v>8274</v>
      </c>
      <c r="S736" s="14" t="str">
        <f t="shared" si="67"/>
        <v>publishing</v>
      </c>
      <c r="T736" s="13" t="str">
        <f t="shared" si="68"/>
        <v>nonfiction</v>
      </c>
      <c r="U736">
        <f>LEN(C736)</f>
        <v>93</v>
      </c>
      <c r="V736">
        <f t="shared" si="69"/>
        <v>0</v>
      </c>
      <c r="W736">
        <f t="shared" si="70"/>
        <v>1</v>
      </c>
      <c r="X736">
        <f t="shared" si="71"/>
        <v>0</v>
      </c>
    </row>
    <row r="737" spans="1:24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>
        <f>E737/D737</f>
        <v>1.1440638297872341</v>
      </c>
      <c r="O737" s="6">
        <f>IF(L737&gt;0,E737/L737,0)</f>
        <v>234.80786026200875</v>
      </c>
      <c r="P737" s="11">
        <f t="shared" si="66"/>
        <v>41976.818749999999</v>
      </c>
      <c r="Q737" s="11">
        <f>(((J737/60)/60)/24)+DATE(1970,1,1)+(-5/24)</f>
        <v>41945.821134259255</v>
      </c>
      <c r="R737" s="13" t="s">
        <v>8274</v>
      </c>
      <c r="S737" s="14" t="str">
        <f t="shared" si="67"/>
        <v>publishing</v>
      </c>
      <c r="T737" s="13" t="str">
        <f t="shared" si="68"/>
        <v>nonfiction</v>
      </c>
      <c r="U737">
        <f>LEN(C737)</f>
        <v>106</v>
      </c>
      <c r="V737">
        <f t="shared" si="69"/>
        <v>0</v>
      </c>
      <c r="W737">
        <f t="shared" si="70"/>
        <v>0</v>
      </c>
      <c r="X737">
        <f t="shared" si="71"/>
        <v>1</v>
      </c>
    </row>
    <row r="738" spans="1:24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>
        <f>E738/D738</f>
        <v>3.151388888888889</v>
      </c>
      <c r="O738" s="6">
        <f>IF(L738&gt;0,E738/L738,0)</f>
        <v>105.04629629629629</v>
      </c>
      <c r="P738" s="11">
        <f t="shared" si="66"/>
        <v>41598.999305555553</v>
      </c>
      <c r="Q738" s="11">
        <f>(((J738/60)/60)/24)+DATE(1970,1,1)+(-5/24)</f>
        <v>41579.525925925926</v>
      </c>
      <c r="R738" s="13" t="s">
        <v>8274</v>
      </c>
      <c r="S738" s="14" t="str">
        <f t="shared" si="67"/>
        <v>publishing</v>
      </c>
      <c r="T738" s="13" t="str">
        <f t="shared" si="68"/>
        <v>nonfiction</v>
      </c>
      <c r="U738">
        <f>LEN(C738)</f>
        <v>127</v>
      </c>
      <c r="V738">
        <f t="shared" si="69"/>
        <v>0</v>
      </c>
      <c r="W738">
        <f t="shared" si="70"/>
        <v>0</v>
      </c>
      <c r="X738">
        <f t="shared" si="71"/>
        <v>1</v>
      </c>
    </row>
    <row r="739" spans="1:24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>
        <f>E739/D739</f>
        <v>1.224</v>
      </c>
      <c r="O739" s="6">
        <f>IF(L739&gt;0,E739/L739,0)</f>
        <v>56.666666666666664</v>
      </c>
      <c r="P739" s="11">
        <f t="shared" si="66"/>
        <v>41684.625</v>
      </c>
      <c r="Q739" s="11">
        <f>(((J739/60)/60)/24)+DATE(1970,1,1)+(-5/24)</f>
        <v>41667.066979166666</v>
      </c>
      <c r="R739" s="13" t="s">
        <v>8274</v>
      </c>
      <c r="S739" s="14" t="str">
        <f t="shared" si="67"/>
        <v>publishing</v>
      </c>
      <c r="T739" s="13" t="str">
        <f t="shared" si="68"/>
        <v>nonfiction</v>
      </c>
      <c r="U739">
        <f>LEN(C739)</f>
        <v>134</v>
      </c>
      <c r="V739">
        <f t="shared" si="69"/>
        <v>0</v>
      </c>
      <c r="W739">
        <f t="shared" si="70"/>
        <v>0</v>
      </c>
      <c r="X739">
        <f t="shared" si="71"/>
        <v>1</v>
      </c>
    </row>
    <row r="740" spans="1:24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>
        <f>E740/D740</f>
        <v>1.0673333333333332</v>
      </c>
      <c r="O740" s="6">
        <f>IF(L740&gt;0,E740/L740,0)</f>
        <v>39.048780487804876</v>
      </c>
      <c r="P740" s="11">
        <f t="shared" si="66"/>
        <v>41973.999305555553</v>
      </c>
      <c r="Q740" s="11">
        <f>(((J740/60)/60)/24)+DATE(1970,1,1)+(-5/24)</f>
        <v>41943.395763888882</v>
      </c>
      <c r="R740" s="13" t="s">
        <v>8274</v>
      </c>
      <c r="S740" s="14" t="str">
        <f t="shared" si="67"/>
        <v>publishing</v>
      </c>
      <c r="T740" s="13" t="str">
        <f t="shared" si="68"/>
        <v>nonfiction</v>
      </c>
      <c r="U740">
        <f>LEN(C740)</f>
        <v>82</v>
      </c>
      <c r="V740">
        <f t="shared" si="69"/>
        <v>0</v>
      </c>
      <c r="W740">
        <f t="shared" si="70"/>
        <v>1</v>
      </c>
      <c r="X740">
        <f t="shared" si="71"/>
        <v>0</v>
      </c>
    </row>
    <row r="741" spans="1:24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>
        <f>E741/D741</f>
        <v>1.5833333333333333</v>
      </c>
      <c r="O741" s="6">
        <f>IF(L741&gt;0,E741/L741,0)</f>
        <v>68.345323741007192</v>
      </c>
      <c r="P741" s="11">
        <f t="shared" si="66"/>
        <v>41862.294317129628</v>
      </c>
      <c r="Q741" s="11">
        <f>(((J741/60)/60)/24)+DATE(1970,1,1)+(-5/24)</f>
        <v>41829.294317129628</v>
      </c>
      <c r="R741" s="13" t="s">
        <v>8274</v>
      </c>
      <c r="S741" s="14" t="str">
        <f t="shared" si="67"/>
        <v>publishing</v>
      </c>
      <c r="T741" s="13" t="str">
        <f t="shared" si="68"/>
        <v>nonfiction</v>
      </c>
      <c r="U741">
        <f>LEN(C741)</f>
        <v>133</v>
      </c>
      <c r="V741">
        <f t="shared" si="69"/>
        <v>0</v>
      </c>
      <c r="W741">
        <f t="shared" si="70"/>
        <v>0</v>
      </c>
      <c r="X741">
        <f t="shared" si="71"/>
        <v>1</v>
      </c>
    </row>
    <row r="742" spans="1:24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>
        <f>E742/D742</f>
        <v>1.0740000000000001</v>
      </c>
      <c r="O742" s="6">
        <f>IF(L742&gt;0,E742/L742,0)</f>
        <v>169.57894736842104</v>
      </c>
      <c r="P742" s="11">
        <f t="shared" si="66"/>
        <v>42175.93844907407</v>
      </c>
      <c r="Q742" s="11">
        <f>(((J742/60)/60)/24)+DATE(1970,1,1)+(-5/24)</f>
        <v>42161.93844907407</v>
      </c>
      <c r="R742" s="13" t="s">
        <v>8274</v>
      </c>
      <c r="S742" s="14" t="str">
        <f t="shared" si="67"/>
        <v>publishing</v>
      </c>
      <c r="T742" s="13" t="str">
        <f t="shared" si="68"/>
        <v>nonfiction</v>
      </c>
      <c r="U742">
        <f>LEN(C742)</f>
        <v>134</v>
      </c>
      <c r="V742">
        <f t="shared" si="69"/>
        <v>0</v>
      </c>
      <c r="W742">
        <f t="shared" si="70"/>
        <v>0</v>
      </c>
      <c r="X742">
        <f t="shared" si="71"/>
        <v>1</v>
      </c>
    </row>
    <row r="743" spans="1:24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>
        <f>E743/D743</f>
        <v>1.0226</v>
      </c>
      <c r="O743" s="6">
        <f>IF(L743&gt;0,E743/L743,0)</f>
        <v>141.42340425531913</v>
      </c>
      <c r="P743" s="11">
        <f t="shared" si="66"/>
        <v>41436.439884259256</v>
      </c>
      <c r="Q743" s="11">
        <f>(((J743/60)/60)/24)+DATE(1970,1,1)+(-5/24)</f>
        <v>41401.439884259256</v>
      </c>
      <c r="R743" s="13" t="s">
        <v>8274</v>
      </c>
      <c r="S743" s="14" t="str">
        <f t="shared" si="67"/>
        <v>publishing</v>
      </c>
      <c r="T743" s="13" t="str">
        <f t="shared" si="68"/>
        <v>nonfiction</v>
      </c>
      <c r="U743">
        <f>LEN(C743)</f>
        <v>59</v>
      </c>
      <c r="V743">
        <f t="shared" si="69"/>
        <v>0</v>
      </c>
      <c r="W743">
        <f t="shared" si="70"/>
        <v>1</v>
      </c>
      <c r="X743">
        <f t="shared" si="71"/>
        <v>0</v>
      </c>
    </row>
    <row r="744" spans="1:24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>
        <f>E744/D744</f>
        <v>1.1071428571428572</v>
      </c>
      <c r="O744" s="6">
        <f>IF(L744&gt;0,E744/L744,0)</f>
        <v>67.391304347826093</v>
      </c>
      <c r="P744" s="11">
        <f t="shared" si="66"/>
        <v>41719.667962962958</v>
      </c>
      <c r="Q744" s="11">
        <f>(((J744/60)/60)/24)+DATE(1970,1,1)+(-5/24)</f>
        <v>41689.709629629629</v>
      </c>
      <c r="R744" s="13" t="s">
        <v>8274</v>
      </c>
      <c r="S744" s="14" t="str">
        <f t="shared" si="67"/>
        <v>publishing</v>
      </c>
      <c r="T744" s="13" t="str">
        <f t="shared" si="68"/>
        <v>nonfiction</v>
      </c>
      <c r="U744">
        <f>LEN(C744)</f>
        <v>131</v>
      </c>
      <c r="V744">
        <f t="shared" si="69"/>
        <v>0</v>
      </c>
      <c r="W744">
        <f t="shared" si="70"/>
        <v>0</v>
      </c>
      <c r="X744">
        <f t="shared" si="71"/>
        <v>1</v>
      </c>
    </row>
    <row r="745" spans="1:24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>
        <f>E745/D745</f>
        <v>1.48</v>
      </c>
      <c r="O745" s="6">
        <f>IF(L745&gt;0,E745/L745,0)</f>
        <v>54.266666666666666</v>
      </c>
      <c r="P745" s="11">
        <f t="shared" si="66"/>
        <v>41015.666666666664</v>
      </c>
      <c r="Q745" s="11">
        <f>(((J745/60)/60)/24)+DATE(1970,1,1)+(-5/24)</f>
        <v>40990.500983796293</v>
      </c>
      <c r="R745" s="13" t="s">
        <v>8274</v>
      </c>
      <c r="S745" s="14" t="str">
        <f t="shared" si="67"/>
        <v>publishing</v>
      </c>
      <c r="T745" s="13" t="str">
        <f t="shared" si="68"/>
        <v>nonfiction</v>
      </c>
      <c r="U745">
        <f>LEN(C745)</f>
        <v>129</v>
      </c>
      <c r="V745">
        <f t="shared" si="69"/>
        <v>0</v>
      </c>
      <c r="W745">
        <f t="shared" si="70"/>
        <v>0</v>
      </c>
      <c r="X745">
        <f t="shared" si="71"/>
        <v>1</v>
      </c>
    </row>
    <row r="746" spans="1:24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>
        <f>E746/D746</f>
        <v>1.0232000000000001</v>
      </c>
      <c r="O746" s="6">
        <f>IF(L746&gt;0,E746/L746,0)</f>
        <v>82.516129032258064</v>
      </c>
      <c r="P746" s="11">
        <f t="shared" si="66"/>
        <v>41256.748877314814</v>
      </c>
      <c r="Q746" s="11">
        <f>(((J746/60)/60)/24)+DATE(1970,1,1)+(-5/24)</f>
        <v>41226.748877314814</v>
      </c>
      <c r="R746" s="13" t="s">
        <v>8274</v>
      </c>
      <c r="S746" s="14" t="str">
        <f t="shared" si="67"/>
        <v>publishing</v>
      </c>
      <c r="T746" s="13" t="str">
        <f t="shared" si="68"/>
        <v>nonfiction</v>
      </c>
      <c r="U746">
        <f>LEN(C746)</f>
        <v>96</v>
      </c>
      <c r="V746">
        <f t="shared" si="69"/>
        <v>0</v>
      </c>
      <c r="W746">
        <f t="shared" si="70"/>
        <v>1</v>
      </c>
      <c r="X746">
        <f t="shared" si="71"/>
        <v>0</v>
      </c>
    </row>
    <row r="747" spans="1:24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>
        <f>E747/D747</f>
        <v>1.7909909909909909</v>
      </c>
      <c r="O747" s="6">
        <f>IF(L747&gt;0,E747/L747,0)</f>
        <v>53.729729729729726</v>
      </c>
      <c r="P747" s="11">
        <f t="shared" si="66"/>
        <v>41397.363946759258</v>
      </c>
      <c r="Q747" s="11">
        <f>(((J747/60)/60)/24)+DATE(1970,1,1)+(-5/24)</f>
        <v>41367.363946759258</v>
      </c>
      <c r="R747" s="13" t="s">
        <v>8274</v>
      </c>
      <c r="S747" s="14" t="str">
        <f t="shared" si="67"/>
        <v>publishing</v>
      </c>
      <c r="T747" s="13" t="str">
        <f t="shared" si="68"/>
        <v>nonfiction</v>
      </c>
      <c r="U747">
        <f>LEN(C747)</f>
        <v>129</v>
      </c>
      <c r="V747">
        <f t="shared" si="69"/>
        <v>0</v>
      </c>
      <c r="W747">
        <f t="shared" si="70"/>
        <v>0</v>
      </c>
      <c r="X747">
        <f t="shared" si="71"/>
        <v>1</v>
      </c>
    </row>
    <row r="748" spans="1:24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>
        <f>E748/D748</f>
        <v>1.1108135252761968</v>
      </c>
      <c r="O748" s="6">
        <f>IF(L748&gt;0,E748/L748,0)</f>
        <v>34.206185567010309</v>
      </c>
      <c r="P748" s="11">
        <f t="shared" si="66"/>
        <v>41174.957638888889</v>
      </c>
      <c r="Q748" s="11">
        <f>(((J748/60)/60)/24)+DATE(1970,1,1)+(-5/24)</f>
        <v>41156.834594907406</v>
      </c>
      <c r="R748" s="13" t="s">
        <v>8274</v>
      </c>
      <c r="S748" s="14" t="str">
        <f t="shared" si="67"/>
        <v>publishing</v>
      </c>
      <c r="T748" s="13" t="str">
        <f t="shared" si="68"/>
        <v>nonfiction</v>
      </c>
      <c r="U748">
        <f>LEN(C748)</f>
        <v>53</v>
      </c>
      <c r="V748">
        <f t="shared" si="69"/>
        <v>0</v>
      </c>
      <c r="W748">
        <f t="shared" si="70"/>
        <v>1</v>
      </c>
      <c r="X748">
        <f t="shared" si="71"/>
        <v>0</v>
      </c>
    </row>
    <row r="749" spans="1:24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>
        <f>E749/D749</f>
        <v>1.0004285714285714</v>
      </c>
      <c r="O749" s="6">
        <f>IF(L749&gt;0,E749/L749,0)</f>
        <v>127.32727272727273</v>
      </c>
      <c r="P749" s="11">
        <f t="shared" si="66"/>
        <v>42019.245833333327</v>
      </c>
      <c r="Q749" s="11">
        <f>(((J749/60)/60)/24)+DATE(1970,1,1)+(-5/24)</f>
        <v>41988.340497685182</v>
      </c>
      <c r="R749" s="13" t="s">
        <v>8274</v>
      </c>
      <c r="S749" s="14" t="str">
        <f t="shared" si="67"/>
        <v>publishing</v>
      </c>
      <c r="T749" s="13" t="str">
        <f t="shared" si="68"/>
        <v>nonfiction</v>
      </c>
      <c r="U749">
        <f>LEN(C749)</f>
        <v>133</v>
      </c>
      <c r="V749">
        <f t="shared" si="69"/>
        <v>0</v>
      </c>
      <c r="W749">
        <f t="shared" si="70"/>
        <v>0</v>
      </c>
      <c r="X749">
        <f t="shared" si="71"/>
        <v>1</v>
      </c>
    </row>
    <row r="750" spans="1:24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>
        <f>E750/D750</f>
        <v>1.0024999999999999</v>
      </c>
      <c r="O750" s="6">
        <f>IF(L750&gt;0,E750/L750,0)</f>
        <v>45.56818181818182</v>
      </c>
      <c r="P750" s="11">
        <f t="shared" si="66"/>
        <v>41861.638495370367</v>
      </c>
      <c r="Q750" s="11">
        <f>(((J750/60)/60)/24)+DATE(1970,1,1)+(-5/24)</f>
        <v>41831.638495370367</v>
      </c>
      <c r="R750" s="13" t="s">
        <v>8274</v>
      </c>
      <c r="S750" s="14" t="str">
        <f t="shared" si="67"/>
        <v>publishing</v>
      </c>
      <c r="T750" s="13" t="str">
        <f t="shared" si="68"/>
        <v>nonfiction</v>
      </c>
      <c r="U750">
        <f>LEN(C750)</f>
        <v>122</v>
      </c>
      <c r="V750">
        <f t="shared" si="69"/>
        <v>0</v>
      </c>
      <c r="W750">
        <f t="shared" si="70"/>
        <v>0</v>
      </c>
      <c r="X750">
        <f t="shared" si="71"/>
        <v>1</v>
      </c>
    </row>
    <row r="751" spans="1:24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>
        <f>E751/D751</f>
        <v>1.0556000000000001</v>
      </c>
      <c r="O751" s="6">
        <f>IF(L751&gt;0,E751/L751,0)</f>
        <v>95.963636363636368</v>
      </c>
      <c r="P751" s="11">
        <f t="shared" si="66"/>
        <v>42763.732986111114</v>
      </c>
      <c r="Q751" s="11">
        <f>(((J751/60)/60)/24)+DATE(1970,1,1)+(-5/24)</f>
        <v>42733.732986111114</v>
      </c>
      <c r="R751" s="13" t="s">
        <v>8274</v>
      </c>
      <c r="S751" s="14" t="str">
        <f t="shared" si="67"/>
        <v>publishing</v>
      </c>
      <c r="T751" s="13" t="str">
        <f t="shared" si="68"/>
        <v>nonfiction</v>
      </c>
      <c r="U751">
        <f>LEN(C751)</f>
        <v>124</v>
      </c>
      <c r="V751">
        <f t="shared" si="69"/>
        <v>0</v>
      </c>
      <c r="W751">
        <f t="shared" si="70"/>
        <v>0</v>
      </c>
      <c r="X751">
        <f t="shared" si="71"/>
        <v>1</v>
      </c>
    </row>
    <row r="752" spans="1:24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>
        <f>E752/D752</f>
        <v>1.0258775877587758</v>
      </c>
      <c r="O752" s="6">
        <f>IF(L752&gt;0,E752/L752,0)</f>
        <v>77.271186440677965</v>
      </c>
      <c r="P752" s="11">
        <f t="shared" si="66"/>
        <v>41329.669814814813</v>
      </c>
      <c r="Q752" s="11">
        <f>(((J752/60)/60)/24)+DATE(1970,1,1)+(-5/24)</f>
        <v>41299.669814814813</v>
      </c>
      <c r="R752" s="13" t="s">
        <v>8274</v>
      </c>
      <c r="S752" s="14" t="str">
        <f t="shared" si="67"/>
        <v>publishing</v>
      </c>
      <c r="T752" s="13" t="str">
        <f t="shared" si="68"/>
        <v>nonfiction</v>
      </c>
      <c r="U752">
        <f>LEN(C752)</f>
        <v>118</v>
      </c>
      <c r="V752">
        <f t="shared" si="69"/>
        <v>0</v>
      </c>
      <c r="W752">
        <f t="shared" si="70"/>
        <v>0</v>
      </c>
      <c r="X752">
        <f t="shared" si="71"/>
        <v>1</v>
      </c>
    </row>
    <row r="753" spans="1:24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>
        <f>E753/D753</f>
        <v>1.1850000000000001</v>
      </c>
      <c r="O753" s="6">
        <f>IF(L753&gt;0,E753/L753,0)</f>
        <v>57.338709677419352</v>
      </c>
      <c r="P753" s="11">
        <f t="shared" si="66"/>
        <v>40759.422164351847</v>
      </c>
      <c r="Q753" s="11">
        <f>(((J753/60)/60)/24)+DATE(1970,1,1)+(-5/24)</f>
        <v>40713.422164351847</v>
      </c>
      <c r="R753" s="13" t="s">
        <v>8274</v>
      </c>
      <c r="S753" s="14" t="str">
        <f t="shared" si="67"/>
        <v>publishing</v>
      </c>
      <c r="T753" s="13" t="str">
        <f t="shared" si="68"/>
        <v>nonfiction</v>
      </c>
      <c r="U753">
        <f>LEN(C753)</f>
        <v>111</v>
      </c>
      <c r="V753">
        <f t="shared" si="69"/>
        <v>0</v>
      </c>
      <c r="W753">
        <f t="shared" si="70"/>
        <v>0</v>
      </c>
      <c r="X753">
        <f t="shared" si="71"/>
        <v>1</v>
      </c>
    </row>
    <row r="754" spans="1:24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>
        <f>E754/D754</f>
        <v>1.117</v>
      </c>
      <c r="O754" s="6">
        <f>IF(L754&gt;0,E754/L754,0)</f>
        <v>53.19047619047619</v>
      </c>
      <c r="P754" s="11">
        <f t="shared" si="66"/>
        <v>42659.249999999993</v>
      </c>
      <c r="Q754" s="11">
        <f>(((J754/60)/60)/24)+DATE(1970,1,1)+(-5/24)</f>
        <v>42639.213159722225</v>
      </c>
      <c r="R754" s="13" t="s">
        <v>8274</v>
      </c>
      <c r="S754" s="14" t="str">
        <f t="shared" si="67"/>
        <v>publishing</v>
      </c>
      <c r="T754" s="13" t="str">
        <f t="shared" si="68"/>
        <v>nonfiction</v>
      </c>
      <c r="U754">
        <f>LEN(C754)</f>
        <v>133</v>
      </c>
      <c r="V754">
        <f t="shared" si="69"/>
        <v>0</v>
      </c>
      <c r="W754">
        <f t="shared" si="70"/>
        <v>0</v>
      </c>
      <c r="X754">
        <f t="shared" si="71"/>
        <v>1</v>
      </c>
    </row>
    <row r="755" spans="1:24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>
        <f>E755/D755</f>
        <v>1.28</v>
      </c>
      <c r="O755" s="6">
        <f>IF(L755&gt;0,E755/L755,0)</f>
        <v>492.30769230769232</v>
      </c>
      <c r="P755" s="11">
        <f t="shared" si="66"/>
        <v>42049.381840277776</v>
      </c>
      <c r="Q755" s="11">
        <f>(((J755/60)/60)/24)+DATE(1970,1,1)+(-5/24)</f>
        <v>42019.381840277776</v>
      </c>
      <c r="R755" s="13" t="s">
        <v>8274</v>
      </c>
      <c r="S755" s="14" t="str">
        <f t="shared" si="67"/>
        <v>publishing</v>
      </c>
      <c r="T755" s="13" t="str">
        <f t="shared" si="68"/>
        <v>nonfiction</v>
      </c>
      <c r="U755">
        <f>LEN(C755)</f>
        <v>133</v>
      </c>
      <c r="V755">
        <f t="shared" si="69"/>
        <v>0</v>
      </c>
      <c r="W755">
        <f t="shared" si="70"/>
        <v>0</v>
      </c>
      <c r="X755">
        <f t="shared" si="71"/>
        <v>1</v>
      </c>
    </row>
    <row r="756" spans="1:24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>
        <f>E756/D756</f>
        <v>1.0375000000000001</v>
      </c>
      <c r="O756" s="6">
        <f>IF(L756&gt;0,E756/L756,0)</f>
        <v>42.346938775510203</v>
      </c>
      <c r="P756" s="11">
        <f t="shared" si="66"/>
        <v>41279.54075231481</v>
      </c>
      <c r="Q756" s="11">
        <f>(((J756/60)/60)/24)+DATE(1970,1,1)+(-5/24)</f>
        <v>41249.54075231481</v>
      </c>
      <c r="R756" s="13" t="s">
        <v>8274</v>
      </c>
      <c r="S756" s="14" t="str">
        <f t="shared" si="67"/>
        <v>publishing</v>
      </c>
      <c r="T756" s="13" t="str">
        <f t="shared" si="68"/>
        <v>nonfiction</v>
      </c>
      <c r="U756">
        <f>LEN(C756)</f>
        <v>135</v>
      </c>
      <c r="V756">
        <f t="shared" si="69"/>
        <v>0</v>
      </c>
      <c r="W756">
        <f t="shared" si="70"/>
        <v>0</v>
      </c>
      <c r="X756">
        <f t="shared" si="71"/>
        <v>1</v>
      </c>
    </row>
    <row r="757" spans="1:24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>
        <f>E757/D757</f>
        <v>1.0190760000000001</v>
      </c>
      <c r="O757" s="6">
        <f>IF(L757&gt;0,E757/L757,0)</f>
        <v>37.466029411764708</v>
      </c>
      <c r="P757" s="11">
        <f t="shared" si="66"/>
        <v>41413.820138888885</v>
      </c>
      <c r="Q757" s="11">
        <f>(((J757/60)/60)/24)+DATE(1970,1,1)+(-5/24)</f>
        <v>41383.396724537037</v>
      </c>
      <c r="R757" s="13" t="s">
        <v>8274</v>
      </c>
      <c r="S757" s="14" t="str">
        <f t="shared" si="67"/>
        <v>publishing</v>
      </c>
      <c r="T757" s="13" t="str">
        <f t="shared" si="68"/>
        <v>nonfiction</v>
      </c>
      <c r="U757">
        <f>LEN(C757)</f>
        <v>124</v>
      </c>
      <c r="V757">
        <f t="shared" si="69"/>
        <v>0</v>
      </c>
      <c r="W757">
        <f t="shared" si="70"/>
        <v>0</v>
      </c>
      <c r="X757">
        <f t="shared" si="71"/>
        <v>1</v>
      </c>
    </row>
    <row r="758" spans="1:24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>
        <f>E758/D758</f>
        <v>1.177142857142857</v>
      </c>
      <c r="O758" s="6">
        <f>IF(L758&gt;0,E758/L758,0)</f>
        <v>37.454545454545453</v>
      </c>
      <c r="P758" s="11">
        <f t="shared" si="66"/>
        <v>40651.516886574071</v>
      </c>
      <c r="Q758" s="11">
        <f>(((J758/60)/60)/24)+DATE(1970,1,1)+(-5/24)</f>
        <v>40590.558553240735</v>
      </c>
      <c r="R758" s="13" t="s">
        <v>8274</v>
      </c>
      <c r="S758" s="14" t="str">
        <f t="shared" si="67"/>
        <v>publishing</v>
      </c>
      <c r="T758" s="13" t="str">
        <f t="shared" si="68"/>
        <v>nonfiction</v>
      </c>
      <c r="U758">
        <f>LEN(C758)</f>
        <v>118</v>
      </c>
      <c r="V758">
        <f t="shared" si="69"/>
        <v>0</v>
      </c>
      <c r="W758">
        <f t="shared" si="70"/>
        <v>0</v>
      </c>
      <c r="X758">
        <f t="shared" si="71"/>
        <v>1</v>
      </c>
    </row>
    <row r="759" spans="1:24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>
        <f>E759/D759</f>
        <v>2.38</v>
      </c>
      <c r="O759" s="6">
        <f>IF(L759&gt;0,E759/L759,0)</f>
        <v>33.055555555555557</v>
      </c>
      <c r="P759" s="11">
        <f t="shared" si="66"/>
        <v>41248.846226851849</v>
      </c>
      <c r="Q759" s="11">
        <f>(((J759/60)/60)/24)+DATE(1970,1,1)+(-5/24)</f>
        <v>41234.846226851849</v>
      </c>
      <c r="R759" s="13" t="s">
        <v>8274</v>
      </c>
      <c r="S759" s="14" t="str">
        <f t="shared" si="67"/>
        <v>publishing</v>
      </c>
      <c r="T759" s="13" t="str">
        <f t="shared" si="68"/>
        <v>nonfiction</v>
      </c>
      <c r="U759">
        <f>LEN(C759)</f>
        <v>129</v>
      </c>
      <c r="V759">
        <f t="shared" si="69"/>
        <v>0</v>
      </c>
      <c r="W759">
        <f t="shared" si="70"/>
        <v>0</v>
      </c>
      <c r="X759">
        <f t="shared" si="71"/>
        <v>1</v>
      </c>
    </row>
    <row r="760" spans="1:24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>
        <f>E760/D760</f>
        <v>1.02</v>
      </c>
      <c r="O760" s="6">
        <f>IF(L760&gt;0,E760/L760,0)</f>
        <v>134.21052631578948</v>
      </c>
      <c r="P760" s="11">
        <f t="shared" si="66"/>
        <v>40459.628101851849</v>
      </c>
      <c r="Q760" s="11">
        <f>(((J760/60)/60)/24)+DATE(1970,1,1)+(-5/24)</f>
        <v>40429.628101851849</v>
      </c>
      <c r="R760" s="13" t="s">
        <v>8274</v>
      </c>
      <c r="S760" s="14" t="str">
        <f t="shared" si="67"/>
        <v>publishing</v>
      </c>
      <c r="T760" s="13" t="str">
        <f t="shared" si="68"/>
        <v>nonfiction</v>
      </c>
      <c r="U760">
        <f>LEN(C760)</f>
        <v>84</v>
      </c>
      <c r="V760">
        <f t="shared" si="69"/>
        <v>0</v>
      </c>
      <c r="W760">
        <f t="shared" si="70"/>
        <v>1</v>
      </c>
      <c r="X760">
        <f t="shared" si="71"/>
        <v>0</v>
      </c>
    </row>
    <row r="761" spans="1:24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>
        <f>E761/D761</f>
        <v>1.0192000000000001</v>
      </c>
      <c r="O761" s="6">
        <f>IF(L761&gt;0,E761/L761,0)</f>
        <v>51.474747474747474</v>
      </c>
      <c r="P761" s="11">
        <f t="shared" si="66"/>
        <v>41829.121979166666</v>
      </c>
      <c r="Q761" s="11">
        <f>(((J761/60)/60)/24)+DATE(1970,1,1)+(-5/24)</f>
        <v>41789.121979166666</v>
      </c>
      <c r="R761" s="13" t="s">
        <v>8274</v>
      </c>
      <c r="S761" s="14" t="str">
        <f t="shared" si="67"/>
        <v>publishing</v>
      </c>
      <c r="T761" s="13" t="str">
        <f t="shared" si="68"/>
        <v>nonfiction</v>
      </c>
      <c r="U761">
        <f>LEN(C761)</f>
        <v>113</v>
      </c>
      <c r="V761">
        <f t="shared" si="69"/>
        <v>0</v>
      </c>
      <c r="W761">
        <f t="shared" si="70"/>
        <v>0</v>
      </c>
      <c r="X761">
        <f t="shared" si="71"/>
        <v>1</v>
      </c>
    </row>
    <row r="762" spans="1:24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>
        <f>E762/D762</f>
        <v>0</v>
      </c>
      <c r="O762" s="6">
        <f>IF(L762&gt;0,E762/L762,0)</f>
        <v>0</v>
      </c>
      <c r="P762" s="11">
        <f t="shared" si="66"/>
        <v>42700.597372685181</v>
      </c>
      <c r="Q762" s="11">
        <f>(((J762/60)/60)/24)+DATE(1970,1,1)+(-5/24)</f>
        <v>42670.555706018517</v>
      </c>
      <c r="R762" s="13" t="s">
        <v>8275</v>
      </c>
      <c r="S762" s="14" t="str">
        <f t="shared" si="67"/>
        <v>publishing</v>
      </c>
      <c r="T762" s="13" t="str">
        <f t="shared" si="68"/>
        <v>fiction</v>
      </c>
      <c r="U762">
        <f>LEN(C762)</f>
        <v>134</v>
      </c>
      <c r="V762">
        <f t="shared" si="69"/>
        <v>0</v>
      </c>
      <c r="W762">
        <f t="shared" si="70"/>
        <v>0</v>
      </c>
      <c r="X762">
        <f t="shared" si="71"/>
        <v>1</v>
      </c>
    </row>
    <row r="763" spans="1:24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>
        <f>E763/D763</f>
        <v>4.7E-2</v>
      </c>
      <c r="O763" s="6">
        <f>IF(L763&gt;0,E763/L763,0)</f>
        <v>39.166666666666664</v>
      </c>
      <c r="P763" s="11">
        <f t="shared" si="66"/>
        <v>41672.543124999997</v>
      </c>
      <c r="Q763" s="11">
        <f>(((J763/60)/60)/24)+DATE(1970,1,1)+(-5/24)</f>
        <v>41642.543124999997</v>
      </c>
      <c r="R763" s="13" t="s">
        <v>8275</v>
      </c>
      <c r="S763" s="14" t="str">
        <f t="shared" si="67"/>
        <v>publishing</v>
      </c>
      <c r="T763" s="13" t="str">
        <f t="shared" si="68"/>
        <v>fiction</v>
      </c>
      <c r="U763">
        <f>LEN(C763)</f>
        <v>120</v>
      </c>
      <c r="V763">
        <f t="shared" si="69"/>
        <v>0</v>
      </c>
      <c r="W763">
        <f t="shared" si="70"/>
        <v>0</v>
      </c>
      <c r="X763">
        <f t="shared" si="71"/>
        <v>1</v>
      </c>
    </row>
    <row r="764" spans="1:24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>
        <f>E764/D764</f>
        <v>0</v>
      </c>
      <c r="O764" s="6">
        <f>IF(L764&gt;0,E764/L764,0)</f>
        <v>0</v>
      </c>
      <c r="P764" s="11">
        <f t="shared" si="66"/>
        <v>42708.041666666664</v>
      </c>
      <c r="Q764" s="11">
        <f>(((J764/60)/60)/24)+DATE(1970,1,1)+(-5/24)</f>
        <v>42690.65011574074</v>
      </c>
      <c r="R764" s="13" t="s">
        <v>8275</v>
      </c>
      <c r="S764" s="14" t="str">
        <f t="shared" si="67"/>
        <v>publishing</v>
      </c>
      <c r="T764" s="13" t="str">
        <f t="shared" si="68"/>
        <v>fiction</v>
      </c>
      <c r="U764">
        <f>LEN(C764)</f>
        <v>114</v>
      </c>
      <c r="V764">
        <f t="shared" si="69"/>
        <v>0</v>
      </c>
      <c r="W764">
        <f t="shared" si="70"/>
        <v>0</v>
      </c>
      <c r="X764">
        <f t="shared" si="71"/>
        <v>1</v>
      </c>
    </row>
    <row r="765" spans="1:24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>
        <f>E765/D765</f>
        <v>1.1655011655011655E-3</v>
      </c>
      <c r="O765" s="6">
        <f>IF(L765&gt;0,E765/L765,0)</f>
        <v>5</v>
      </c>
      <c r="P765" s="11">
        <f t="shared" si="66"/>
        <v>41501.238518518512</v>
      </c>
      <c r="Q765" s="11">
        <f>(((J765/60)/60)/24)+DATE(1970,1,1)+(-5/24)</f>
        <v>41471.238518518512</v>
      </c>
      <c r="R765" s="13" t="s">
        <v>8275</v>
      </c>
      <c r="S765" s="14" t="str">
        <f t="shared" si="67"/>
        <v>publishing</v>
      </c>
      <c r="T765" s="13" t="str">
        <f t="shared" si="68"/>
        <v>fiction</v>
      </c>
      <c r="U765">
        <f>LEN(C765)</f>
        <v>125</v>
      </c>
      <c r="V765">
        <f t="shared" si="69"/>
        <v>0</v>
      </c>
      <c r="W765">
        <f t="shared" si="70"/>
        <v>0</v>
      </c>
      <c r="X765">
        <f t="shared" si="71"/>
        <v>1</v>
      </c>
    </row>
    <row r="766" spans="1:24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>
        <f>E766/D766</f>
        <v>0</v>
      </c>
      <c r="O766" s="6">
        <f>IF(L766&gt;0,E766/L766,0)</f>
        <v>0</v>
      </c>
      <c r="P766" s="11">
        <f t="shared" si="66"/>
        <v>42256.964826388888</v>
      </c>
      <c r="Q766" s="11">
        <f>(((J766/60)/60)/24)+DATE(1970,1,1)+(-5/24)</f>
        <v>42226.964826388888</v>
      </c>
      <c r="R766" s="13" t="s">
        <v>8275</v>
      </c>
      <c r="S766" s="14" t="str">
        <f t="shared" si="67"/>
        <v>publishing</v>
      </c>
      <c r="T766" s="13" t="str">
        <f t="shared" si="68"/>
        <v>fiction</v>
      </c>
      <c r="U766">
        <f>LEN(C766)</f>
        <v>120</v>
      </c>
      <c r="V766">
        <f t="shared" si="69"/>
        <v>0</v>
      </c>
      <c r="W766">
        <f t="shared" si="70"/>
        <v>0</v>
      </c>
      <c r="X766">
        <f t="shared" si="71"/>
        <v>1</v>
      </c>
    </row>
    <row r="767" spans="1:24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>
        <f>E767/D767</f>
        <v>0.36014285714285715</v>
      </c>
      <c r="O767" s="6">
        <f>IF(L767&gt;0,E767/L767,0)</f>
        <v>57.295454545454547</v>
      </c>
      <c r="P767" s="11">
        <f t="shared" si="66"/>
        <v>41931.334305555552</v>
      </c>
      <c r="Q767" s="11">
        <f>(((J767/60)/60)/24)+DATE(1970,1,1)+(-5/24)</f>
        <v>41901.334305555552</v>
      </c>
      <c r="R767" s="13" t="s">
        <v>8275</v>
      </c>
      <c r="S767" s="14" t="str">
        <f t="shared" si="67"/>
        <v>publishing</v>
      </c>
      <c r="T767" s="13" t="str">
        <f t="shared" si="68"/>
        <v>fiction</v>
      </c>
      <c r="U767">
        <f>LEN(C767)</f>
        <v>133</v>
      </c>
      <c r="V767">
        <f t="shared" si="69"/>
        <v>0</v>
      </c>
      <c r="W767">
        <f t="shared" si="70"/>
        <v>0</v>
      </c>
      <c r="X767">
        <f t="shared" si="71"/>
        <v>1</v>
      </c>
    </row>
    <row r="768" spans="1:24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>
        <f>E768/D768</f>
        <v>0</v>
      </c>
      <c r="O768" s="6">
        <f>IF(L768&gt;0,E768/L768,0)</f>
        <v>0</v>
      </c>
      <c r="P768" s="11">
        <f t="shared" si="66"/>
        <v>42051.57503472222</v>
      </c>
      <c r="Q768" s="11">
        <f>(((J768/60)/60)/24)+DATE(1970,1,1)+(-5/24)</f>
        <v>42021.57503472222</v>
      </c>
      <c r="R768" s="13" t="s">
        <v>8275</v>
      </c>
      <c r="S768" s="14" t="str">
        <f t="shared" si="67"/>
        <v>publishing</v>
      </c>
      <c r="T768" s="13" t="str">
        <f t="shared" si="68"/>
        <v>fiction</v>
      </c>
      <c r="U768">
        <f>LEN(C768)</f>
        <v>134</v>
      </c>
      <c r="V768">
        <f t="shared" si="69"/>
        <v>0</v>
      </c>
      <c r="W768">
        <f t="shared" si="70"/>
        <v>0</v>
      </c>
      <c r="X768">
        <f t="shared" si="71"/>
        <v>1</v>
      </c>
    </row>
    <row r="769" spans="1:24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>
        <f>E769/D769</f>
        <v>3.5400000000000001E-2</v>
      </c>
      <c r="O769" s="6">
        <f>IF(L769&gt;0,E769/L769,0)</f>
        <v>59</v>
      </c>
      <c r="P769" s="11">
        <f t="shared" si="66"/>
        <v>42144.935300925928</v>
      </c>
      <c r="Q769" s="11">
        <f>(((J769/60)/60)/24)+DATE(1970,1,1)+(-5/24)</f>
        <v>42114.935300925928</v>
      </c>
      <c r="R769" s="13" t="s">
        <v>8275</v>
      </c>
      <c r="S769" s="14" t="str">
        <f t="shared" si="67"/>
        <v>publishing</v>
      </c>
      <c r="T769" s="13" t="str">
        <f t="shared" si="68"/>
        <v>fiction</v>
      </c>
      <c r="U769">
        <f>LEN(C769)</f>
        <v>123</v>
      </c>
      <c r="V769">
        <f t="shared" si="69"/>
        <v>0</v>
      </c>
      <c r="W769">
        <f t="shared" si="70"/>
        <v>0</v>
      </c>
      <c r="X769">
        <f t="shared" si="71"/>
        <v>1</v>
      </c>
    </row>
    <row r="770" spans="1:24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>
        <f>E770/D770</f>
        <v>0</v>
      </c>
      <c r="O770" s="6">
        <f>IF(L770&gt;0,E770/L770,0)</f>
        <v>0</v>
      </c>
      <c r="P770" s="11">
        <f t="shared" ref="P770:P833" si="72">(((I770/60)/60)/24)+DATE(1970,1,1)+(-5/24)</f>
        <v>41623.998726851853</v>
      </c>
      <c r="Q770" s="11">
        <f>(((J770/60)/60)/24)+DATE(1970,1,1)+(-5/24)</f>
        <v>41593.998726851853</v>
      </c>
      <c r="R770" s="13" t="s">
        <v>8275</v>
      </c>
      <c r="S770" s="14" t="str">
        <f t="shared" ref="S770:S833" si="73">LEFT(R770,SEARCH("/",R770)-1)</f>
        <v>publishing</v>
      </c>
      <c r="T770" s="13" t="str">
        <f t="shared" ref="T770:T833" si="74">RIGHT(R770,LEN(R770)-SEARCH("/",R770))</f>
        <v>fiction</v>
      </c>
      <c r="U770">
        <f>LEN(C770)</f>
        <v>134</v>
      </c>
      <c r="V770">
        <f t="shared" si="69"/>
        <v>0</v>
      </c>
      <c r="W770">
        <f t="shared" si="70"/>
        <v>0</v>
      </c>
      <c r="X770">
        <f t="shared" si="71"/>
        <v>1</v>
      </c>
    </row>
    <row r="771" spans="1:24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>
        <f>E771/D771</f>
        <v>0.41399999999999998</v>
      </c>
      <c r="O771" s="6">
        <f>IF(L771&gt;0,E771/L771,0)</f>
        <v>31.846153846153847</v>
      </c>
      <c r="P771" s="11">
        <f t="shared" si="72"/>
        <v>41634.788124999999</v>
      </c>
      <c r="Q771" s="11">
        <f>(((J771/60)/60)/24)+DATE(1970,1,1)+(-5/24)</f>
        <v>41604.788124999999</v>
      </c>
      <c r="R771" s="13" t="s">
        <v>8275</v>
      </c>
      <c r="S771" s="14" t="str">
        <f t="shared" si="73"/>
        <v>publishing</v>
      </c>
      <c r="T771" s="13" t="str">
        <f t="shared" si="74"/>
        <v>fiction</v>
      </c>
      <c r="U771">
        <f>LEN(C771)</f>
        <v>135</v>
      </c>
      <c r="V771">
        <f t="shared" ref="V771:V834" si="75">IF(U771&lt;50,1,0)</f>
        <v>0</v>
      </c>
      <c r="W771">
        <f t="shared" ref="W771:W834" si="76">IF(AND(U771&gt;= 50, U771 &lt; 100),1,0)</f>
        <v>0</v>
      </c>
      <c r="X771">
        <f t="shared" ref="X771:X834" si="77">IF(U771&gt;=100,1,0)</f>
        <v>1</v>
      </c>
    </row>
    <row r="772" spans="1:24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>
        <f>E772/D772</f>
        <v>0</v>
      </c>
      <c r="O772" s="6">
        <f>IF(L772&gt;0,E772/L772,0)</f>
        <v>0</v>
      </c>
      <c r="P772" s="11">
        <f t="shared" si="72"/>
        <v>41329.791307870371</v>
      </c>
      <c r="Q772" s="11">
        <f>(((J772/60)/60)/24)+DATE(1970,1,1)+(-5/24)</f>
        <v>41289.791307870371</v>
      </c>
      <c r="R772" s="13" t="s">
        <v>8275</v>
      </c>
      <c r="S772" s="14" t="str">
        <f t="shared" si="73"/>
        <v>publishing</v>
      </c>
      <c r="T772" s="13" t="str">
        <f t="shared" si="74"/>
        <v>fiction</v>
      </c>
      <c r="U772">
        <f>LEN(C772)</f>
        <v>134</v>
      </c>
      <c r="V772">
        <f t="shared" si="75"/>
        <v>0</v>
      </c>
      <c r="W772">
        <f t="shared" si="76"/>
        <v>0</v>
      </c>
      <c r="X772">
        <f t="shared" si="77"/>
        <v>1</v>
      </c>
    </row>
    <row r="773" spans="1:24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>
        <f>E773/D773</f>
        <v>2.631578947368421E-4</v>
      </c>
      <c r="O773" s="6">
        <f>IF(L773&gt;0,E773/L773,0)</f>
        <v>10</v>
      </c>
      <c r="P773" s="11">
        <f t="shared" si="72"/>
        <v>42399.615763888891</v>
      </c>
      <c r="Q773" s="11">
        <f>(((J773/60)/60)/24)+DATE(1970,1,1)+(-5/24)</f>
        <v>42349.615763888891</v>
      </c>
      <c r="R773" s="13" t="s">
        <v>8275</v>
      </c>
      <c r="S773" s="14" t="str">
        <f t="shared" si="73"/>
        <v>publishing</v>
      </c>
      <c r="T773" s="13" t="str">
        <f t="shared" si="74"/>
        <v>fiction</v>
      </c>
      <c r="U773">
        <f>LEN(C773)</f>
        <v>119</v>
      </c>
      <c r="V773">
        <f t="shared" si="75"/>
        <v>0</v>
      </c>
      <c r="W773">
        <f t="shared" si="76"/>
        <v>0</v>
      </c>
      <c r="X773">
        <f t="shared" si="77"/>
        <v>1</v>
      </c>
    </row>
    <row r="774" spans="1:24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>
        <f>E774/D774</f>
        <v>3.3333333333333333E-2</v>
      </c>
      <c r="O774" s="6">
        <f>IF(L774&gt;0,E774/L774,0)</f>
        <v>50</v>
      </c>
      <c r="P774" s="11">
        <f t="shared" si="72"/>
        <v>40117.957638888889</v>
      </c>
      <c r="Q774" s="11">
        <f>(((J774/60)/60)/24)+DATE(1970,1,1)+(-5/24)</f>
        <v>40067.848599537036</v>
      </c>
      <c r="R774" s="13" t="s">
        <v>8275</v>
      </c>
      <c r="S774" s="14" t="str">
        <f t="shared" si="73"/>
        <v>publishing</v>
      </c>
      <c r="T774" s="13" t="str">
        <f t="shared" si="74"/>
        <v>fiction</v>
      </c>
      <c r="U774">
        <f>LEN(C774)</f>
        <v>149</v>
      </c>
      <c r="V774">
        <f t="shared" si="75"/>
        <v>0</v>
      </c>
      <c r="W774">
        <f t="shared" si="76"/>
        <v>0</v>
      </c>
      <c r="X774">
        <f t="shared" si="77"/>
        <v>1</v>
      </c>
    </row>
    <row r="775" spans="1:24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>
        <f>E775/D775</f>
        <v>8.5129023676509714E-3</v>
      </c>
      <c r="O775" s="6">
        <f>IF(L775&gt;0,E775/L775,0)</f>
        <v>16</v>
      </c>
      <c r="P775" s="11">
        <f t="shared" si="72"/>
        <v>42134.750694444439</v>
      </c>
      <c r="Q775" s="11">
        <f>(((J775/60)/60)/24)+DATE(1970,1,1)+(-5/24)</f>
        <v>42100.527604166658</v>
      </c>
      <c r="R775" s="13" t="s">
        <v>8275</v>
      </c>
      <c r="S775" s="14" t="str">
        <f t="shared" si="73"/>
        <v>publishing</v>
      </c>
      <c r="T775" s="13" t="str">
        <f t="shared" si="74"/>
        <v>fiction</v>
      </c>
      <c r="U775">
        <f>LEN(C775)</f>
        <v>127</v>
      </c>
      <c r="V775">
        <f t="shared" si="75"/>
        <v>0</v>
      </c>
      <c r="W775">
        <f t="shared" si="76"/>
        <v>0</v>
      </c>
      <c r="X775">
        <f t="shared" si="77"/>
        <v>1</v>
      </c>
    </row>
    <row r="776" spans="1:24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>
        <f>E776/D776</f>
        <v>0.70199999999999996</v>
      </c>
      <c r="O776" s="6">
        <f>IF(L776&gt;0,E776/L776,0)</f>
        <v>39</v>
      </c>
      <c r="P776" s="11">
        <f t="shared" si="72"/>
        <v>41693.571967592587</v>
      </c>
      <c r="Q776" s="11">
        <f>(((J776/60)/60)/24)+DATE(1970,1,1)+(-5/24)</f>
        <v>41663.571967592587</v>
      </c>
      <c r="R776" s="13" t="s">
        <v>8275</v>
      </c>
      <c r="S776" s="14" t="str">
        <f t="shared" si="73"/>
        <v>publishing</v>
      </c>
      <c r="T776" s="13" t="str">
        <f t="shared" si="74"/>
        <v>fiction</v>
      </c>
      <c r="U776">
        <f>LEN(C776)</f>
        <v>125</v>
      </c>
      <c r="V776">
        <f t="shared" si="75"/>
        <v>0</v>
      </c>
      <c r="W776">
        <f t="shared" si="76"/>
        <v>0</v>
      </c>
      <c r="X776">
        <f t="shared" si="77"/>
        <v>1</v>
      </c>
    </row>
    <row r="777" spans="1:24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>
        <f>E777/D777</f>
        <v>1.7000000000000001E-2</v>
      </c>
      <c r="O777" s="6">
        <f>IF(L777&gt;0,E777/L777,0)</f>
        <v>34</v>
      </c>
      <c r="P777" s="11">
        <f t="shared" si="72"/>
        <v>40892.851793981477</v>
      </c>
      <c r="Q777" s="11">
        <f>(((J777/60)/60)/24)+DATE(1970,1,1)+(-5/24)</f>
        <v>40862.851793981477</v>
      </c>
      <c r="R777" s="13" t="s">
        <v>8275</v>
      </c>
      <c r="S777" s="14" t="str">
        <f t="shared" si="73"/>
        <v>publishing</v>
      </c>
      <c r="T777" s="13" t="str">
        <f t="shared" si="74"/>
        <v>fiction</v>
      </c>
      <c r="U777">
        <f>LEN(C777)</f>
        <v>109</v>
      </c>
      <c r="V777">
        <f t="shared" si="75"/>
        <v>0</v>
      </c>
      <c r="W777">
        <f t="shared" si="76"/>
        <v>0</v>
      </c>
      <c r="X777">
        <f t="shared" si="77"/>
        <v>1</v>
      </c>
    </row>
    <row r="778" spans="1:24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>
        <f>E778/D778</f>
        <v>0.51400000000000001</v>
      </c>
      <c r="O778" s="6">
        <f>IF(L778&gt;0,E778/L778,0)</f>
        <v>63.122807017543863</v>
      </c>
      <c r="P778" s="11">
        <f t="shared" si="72"/>
        <v>42287.999999999993</v>
      </c>
      <c r="Q778" s="11">
        <f>(((J778/60)/60)/24)+DATE(1970,1,1)+(-5/24)</f>
        <v>42250.477372685178</v>
      </c>
      <c r="R778" s="13" t="s">
        <v>8275</v>
      </c>
      <c r="S778" s="14" t="str">
        <f t="shared" si="73"/>
        <v>publishing</v>
      </c>
      <c r="T778" s="13" t="str">
        <f t="shared" si="74"/>
        <v>fiction</v>
      </c>
      <c r="U778">
        <f>LEN(C778)</f>
        <v>130</v>
      </c>
      <c r="V778">
        <f t="shared" si="75"/>
        <v>0</v>
      </c>
      <c r="W778">
        <f t="shared" si="76"/>
        <v>0</v>
      </c>
      <c r="X778">
        <f t="shared" si="77"/>
        <v>1</v>
      </c>
    </row>
    <row r="779" spans="1:24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>
        <f>E779/D779</f>
        <v>7.0000000000000001E-3</v>
      </c>
      <c r="O779" s="6">
        <f>IF(L779&gt;0,E779/L779,0)</f>
        <v>7</v>
      </c>
      <c r="P779" s="11">
        <f t="shared" si="72"/>
        <v>41486.772881944438</v>
      </c>
      <c r="Q779" s="11">
        <f>(((J779/60)/60)/24)+DATE(1970,1,1)+(-5/24)</f>
        <v>41456.772881944438</v>
      </c>
      <c r="R779" s="13" t="s">
        <v>8275</v>
      </c>
      <c r="S779" s="14" t="str">
        <f t="shared" si="73"/>
        <v>publishing</v>
      </c>
      <c r="T779" s="13" t="str">
        <f t="shared" si="74"/>
        <v>fiction</v>
      </c>
      <c r="U779">
        <f>LEN(C779)</f>
        <v>129</v>
      </c>
      <c r="V779">
        <f t="shared" si="75"/>
        <v>0</v>
      </c>
      <c r="W779">
        <f t="shared" si="76"/>
        <v>0</v>
      </c>
      <c r="X779">
        <f t="shared" si="77"/>
        <v>1</v>
      </c>
    </row>
    <row r="780" spans="1:24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>
        <f>E780/D780</f>
        <v>4.0000000000000001E-3</v>
      </c>
      <c r="O780" s="6">
        <f>IF(L780&gt;0,E780/L780,0)</f>
        <v>2</v>
      </c>
      <c r="P780" s="11">
        <f t="shared" si="72"/>
        <v>41759.493981481479</v>
      </c>
      <c r="Q780" s="11">
        <f>(((J780/60)/60)/24)+DATE(1970,1,1)+(-5/24)</f>
        <v>41729.493981481479</v>
      </c>
      <c r="R780" s="13" t="s">
        <v>8275</v>
      </c>
      <c r="S780" s="14" t="str">
        <f t="shared" si="73"/>
        <v>publishing</v>
      </c>
      <c r="T780" s="13" t="str">
        <f t="shared" si="74"/>
        <v>fiction</v>
      </c>
      <c r="U780">
        <f>LEN(C780)</f>
        <v>106</v>
      </c>
      <c r="V780">
        <f t="shared" si="75"/>
        <v>0</v>
      </c>
      <c r="W780">
        <f t="shared" si="76"/>
        <v>0</v>
      </c>
      <c r="X780">
        <f t="shared" si="77"/>
        <v>1</v>
      </c>
    </row>
    <row r="781" spans="1:24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>
        <f>E781/D781</f>
        <v>2.6666666666666668E-2</v>
      </c>
      <c r="O781" s="6">
        <f>IF(L781&gt;0,E781/L781,0)</f>
        <v>66.666666666666671</v>
      </c>
      <c r="P781" s="11">
        <f t="shared" si="72"/>
        <v>40465.958333333328</v>
      </c>
      <c r="Q781" s="11">
        <f>(((J781/60)/60)/24)+DATE(1970,1,1)+(-5/24)</f>
        <v>40436.475752314815</v>
      </c>
      <c r="R781" s="13" t="s">
        <v>8275</v>
      </c>
      <c r="S781" s="14" t="str">
        <f t="shared" si="73"/>
        <v>publishing</v>
      </c>
      <c r="T781" s="13" t="str">
        <f t="shared" si="74"/>
        <v>fiction</v>
      </c>
      <c r="U781">
        <f>LEN(C781)</f>
        <v>142</v>
      </c>
      <c r="V781">
        <f t="shared" si="75"/>
        <v>0</v>
      </c>
      <c r="W781">
        <f t="shared" si="76"/>
        <v>0</v>
      </c>
      <c r="X781">
        <f t="shared" si="77"/>
        <v>1</v>
      </c>
    </row>
    <row r="782" spans="1:24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>
        <f>E782/D782</f>
        <v>1.04</v>
      </c>
      <c r="O782" s="6">
        <f>IF(L782&gt;0,E782/L782,0)</f>
        <v>38.518518518518519</v>
      </c>
      <c r="P782" s="11">
        <f t="shared" si="72"/>
        <v>40666.465567129628</v>
      </c>
      <c r="Q782" s="11">
        <f>(((J782/60)/60)/24)+DATE(1970,1,1)+(-5/24)</f>
        <v>40636.465567129628</v>
      </c>
      <c r="R782" s="13" t="s">
        <v>8276</v>
      </c>
      <c r="S782" s="14" t="str">
        <f t="shared" si="73"/>
        <v>music</v>
      </c>
      <c r="T782" s="13" t="str">
        <f t="shared" si="74"/>
        <v>rock</v>
      </c>
      <c r="U782">
        <f>LEN(C782)</f>
        <v>97</v>
      </c>
      <c r="V782">
        <f t="shared" si="75"/>
        <v>0</v>
      </c>
      <c r="W782">
        <f t="shared" si="76"/>
        <v>1</v>
      </c>
      <c r="X782">
        <f t="shared" si="77"/>
        <v>0</v>
      </c>
    </row>
    <row r="783" spans="1:24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>
        <f>E783/D783</f>
        <v>1.3315375</v>
      </c>
      <c r="O783" s="6">
        <f>IF(L783&gt;0,E783/L783,0)</f>
        <v>42.609200000000001</v>
      </c>
      <c r="P783" s="11">
        <f t="shared" si="72"/>
        <v>41432.792523148149</v>
      </c>
      <c r="Q783" s="11">
        <f>(((J783/60)/60)/24)+DATE(1970,1,1)+(-5/24)</f>
        <v>41402.792523148149</v>
      </c>
      <c r="R783" s="13" t="s">
        <v>8276</v>
      </c>
      <c r="S783" s="14" t="str">
        <f t="shared" si="73"/>
        <v>music</v>
      </c>
      <c r="T783" s="13" t="str">
        <f t="shared" si="74"/>
        <v>rock</v>
      </c>
      <c r="U783">
        <f>LEN(C783)</f>
        <v>97</v>
      </c>
      <c r="V783">
        <f t="shared" si="75"/>
        <v>0</v>
      </c>
      <c r="W783">
        <f t="shared" si="76"/>
        <v>1</v>
      </c>
      <c r="X783">
        <f t="shared" si="77"/>
        <v>0</v>
      </c>
    </row>
    <row r="784" spans="1:24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>
        <f>E784/D784</f>
        <v>1</v>
      </c>
      <c r="O784" s="6">
        <f>IF(L784&gt;0,E784/L784,0)</f>
        <v>50</v>
      </c>
      <c r="P784" s="11">
        <f t="shared" si="72"/>
        <v>41146.549791666665</v>
      </c>
      <c r="Q784" s="11">
        <f>(((J784/60)/60)/24)+DATE(1970,1,1)+(-5/24)</f>
        <v>41116.549791666665</v>
      </c>
      <c r="R784" s="13" t="s">
        <v>8276</v>
      </c>
      <c r="S784" s="14" t="str">
        <f t="shared" si="73"/>
        <v>music</v>
      </c>
      <c r="T784" s="13" t="str">
        <f t="shared" si="74"/>
        <v>rock</v>
      </c>
      <c r="U784">
        <f>LEN(C784)</f>
        <v>121</v>
      </c>
      <c r="V784">
        <f t="shared" si="75"/>
        <v>0</v>
      </c>
      <c r="W784">
        <f t="shared" si="76"/>
        <v>0</v>
      </c>
      <c r="X784">
        <f t="shared" si="77"/>
        <v>1</v>
      </c>
    </row>
    <row r="785" spans="1:24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>
        <f>E785/D785</f>
        <v>1.4813333333333334</v>
      </c>
      <c r="O785" s="6">
        <f>IF(L785&gt;0,E785/L785,0)</f>
        <v>63.485714285714288</v>
      </c>
      <c r="P785" s="11">
        <f t="shared" si="72"/>
        <v>41026.708333333328</v>
      </c>
      <c r="Q785" s="11">
        <f>(((J785/60)/60)/24)+DATE(1970,1,1)+(-5/24)</f>
        <v>40987.565381944441</v>
      </c>
      <c r="R785" s="13" t="s">
        <v>8276</v>
      </c>
      <c r="S785" s="14" t="str">
        <f t="shared" si="73"/>
        <v>music</v>
      </c>
      <c r="T785" s="13" t="str">
        <f t="shared" si="74"/>
        <v>rock</v>
      </c>
      <c r="U785">
        <f>LEN(C785)</f>
        <v>129</v>
      </c>
      <c r="V785">
        <f t="shared" si="75"/>
        <v>0</v>
      </c>
      <c r="W785">
        <f t="shared" si="76"/>
        <v>0</v>
      </c>
      <c r="X785">
        <f t="shared" si="77"/>
        <v>1</v>
      </c>
    </row>
    <row r="786" spans="1:24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>
        <f>E786/D786</f>
        <v>1.0249999999999999</v>
      </c>
      <c r="O786" s="6">
        <f>IF(L786&gt;0,E786/L786,0)</f>
        <v>102.5</v>
      </c>
      <c r="P786" s="11">
        <f t="shared" si="72"/>
        <v>41714.899525462963</v>
      </c>
      <c r="Q786" s="11">
        <f>(((J786/60)/60)/24)+DATE(1970,1,1)+(-5/24)</f>
        <v>41674.941192129627</v>
      </c>
      <c r="R786" s="13" t="s">
        <v>8276</v>
      </c>
      <c r="S786" s="14" t="str">
        <f t="shared" si="73"/>
        <v>music</v>
      </c>
      <c r="T786" s="13" t="str">
        <f t="shared" si="74"/>
        <v>rock</v>
      </c>
      <c r="U786">
        <f>LEN(C786)</f>
        <v>135</v>
      </c>
      <c r="V786">
        <f t="shared" si="75"/>
        <v>0</v>
      </c>
      <c r="W786">
        <f t="shared" si="76"/>
        <v>0</v>
      </c>
      <c r="X786">
        <f t="shared" si="77"/>
        <v>1</v>
      </c>
    </row>
    <row r="787" spans="1:24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>
        <f>E787/D787</f>
        <v>1.8062799999999999</v>
      </c>
      <c r="O787" s="6">
        <f>IF(L787&gt;0,E787/L787,0)</f>
        <v>31.142758620689655</v>
      </c>
      <c r="P787" s="11">
        <f t="shared" si="72"/>
        <v>41333.385590277772</v>
      </c>
      <c r="Q787" s="11">
        <f>(((J787/60)/60)/24)+DATE(1970,1,1)+(-5/24)</f>
        <v>41303.385590277772</v>
      </c>
      <c r="R787" s="13" t="s">
        <v>8276</v>
      </c>
      <c r="S787" s="14" t="str">
        <f t="shared" si="73"/>
        <v>music</v>
      </c>
      <c r="T787" s="13" t="str">
        <f t="shared" si="74"/>
        <v>rock</v>
      </c>
      <c r="U787">
        <f>LEN(C787)</f>
        <v>135</v>
      </c>
      <c r="V787">
        <f t="shared" si="75"/>
        <v>0</v>
      </c>
      <c r="W787">
        <f t="shared" si="76"/>
        <v>0</v>
      </c>
      <c r="X787">
        <f t="shared" si="77"/>
        <v>1</v>
      </c>
    </row>
    <row r="788" spans="1:24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>
        <f>E788/D788</f>
        <v>1.4279999999999999</v>
      </c>
      <c r="O788" s="6">
        <f>IF(L788&gt;0,E788/L788,0)</f>
        <v>162.27272727272728</v>
      </c>
      <c r="P788" s="11">
        <f t="shared" si="72"/>
        <v>41040.44930555555</v>
      </c>
      <c r="Q788" s="11">
        <f>(((J788/60)/60)/24)+DATE(1970,1,1)+(-5/24)</f>
        <v>40982.847615740735</v>
      </c>
      <c r="R788" s="13" t="s">
        <v>8276</v>
      </c>
      <c r="S788" s="14" t="str">
        <f t="shared" si="73"/>
        <v>music</v>
      </c>
      <c r="T788" s="13" t="str">
        <f t="shared" si="74"/>
        <v>rock</v>
      </c>
      <c r="U788">
        <f>LEN(C788)</f>
        <v>103</v>
      </c>
      <c r="V788">
        <f t="shared" si="75"/>
        <v>0</v>
      </c>
      <c r="W788">
        <f t="shared" si="76"/>
        <v>0</v>
      </c>
      <c r="X788">
        <f t="shared" si="77"/>
        <v>1</v>
      </c>
    </row>
    <row r="789" spans="1:24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>
        <f>E789/D789</f>
        <v>1.1416666666666666</v>
      </c>
      <c r="O789" s="6">
        <f>IF(L789&gt;0,E789/L789,0)</f>
        <v>80.588235294117652</v>
      </c>
      <c r="P789" s="11">
        <f t="shared" si="72"/>
        <v>41579.419282407405</v>
      </c>
      <c r="Q789" s="11">
        <f>(((J789/60)/60)/24)+DATE(1970,1,1)+(-5/24)</f>
        <v>41549.419282407405</v>
      </c>
      <c r="R789" s="13" t="s">
        <v>8276</v>
      </c>
      <c r="S789" s="14" t="str">
        <f t="shared" si="73"/>
        <v>music</v>
      </c>
      <c r="T789" s="13" t="str">
        <f t="shared" si="74"/>
        <v>rock</v>
      </c>
      <c r="U789">
        <f>LEN(C789)</f>
        <v>124</v>
      </c>
      <c r="V789">
        <f t="shared" si="75"/>
        <v>0</v>
      </c>
      <c r="W789">
        <f t="shared" si="76"/>
        <v>0</v>
      </c>
      <c r="X789">
        <f t="shared" si="77"/>
        <v>1</v>
      </c>
    </row>
    <row r="790" spans="1:24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>
        <f>E790/D790</f>
        <v>2.03505</v>
      </c>
      <c r="O790" s="6">
        <f>IF(L790&gt;0,E790/L790,0)</f>
        <v>59.85441176470588</v>
      </c>
      <c r="P790" s="11">
        <f t="shared" si="72"/>
        <v>41096.957638888889</v>
      </c>
      <c r="Q790" s="11">
        <f>(((J790/60)/60)/24)+DATE(1970,1,1)+(-5/24)</f>
        <v>41058.798472222217</v>
      </c>
      <c r="R790" s="13" t="s">
        <v>8276</v>
      </c>
      <c r="S790" s="14" t="str">
        <f t="shared" si="73"/>
        <v>music</v>
      </c>
      <c r="T790" s="13" t="str">
        <f t="shared" si="74"/>
        <v>rock</v>
      </c>
      <c r="U790">
        <f>LEN(C790)</f>
        <v>127</v>
      </c>
      <c r="V790">
        <f t="shared" si="75"/>
        <v>0</v>
      </c>
      <c r="W790">
        <f t="shared" si="76"/>
        <v>0</v>
      </c>
      <c r="X790">
        <f t="shared" si="77"/>
        <v>1</v>
      </c>
    </row>
    <row r="791" spans="1:24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>
        <f>E791/D791</f>
        <v>1.0941176470588236</v>
      </c>
      <c r="O791" s="6">
        <f>IF(L791&gt;0,E791/L791,0)</f>
        <v>132.85714285714286</v>
      </c>
      <c r="P791" s="11">
        <f t="shared" si="72"/>
        <v>41295.124305555553</v>
      </c>
      <c r="Q791" s="11">
        <f>(((J791/60)/60)/24)+DATE(1970,1,1)+(-5/24)</f>
        <v>41276.977777777778</v>
      </c>
      <c r="R791" s="13" t="s">
        <v>8276</v>
      </c>
      <c r="S791" s="14" t="str">
        <f t="shared" si="73"/>
        <v>music</v>
      </c>
      <c r="T791" s="13" t="str">
        <f t="shared" si="74"/>
        <v>rock</v>
      </c>
      <c r="U791">
        <f>LEN(C791)</f>
        <v>130</v>
      </c>
      <c r="V791">
        <f t="shared" si="75"/>
        <v>0</v>
      </c>
      <c r="W791">
        <f t="shared" si="76"/>
        <v>0</v>
      </c>
      <c r="X791">
        <f t="shared" si="77"/>
        <v>1</v>
      </c>
    </row>
    <row r="792" spans="1:24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>
        <f>E792/D792</f>
        <v>1.443746</v>
      </c>
      <c r="O792" s="6">
        <f>IF(L792&gt;0,E792/L792,0)</f>
        <v>92.547820512820508</v>
      </c>
      <c r="P792" s="11">
        <f t="shared" si="72"/>
        <v>41305.839571759258</v>
      </c>
      <c r="Q792" s="11">
        <f>(((J792/60)/60)/24)+DATE(1970,1,1)+(-5/24)</f>
        <v>41275.839571759258</v>
      </c>
      <c r="R792" s="13" t="s">
        <v>8276</v>
      </c>
      <c r="S792" s="14" t="str">
        <f t="shared" si="73"/>
        <v>music</v>
      </c>
      <c r="T792" s="13" t="str">
        <f t="shared" si="74"/>
        <v>rock</v>
      </c>
      <c r="U792">
        <f>LEN(C792)</f>
        <v>131</v>
      </c>
      <c r="V792">
        <f t="shared" si="75"/>
        <v>0</v>
      </c>
      <c r="W792">
        <f t="shared" si="76"/>
        <v>0</v>
      </c>
      <c r="X792">
        <f t="shared" si="77"/>
        <v>1</v>
      </c>
    </row>
    <row r="793" spans="1:24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>
        <f>E793/D793</f>
        <v>1.0386666666666666</v>
      </c>
      <c r="O793" s="6">
        <f>IF(L793&gt;0,E793/L793,0)</f>
        <v>60.859375</v>
      </c>
      <c r="P793" s="11">
        <f t="shared" si="72"/>
        <v>41591.040972222218</v>
      </c>
      <c r="Q793" s="11">
        <f>(((J793/60)/60)/24)+DATE(1970,1,1)+(-5/24)</f>
        <v>41557.572291666664</v>
      </c>
      <c r="R793" s="13" t="s">
        <v>8276</v>
      </c>
      <c r="S793" s="14" t="str">
        <f t="shared" si="73"/>
        <v>music</v>
      </c>
      <c r="T793" s="13" t="str">
        <f t="shared" si="74"/>
        <v>rock</v>
      </c>
      <c r="U793">
        <f>LEN(C793)</f>
        <v>122</v>
      </c>
      <c r="V793">
        <f t="shared" si="75"/>
        <v>0</v>
      </c>
      <c r="W793">
        <f t="shared" si="76"/>
        <v>0</v>
      </c>
      <c r="X793">
        <f t="shared" si="77"/>
        <v>1</v>
      </c>
    </row>
    <row r="794" spans="1:24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>
        <f>E794/D794</f>
        <v>1.0044440000000001</v>
      </c>
      <c r="O794" s="6">
        <f>IF(L794&gt;0,E794/L794,0)</f>
        <v>41.851833333333339</v>
      </c>
      <c r="P794" s="11">
        <f t="shared" si="72"/>
        <v>41585.706979166665</v>
      </c>
      <c r="Q794" s="11">
        <f>(((J794/60)/60)/24)+DATE(1970,1,1)+(-5/24)</f>
        <v>41555.665312500001</v>
      </c>
      <c r="R794" s="13" t="s">
        <v>8276</v>
      </c>
      <c r="S794" s="14" t="str">
        <f t="shared" si="73"/>
        <v>music</v>
      </c>
      <c r="T794" s="13" t="str">
        <f t="shared" si="74"/>
        <v>rock</v>
      </c>
      <c r="U794">
        <f>LEN(C794)</f>
        <v>75</v>
      </c>
      <c r="V794">
        <f t="shared" si="75"/>
        <v>0</v>
      </c>
      <c r="W794">
        <f t="shared" si="76"/>
        <v>1</v>
      </c>
      <c r="X794">
        <f t="shared" si="77"/>
        <v>0</v>
      </c>
    </row>
    <row r="795" spans="1:24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>
        <f>E795/D795</f>
        <v>1.0277927272727272</v>
      </c>
      <c r="O795" s="6">
        <f>IF(L795&gt;0,E795/L795,0)</f>
        <v>88.325937499999995</v>
      </c>
      <c r="P795" s="11">
        <f t="shared" si="72"/>
        <v>41457.999305555553</v>
      </c>
      <c r="Q795" s="11">
        <f>(((J795/60)/60)/24)+DATE(1970,1,1)+(-5/24)</f>
        <v>41442.532916666663</v>
      </c>
      <c r="R795" s="13" t="s">
        <v>8276</v>
      </c>
      <c r="S795" s="14" t="str">
        <f t="shared" si="73"/>
        <v>music</v>
      </c>
      <c r="T795" s="13" t="str">
        <f t="shared" si="74"/>
        <v>rock</v>
      </c>
      <c r="U795">
        <f>LEN(C795)</f>
        <v>134</v>
      </c>
      <c r="V795">
        <f t="shared" si="75"/>
        <v>0</v>
      </c>
      <c r="W795">
        <f t="shared" si="76"/>
        <v>0</v>
      </c>
      <c r="X795">
        <f t="shared" si="77"/>
        <v>1</v>
      </c>
    </row>
    <row r="796" spans="1:24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>
        <f>E796/D796</f>
        <v>1.0531250000000001</v>
      </c>
      <c r="O796" s="6">
        <f>IF(L796&gt;0,E796/L796,0)</f>
        <v>158.96226415094338</v>
      </c>
      <c r="P796" s="11">
        <f t="shared" si="72"/>
        <v>40791.504166666666</v>
      </c>
      <c r="Q796" s="11">
        <f>(((J796/60)/60)/24)+DATE(1970,1,1)+(-5/24)</f>
        <v>40735.906678240739</v>
      </c>
      <c r="R796" s="13" t="s">
        <v>8276</v>
      </c>
      <c r="S796" s="14" t="str">
        <f t="shared" si="73"/>
        <v>music</v>
      </c>
      <c r="T796" s="13" t="str">
        <f t="shared" si="74"/>
        <v>rock</v>
      </c>
      <c r="U796">
        <f>LEN(C796)</f>
        <v>130</v>
      </c>
      <c r="V796">
        <f t="shared" si="75"/>
        <v>0</v>
      </c>
      <c r="W796">
        <f t="shared" si="76"/>
        <v>0</v>
      </c>
      <c r="X796">
        <f t="shared" si="77"/>
        <v>1</v>
      </c>
    </row>
    <row r="797" spans="1:24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>
        <f>E797/D797</f>
        <v>1.1178571428571429</v>
      </c>
      <c r="O797" s="6">
        <f>IF(L797&gt;0,E797/L797,0)</f>
        <v>85.054347826086953</v>
      </c>
      <c r="P797" s="11">
        <f t="shared" si="72"/>
        <v>41005.999305555553</v>
      </c>
      <c r="Q797" s="11">
        <f>(((J797/60)/60)/24)+DATE(1970,1,1)+(-5/24)</f>
        <v>40963.404699074068</v>
      </c>
      <c r="R797" s="13" t="s">
        <v>8276</v>
      </c>
      <c r="S797" s="14" t="str">
        <f t="shared" si="73"/>
        <v>music</v>
      </c>
      <c r="T797" s="13" t="str">
        <f t="shared" si="74"/>
        <v>rock</v>
      </c>
      <c r="U797">
        <f>LEN(C797)</f>
        <v>128</v>
      </c>
      <c r="V797">
        <f t="shared" si="75"/>
        <v>0</v>
      </c>
      <c r="W797">
        <f t="shared" si="76"/>
        <v>0</v>
      </c>
      <c r="X797">
        <f t="shared" si="77"/>
        <v>1</v>
      </c>
    </row>
    <row r="798" spans="1:24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>
        <f>E798/D798</f>
        <v>1.0135000000000001</v>
      </c>
      <c r="O798" s="6">
        <f>IF(L798&gt;0,E798/L798,0)</f>
        <v>112.61111111111111</v>
      </c>
      <c r="P798" s="11">
        <f t="shared" si="72"/>
        <v>41532.673611111109</v>
      </c>
      <c r="Q798" s="11">
        <f>(((J798/60)/60)/24)+DATE(1970,1,1)+(-5/24)</f>
        <v>41502.674594907403</v>
      </c>
      <c r="R798" s="13" t="s">
        <v>8276</v>
      </c>
      <c r="S798" s="14" t="str">
        <f t="shared" si="73"/>
        <v>music</v>
      </c>
      <c r="T798" s="13" t="str">
        <f t="shared" si="74"/>
        <v>rock</v>
      </c>
      <c r="U798">
        <f>LEN(C798)</f>
        <v>122</v>
      </c>
      <c r="V798">
        <f t="shared" si="75"/>
        <v>0</v>
      </c>
      <c r="W798">
        <f t="shared" si="76"/>
        <v>0</v>
      </c>
      <c r="X798">
        <f t="shared" si="77"/>
        <v>1</v>
      </c>
    </row>
    <row r="799" spans="1:24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>
        <f>E799/D799</f>
        <v>1.0753333333333333</v>
      </c>
      <c r="O799" s="6">
        <f>IF(L799&gt;0,E799/L799,0)</f>
        <v>45.436619718309856</v>
      </c>
      <c r="P799" s="11">
        <f t="shared" si="72"/>
        <v>41027.958333333328</v>
      </c>
      <c r="Q799" s="11">
        <f>(((J799/60)/60)/24)+DATE(1970,1,1)+(-5/24)</f>
        <v>40996.785740740735</v>
      </c>
      <c r="R799" s="13" t="s">
        <v>8276</v>
      </c>
      <c r="S799" s="14" t="str">
        <f t="shared" si="73"/>
        <v>music</v>
      </c>
      <c r="T799" s="13" t="str">
        <f t="shared" si="74"/>
        <v>rock</v>
      </c>
      <c r="U799">
        <f>LEN(C799)</f>
        <v>132</v>
      </c>
      <c r="V799">
        <f t="shared" si="75"/>
        <v>0</v>
      </c>
      <c r="W799">
        <f t="shared" si="76"/>
        <v>0</v>
      </c>
      <c r="X799">
        <f t="shared" si="77"/>
        <v>1</v>
      </c>
    </row>
    <row r="800" spans="1:24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>
        <f>E800/D800</f>
        <v>1.1488571428571428</v>
      </c>
      <c r="O800" s="6">
        <f>IF(L800&gt;0,E800/L800,0)</f>
        <v>46.218390804597703</v>
      </c>
      <c r="P800" s="11">
        <f t="shared" si="72"/>
        <v>41912.381793981483</v>
      </c>
      <c r="Q800" s="11">
        <f>(((J800/60)/60)/24)+DATE(1970,1,1)+(-5/24)</f>
        <v>41882.381793981483</v>
      </c>
      <c r="R800" s="13" t="s">
        <v>8276</v>
      </c>
      <c r="S800" s="14" t="str">
        <f t="shared" si="73"/>
        <v>music</v>
      </c>
      <c r="T800" s="13" t="str">
        <f t="shared" si="74"/>
        <v>rock</v>
      </c>
      <c r="U800">
        <f>LEN(C800)</f>
        <v>112</v>
      </c>
      <c r="V800">
        <f t="shared" si="75"/>
        <v>0</v>
      </c>
      <c r="W800">
        <f t="shared" si="76"/>
        <v>0</v>
      </c>
      <c r="X800">
        <f t="shared" si="77"/>
        <v>1</v>
      </c>
    </row>
    <row r="801" spans="1:24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>
        <f>E801/D801</f>
        <v>1.0002</v>
      </c>
      <c r="O801" s="6">
        <f>IF(L801&gt;0,E801/L801,0)</f>
        <v>178.60714285714286</v>
      </c>
      <c r="P801" s="11">
        <f t="shared" si="72"/>
        <v>41026.458865740737</v>
      </c>
      <c r="Q801" s="11">
        <f>(((J801/60)/60)/24)+DATE(1970,1,1)+(-5/24)</f>
        <v>40996.458865740737</v>
      </c>
      <c r="R801" s="13" t="s">
        <v>8276</v>
      </c>
      <c r="S801" s="14" t="str">
        <f t="shared" si="73"/>
        <v>music</v>
      </c>
      <c r="T801" s="13" t="str">
        <f t="shared" si="74"/>
        <v>rock</v>
      </c>
      <c r="U801">
        <f>LEN(C801)</f>
        <v>127</v>
      </c>
      <c r="V801">
        <f t="shared" si="75"/>
        <v>0</v>
      </c>
      <c r="W801">
        <f t="shared" si="76"/>
        <v>0</v>
      </c>
      <c r="X801">
        <f t="shared" si="77"/>
        <v>1</v>
      </c>
    </row>
    <row r="802" spans="1:24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>
        <f>E802/D802</f>
        <v>1.5213333333333334</v>
      </c>
      <c r="O802" s="6">
        <f>IF(L802&gt;0,E802/L802,0)</f>
        <v>40.75</v>
      </c>
      <c r="P802" s="11">
        <f t="shared" si="72"/>
        <v>41893.225162037037</v>
      </c>
      <c r="Q802" s="11">
        <f>(((J802/60)/60)/24)+DATE(1970,1,1)+(-5/24)</f>
        <v>41863.225162037037</v>
      </c>
      <c r="R802" s="13" t="s">
        <v>8276</v>
      </c>
      <c r="S802" s="14" t="str">
        <f t="shared" si="73"/>
        <v>music</v>
      </c>
      <c r="T802" s="13" t="str">
        <f t="shared" si="74"/>
        <v>rock</v>
      </c>
      <c r="U802">
        <f>LEN(C802)</f>
        <v>112</v>
      </c>
      <c r="V802">
        <f t="shared" si="75"/>
        <v>0</v>
      </c>
      <c r="W802">
        <f t="shared" si="76"/>
        <v>0</v>
      </c>
      <c r="X802">
        <f t="shared" si="77"/>
        <v>1</v>
      </c>
    </row>
    <row r="803" spans="1:24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>
        <f>E803/D803</f>
        <v>1.1152149999999998</v>
      </c>
      <c r="O803" s="6">
        <f>IF(L803&gt;0,E803/L803,0)</f>
        <v>43.733921568627444</v>
      </c>
      <c r="P803" s="11">
        <f t="shared" si="72"/>
        <v>40725.587037037032</v>
      </c>
      <c r="Q803" s="11">
        <f>(((J803/60)/60)/24)+DATE(1970,1,1)+(-5/24)</f>
        <v>40695.587037037032</v>
      </c>
      <c r="R803" s="13" t="s">
        <v>8276</v>
      </c>
      <c r="S803" s="14" t="str">
        <f t="shared" si="73"/>
        <v>music</v>
      </c>
      <c r="T803" s="13" t="str">
        <f t="shared" si="74"/>
        <v>rock</v>
      </c>
      <c r="U803">
        <f>LEN(C803)</f>
        <v>99</v>
      </c>
      <c r="V803">
        <f t="shared" si="75"/>
        <v>0</v>
      </c>
      <c r="W803">
        <f t="shared" si="76"/>
        <v>1</v>
      </c>
      <c r="X803">
        <f t="shared" si="77"/>
        <v>0</v>
      </c>
    </row>
    <row r="804" spans="1:24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>
        <f>E804/D804</f>
        <v>1.0133333333333334</v>
      </c>
      <c r="O804" s="6">
        <f>IF(L804&gt;0,E804/L804,0)</f>
        <v>81.066666666666663</v>
      </c>
      <c r="P804" s="11">
        <f t="shared" si="72"/>
        <v>41168.961805555555</v>
      </c>
      <c r="Q804" s="11">
        <f>(((J804/60)/60)/24)+DATE(1970,1,1)+(-5/24)</f>
        <v>41122.813935185186</v>
      </c>
      <c r="R804" s="13" t="s">
        <v>8276</v>
      </c>
      <c r="S804" s="14" t="str">
        <f t="shared" si="73"/>
        <v>music</v>
      </c>
      <c r="T804" s="13" t="str">
        <f t="shared" si="74"/>
        <v>rock</v>
      </c>
      <c r="U804">
        <f>LEN(C804)</f>
        <v>135</v>
      </c>
      <c r="V804">
        <f t="shared" si="75"/>
        <v>0</v>
      </c>
      <c r="W804">
        <f t="shared" si="76"/>
        <v>0</v>
      </c>
      <c r="X804">
        <f t="shared" si="77"/>
        <v>1</v>
      </c>
    </row>
    <row r="805" spans="1:24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>
        <f>E805/D805</f>
        <v>1.232608695652174</v>
      </c>
      <c r="O805" s="6">
        <f>IF(L805&gt;0,E805/L805,0)</f>
        <v>74.60526315789474</v>
      </c>
      <c r="P805" s="11">
        <f t="shared" si="72"/>
        <v>40691.833333333328</v>
      </c>
      <c r="Q805" s="11">
        <f>(((J805/60)/60)/24)+DATE(1970,1,1)+(-5/24)</f>
        <v>40665.741643518515</v>
      </c>
      <c r="R805" s="13" t="s">
        <v>8276</v>
      </c>
      <c r="S805" s="14" t="str">
        <f t="shared" si="73"/>
        <v>music</v>
      </c>
      <c r="T805" s="13" t="str">
        <f t="shared" si="74"/>
        <v>rock</v>
      </c>
      <c r="U805">
        <f>LEN(C805)</f>
        <v>129</v>
      </c>
      <c r="V805">
        <f t="shared" si="75"/>
        <v>0</v>
      </c>
      <c r="W805">
        <f t="shared" si="76"/>
        <v>0</v>
      </c>
      <c r="X805">
        <f t="shared" si="77"/>
        <v>1</v>
      </c>
    </row>
    <row r="806" spans="1:24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>
        <f>E806/D806</f>
        <v>1</v>
      </c>
      <c r="O806" s="6">
        <f>IF(L806&gt;0,E806/L806,0)</f>
        <v>305.55555555555554</v>
      </c>
      <c r="P806" s="11">
        <f t="shared" si="72"/>
        <v>40746.957638888889</v>
      </c>
      <c r="Q806" s="11">
        <f>(((J806/60)/60)/24)+DATE(1970,1,1)+(-5/24)</f>
        <v>40729.897291666668</v>
      </c>
      <c r="R806" s="13" t="s">
        <v>8276</v>
      </c>
      <c r="S806" s="14" t="str">
        <f t="shared" si="73"/>
        <v>music</v>
      </c>
      <c r="T806" s="13" t="str">
        <f t="shared" si="74"/>
        <v>rock</v>
      </c>
      <c r="U806">
        <f>LEN(C806)</f>
        <v>130</v>
      </c>
      <c r="V806">
        <f t="shared" si="75"/>
        <v>0</v>
      </c>
      <c r="W806">
        <f t="shared" si="76"/>
        <v>0</v>
      </c>
      <c r="X806">
        <f t="shared" si="77"/>
        <v>1</v>
      </c>
    </row>
    <row r="807" spans="1:24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>
        <f>E807/D807</f>
        <v>1.05</v>
      </c>
      <c r="O807" s="6">
        <f>IF(L807&gt;0,E807/L807,0)</f>
        <v>58.333333333333336</v>
      </c>
      <c r="P807" s="11">
        <f t="shared" si="72"/>
        <v>40740.75</v>
      </c>
      <c r="Q807" s="11">
        <f>(((J807/60)/60)/24)+DATE(1970,1,1)+(-5/24)</f>
        <v>40690.614722222221</v>
      </c>
      <c r="R807" s="13" t="s">
        <v>8276</v>
      </c>
      <c r="S807" s="14" t="str">
        <f t="shared" si="73"/>
        <v>music</v>
      </c>
      <c r="T807" s="13" t="str">
        <f t="shared" si="74"/>
        <v>rock</v>
      </c>
      <c r="U807">
        <f>LEN(C807)</f>
        <v>120</v>
      </c>
      <c r="V807">
        <f t="shared" si="75"/>
        <v>0</v>
      </c>
      <c r="W807">
        <f t="shared" si="76"/>
        <v>0</v>
      </c>
      <c r="X807">
        <f t="shared" si="77"/>
        <v>1</v>
      </c>
    </row>
    <row r="808" spans="1:24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>
        <f>E808/D808</f>
        <v>1.0443750000000001</v>
      </c>
      <c r="O808" s="6">
        <f>IF(L808&gt;0,E808/L808,0)</f>
        <v>117.67605633802818</v>
      </c>
      <c r="P808" s="11">
        <f t="shared" si="72"/>
        <v>40793.483090277776</v>
      </c>
      <c r="Q808" s="11">
        <f>(((J808/60)/60)/24)+DATE(1970,1,1)+(-5/24)</f>
        <v>40763.483090277776</v>
      </c>
      <c r="R808" s="13" t="s">
        <v>8276</v>
      </c>
      <c r="S808" s="14" t="str">
        <f t="shared" si="73"/>
        <v>music</v>
      </c>
      <c r="T808" s="13" t="str">
        <f t="shared" si="74"/>
        <v>rock</v>
      </c>
      <c r="U808">
        <f>LEN(C808)</f>
        <v>43</v>
      </c>
      <c r="V808">
        <f t="shared" si="75"/>
        <v>1</v>
      </c>
      <c r="W808">
        <f t="shared" si="76"/>
        <v>0</v>
      </c>
      <c r="X808">
        <f t="shared" si="77"/>
        <v>0</v>
      </c>
    </row>
    <row r="809" spans="1:24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>
        <f>E809/D809</f>
        <v>1.05125</v>
      </c>
      <c r="O809" s="6">
        <f>IF(L809&gt;0,E809/L809,0)</f>
        <v>73.771929824561397</v>
      </c>
      <c r="P809" s="11">
        <f t="shared" si="72"/>
        <v>42794.874999999993</v>
      </c>
      <c r="Q809" s="11">
        <f>(((J809/60)/60)/24)+DATE(1970,1,1)+(-5/24)</f>
        <v>42759.420266203706</v>
      </c>
      <c r="R809" s="13" t="s">
        <v>8276</v>
      </c>
      <c r="S809" s="14" t="str">
        <f t="shared" si="73"/>
        <v>music</v>
      </c>
      <c r="T809" s="13" t="str">
        <f t="shared" si="74"/>
        <v>rock</v>
      </c>
      <c r="U809">
        <f>LEN(C809)</f>
        <v>66</v>
      </c>
      <c r="V809">
        <f t="shared" si="75"/>
        <v>0</v>
      </c>
      <c r="W809">
        <f t="shared" si="76"/>
        <v>1</v>
      </c>
      <c r="X809">
        <f t="shared" si="77"/>
        <v>0</v>
      </c>
    </row>
    <row r="810" spans="1:24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>
        <f>E810/D810</f>
        <v>1</v>
      </c>
      <c r="O810" s="6">
        <f>IF(L810&gt;0,E810/L810,0)</f>
        <v>104.65116279069767</v>
      </c>
      <c r="P810" s="11">
        <f t="shared" si="72"/>
        <v>41994.999305555553</v>
      </c>
      <c r="Q810" s="11">
        <f>(((J810/60)/60)/24)+DATE(1970,1,1)+(-5/24)</f>
        <v>41961.892199074071</v>
      </c>
      <c r="R810" s="13" t="s">
        <v>8276</v>
      </c>
      <c r="S810" s="14" t="str">
        <f t="shared" si="73"/>
        <v>music</v>
      </c>
      <c r="T810" s="13" t="str">
        <f t="shared" si="74"/>
        <v>rock</v>
      </c>
      <c r="U810">
        <f>LEN(C810)</f>
        <v>135</v>
      </c>
      <c r="V810">
        <f t="shared" si="75"/>
        <v>0</v>
      </c>
      <c r="W810">
        <f t="shared" si="76"/>
        <v>0</v>
      </c>
      <c r="X810">
        <f t="shared" si="77"/>
        <v>1</v>
      </c>
    </row>
    <row r="811" spans="1:24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>
        <f>E811/D811</f>
        <v>1.03775</v>
      </c>
      <c r="O811" s="6">
        <f>IF(L811&gt;0,E811/L811,0)</f>
        <v>79.82692307692308</v>
      </c>
      <c r="P811" s="11">
        <f t="shared" si="72"/>
        <v>41658.625347222223</v>
      </c>
      <c r="Q811" s="11">
        <f>(((J811/60)/60)/24)+DATE(1970,1,1)+(-5/24)</f>
        <v>41628.625347222223</v>
      </c>
      <c r="R811" s="13" t="s">
        <v>8276</v>
      </c>
      <c r="S811" s="14" t="str">
        <f t="shared" si="73"/>
        <v>music</v>
      </c>
      <c r="T811" s="13" t="str">
        <f t="shared" si="74"/>
        <v>rock</v>
      </c>
      <c r="U811">
        <f>LEN(C811)</f>
        <v>92</v>
      </c>
      <c r="V811">
        <f t="shared" si="75"/>
        <v>0</v>
      </c>
      <c r="W811">
        <f t="shared" si="76"/>
        <v>1</v>
      </c>
      <c r="X811">
        <f t="shared" si="77"/>
        <v>0</v>
      </c>
    </row>
    <row r="812" spans="1:24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>
        <f>E812/D812</f>
        <v>1.05</v>
      </c>
      <c r="O812" s="6">
        <f>IF(L812&gt;0,E812/L812,0)</f>
        <v>58.333333333333336</v>
      </c>
      <c r="P812" s="11">
        <f t="shared" si="72"/>
        <v>41152.847939814812</v>
      </c>
      <c r="Q812" s="11">
        <f>(((J812/60)/60)/24)+DATE(1970,1,1)+(-5/24)</f>
        <v>41122.847939814812</v>
      </c>
      <c r="R812" s="13" t="s">
        <v>8276</v>
      </c>
      <c r="S812" s="14" t="str">
        <f t="shared" si="73"/>
        <v>music</v>
      </c>
      <c r="T812" s="13" t="str">
        <f t="shared" si="74"/>
        <v>rock</v>
      </c>
      <c r="U812">
        <f>LEN(C812)</f>
        <v>135</v>
      </c>
      <c r="V812">
        <f t="shared" si="75"/>
        <v>0</v>
      </c>
      <c r="W812">
        <f t="shared" si="76"/>
        <v>0</v>
      </c>
      <c r="X812">
        <f t="shared" si="77"/>
        <v>1</v>
      </c>
    </row>
    <row r="813" spans="1:24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>
        <f>E813/D813</f>
        <v>1.04</v>
      </c>
      <c r="O813" s="6">
        <f>IF(L813&gt;0,E813/L813,0)</f>
        <v>86.666666666666671</v>
      </c>
      <c r="P813" s="11">
        <f t="shared" si="72"/>
        <v>41465.494444444441</v>
      </c>
      <c r="Q813" s="11">
        <f>(((J813/60)/60)/24)+DATE(1970,1,1)+(-5/24)</f>
        <v>41443.435208333329</v>
      </c>
      <c r="R813" s="13" t="s">
        <v>8276</v>
      </c>
      <c r="S813" s="14" t="str">
        <f t="shared" si="73"/>
        <v>music</v>
      </c>
      <c r="T813" s="13" t="str">
        <f t="shared" si="74"/>
        <v>rock</v>
      </c>
      <c r="U813">
        <f>LEN(C813)</f>
        <v>94</v>
      </c>
      <c r="V813">
        <f t="shared" si="75"/>
        <v>0</v>
      </c>
      <c r="W813">
        <f t="shared" si="76"/>
        <v>1</v>
      </c>
      <c r="X813">
        <f t="shared" si="77"/>
        <v>0</v>
      </c>
    </row>
    <row r="814" spans="1:24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>
        <f>E814/D814</f>
        <v>1.5183333333333333</v>
      </c>
      <c r="O814" s="6">
        <f>IF(L814&gt;0,E814/L814,0)</f>
        <v>27.606060606060606</v>
      </c>
      <c r="P814" s="11">
        <f t="shared" si="72"/>
        <v>41334.373611111107</v>
      </c>
      <c r="Q814" s="11">
        <f>(((J814/60)/60)/24)+DATE(1970,1,1)+(-5/24)</f>
        <v>41281.809629629628</v>
      </c>
      <c r="R814" s="13" t="s">
        <v>8276</v>
      </c>
      <c r="S814" s="14" t="str">
        <f t="shared" si="73"/>
        <v>music</v>
      </c>
      <c r="T814" s="13" t="str">
        <f t="shared" si="74"/>
        <v>rock</v>
      </c>
      <c r="U814">
        <f>LEN(C814)</f>
        <v>132</v>
      </c>
      <c r="V814">
        <f t="shared" si="75"/>
        <v>0</v>
      </c>
      <c r="W814">
        <f t="shared" si="76"/>
        <v>0</v>
      </c>
      <c r="X814">
        <f t="shared" si="77"/>
        <v>1</v>
      </c>
    </row>
    <row r="815" spans="1:24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>
        <f>E815/D815</f>
        <v>1.59996</v>
      </c>
      <c r="O815" s="6">
        <f>IF(L815&gt;0,E815/L815,0)</f>
        <v>24.999375000000001</v>
      </c>
      <c r="P815" s="11">
        <f t="shared" si="72"/>
        <v>41110.751909722218</v>
      </c>
      <c r="Q815" s="11">
        <f>(((J815/60)/60)/24)+DATE(1970,1,1)+(-5/24)</f>
        <v>41080.751909722218</v>
      </c>
      <c r="R815" s="13" t="s">
        <v>8276</v>
      </c>
      <c r="S815" s="14" t="str">
        <f t="shared" si="73"/>
        <v>music</v>
      </c>
      <c r="T815" s="13" t="str">
        <f t="shared" si="74"/>
        <v>rock</v>
      </c>
      <c r="U815">
        <f>LEN(C815)</f>
        <v>76</v>
      </c>
      <c r="V815">
        <f t="shared" si="75"/>
        <v>0</v>
      </c>
      <c r="W815">
        <f t="shared" si="76"/>
        <v>1</v>
      </c>
      <c r="X815">
        <f t="shared" si="77"/>
        <v>0</v>
      </c>
    </row>
    <row r="816" spans="1:24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>
        <f>E816/D816</f>
        <v>1.2729999999999999</v>
      </c>
      <c r="O816" s="6">
        <f>IF(L816&gt;0,E816/L816,0)</f>
        <v>45.464285714285715</v>
      </c>
      <c r="P816" s="11">
        <f t="shared" si="72"/>
        <v>40694.544444444444</v>
      </c>
      <c r="Q816" s="11">
        <f>(((J816/60)/60)/24)+DATE(1970,1,1)+(-5/24)</f>
        <v>40679.534733796296</v>
      </c>
      <c r="R816" s="13" t="s">
        <v>8276</v>
      </c>
      <c r="S816" s="14" t="str">
        <f t="shared" si="73"/>
        <v>music</v>
      </c>
      <c r="T816" s="13" t="str">
        <f t="shared" si="74"/>
        <v>rock</v>
      </c>
      <c r="U816">
        <f>LEN(C816)</f>
        <v>133</v>
      </c>
      <c r="V816">
        <f t="shared" si="75"/>
        <v>0</v>
      </c>
      <c r="W816">
        <f t="shared" si="76"/>
        <v>0</v>
      </c>
      <c r="X816">
        <f t="shared" si="77"/>
        <v>1</v>
      </c>
    </row>
    <row r="817" spans="1:24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>
        <f>E817/D817</f>
        <v>1.07</v>
      </c>
      <c r="O817" s="6">
        <f>IF(L817&gt;0,E817/L817,0)</f>
        <v>99.534883720930239</v>
      </c>
      <c r="P817" s="11">
        <f t="shared" si="72"/>
        <v>41944.70952546296</v>
      </c>
      <c r="Q817" s="11">
        <f>(((J817/60)/60)/24)+DATE(1970,1,1)+(-5/24)</f>
        <v>41914.70952546296</v>
      </c>
      <c r="R817" s="13" t="s">
        <v>8276</v>
      </c>
      <c r="S817" s="14" t="str">
        <f t="shared" si="73"/>
        <v>music</v>
      </c>
      <c r="T817" s="13" t="str">
        <f t="shared" si="74"/>
        <v>rock</v>
      </c>
      <c r="U817">
        <f>LEN(C817)</f>
        <v>64</v>
      </c>
      <c r="V817">
        <f t="shared" si="75"/>
        <v>0</v>
      </c>
      <c r="W817">
        <f t="shared" si="76"/>
        <v>1</v>
      </c>
      <c r="X817">
        <f t="shared" si="77"/>
        <v>0</v>
      </c>
    </row>
    <row r="818" spans="1:24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>
        <f>E818/D818</f>
        <v>1.1512214285714286</v>
      </c>
      <c r="O818" s="6">
        <f>IF(L818&gt;0,E818/L818,0)</f>
        <v>39.31</v>
      </c>
      <c r="P818" s="11">
        <f t="shared" si="72"/>
        <v>41373.0625</v>
      </c>
      <c r="Q818" s="11">
        <f>(((J818/60)/60)/24)+DATE(1970,1,1)+(-5/24)</f>
        <v>41341.662534722222</v>
      </c>
      <c r="R818" s="13" t="s">
        <v>8276</v>
      </c>
      <c r="S818" s="14" t="str">
        <f t="shared" si="73"/>
        <v>music</v>
      </c>
      <c r="T818" s="13" t="str">
        <f t="shared" si="74"/>
        <v>rock</v>
      </c>
      <c r="U818">
        <f>LEN(C818)</f>
        <v>89</v>
      </c>
      <c r="V818">
        <f t="shared" si="75"/>
        <v>0</v>
      </c>
      <c r="W818">
        <f t="shared" si="76"/>
        <v>1</v>
      </c>
      <c r="X818">
        <f t="shared" si="77"/>
        <v>0</v>
      </c>
    </row>
    <row r="819" spans="1:24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>
        <f>E819/D819</f>
        <v>1.3711066666666665</v>
      </c>
      <c r="O819" s="6">
        <f>IF(L819&gt;0,E819/L819,0)</f>
        <v>89.419999999999987</v>
      </c>
      <c r="P819" s="11">
        <f t="shared" si="72"/>
        <v>40978.999305555553</v>
      </c>
      <c r="Q819" s="11">
        <f>(((J819/60)/60)/24)+DATE(1970,1,1)+(-5/24)</f>
        <v>40925.391331018516</v>
      </c>
      <c r="R819" s="13" t="s">
        <v>8276</v>
      </c>
      <c r="S819" s="14" t="str">
        <f t="shared" si="73"/>
        <v>music</v>
      </c>
      <c r="T819" s="13" t="str">
        <f t="shared" si="74"/>
        <v>rock</v>
      </c>
      <c r="U819">
        <f>LEN(C819)</f>
        <v>121</v>
      </c>
      <c r="V819">
        <f t="shared" si="75"/>
        <v>0</v>
      </c>
      <c r="W819">
        <f t="shared" si="76"/>
        <v>0</v>
      </c>
      <c r="X819">
        <f t="shared" si="77"/>
        <v>1</v>
      </c>
    </row>
    <row r="820" spans="1:24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>
        <f>E820/D820</f>
        <v>1.5571428571428572</v>
      </c>
      <c r="O820" s="6">
        <f>IF(L820&gt;0,E820/L820,0)</f>
        <v>28.684210526315791</v>
      </c>
      <c r="P820" s="11">
        <f t="shared" si="72"/>
        <v>41128.500694444439</v>
      </c>
      <c r="Q820" s="11">
        <f>(((J820/60)/60)/24)+DATE(1970,1,1)+(-5/24)</f>
        <v>41120.67454861111</v>
      </c>
      <c r="R820" s="13" t="s">
        <v>8276</v>
      </c>
      <c r="S820" s="14" t="str">
        <f t="shared" si="73"/>
        <v>music</v>
      </c>
      <c r="T820" s="13" t="str">
        <f t="shared" si="74"/>
        <v>rock</v>
      </c>
      <c r="U820">
        <f>LEN(C820)</f>
        <v>134</v>
      </c>
      <c r="V820">
        <f t="shared" si="75"/>
        <v>0</v>
      </c>
      <c r="W820">
        <f t="shared" si="76"/>
        <v>0</v>
      </c>
      <c r="X820">
        <f t="shared" si="77"/>
        <v>1</v>
      </c>
    </row>
    <row r="821" spans="1:24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>
        <f>E821/D821</f>
        <v>1.0874999999999999</v>
      </c>
      <c r="O821" s="6">
        <f>IF(L821&gt;0,E821/L821,0)</f>
        <v>31.071428571428573</v>
      </c>
      <c r="P821" s="11">
        <f t="shared" si="72"/>
        <v>41628.988888888889</v>
      </c>
      <c r="Q821" s="11">
        <f>(((J821/60)/60)/24)+DATE(1970,1,1)+(-5/24)</f>
        <v>41619.789976851847</v>
      </c>
      <c r="R821" s="13" t="s">
        <v>8276</v>
      </c>
      <c r="S821" s="14" t="str">
        <f t="shared" si="73"/>
        <v>music</v>
      </c>
      <c r="T821" s="13" t="str">
        <f t="shared" si="74"/>
        <v>rock</v>
      </c>
      <c r="U821">
        <f>LEN(C821)</f>
        <v>53</v>
      </c>
      <c r="V821">
        <f t="shared" si="75"/>
        <v>0</v>
      </c>
      <c r="W821">
        <f t="shared" si="76"/>
        <v>1</v>
      </c>
      <c r="X821">
        <f t="shared" si="77"/>
        <v>0</v>
      </c>
    </row>
    <row r="822" spans="1:24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>
        <f>E822/D822</f>
        <v>1.3405</v>
      </c>
      <c r="O822" s="6">
        <f>IF(L822&gt;0,E822/L822,0)</f>
        <v>70.55263157894737</v>
      </c>
      <c r="P822" s="11">
        <f t="shared" si="72"/>
        <v>41799</v>
      </c>
      <c r="Q822" s="11">
        <f>(((J822/60)/60)/24)+DATE(1970,1,1)+(-5/24)</f>
        <v>41768.633587962962</v>
      </c>
      <c r="R822" s="13" t="s">
        <v>8276</v>
      </c>
      <c r="S822" s="14" t="str">
        <f t="shared" si="73"/>
        <v>music</v>
      </c>
      <c r="T822" s="13" t="str">
        <f t="shared" si="74"/>
        <v>rock</v>
      </c>
      <c r="U822">
        <f>LEN(C822)</f>
        <v>105</v>
      </c>
      <c r="V822">
        <f t="shared" si="75"/>
        <v>0</v>
      </c>
      <c r="W822">
        <f t="shared" si="76"/>
        <v>0</v>
      </c>
      <c r="X822">
        <f t="shared" si="77"/>
        <v>1</v>
      </c>
    </row>
    <row r="823" spans="1:24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>
        <f>E823/D823</f>
        <v>1</v>
      </c>
      <c r="O823" s="6">
        <f>IF(L823&gt;0,E823/L823,0)</f>
        <v>224.12820512820514</v>
      </c>
      <c r="P823" s="11">
        <f t="shared" si="72"/>
        <v>42127.959027777775</v>
      </c>
      <c r="Q823" s="11">
        <f>(((J823/60)/60)/24)+DATE(1970,1,1)+(-5/24)</f>
        <v>42093.71371527778</v>
      </c>
      <c r="R823" s="13" t="s">
        <v>8276</v>
      </c>
      <c r="S823" s="14" t="str">
        <f t="shared" si="73"/>
        <v>music</v>
      </c>
      <c r="T823" s="13" t="str">
        <f t="shared" si="74"/>
        <v>rock</v>
      </c>
      <c r="U823">
        <f>LEN(C823)</f>
        <v>116</v>
      </c>
      <c r="V823">
        <f t="shared" si="75"/>
        <v>0</v>
      </c>
      <c r="W823">
        <f t="shared" si="76"/>
        <v>0</v>
      </c>
      <c r="X823">
        <f t="shared" si="77"/>
        <v>1</v>
      </c>
    </row>
    <row r="824" spans="1:24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>
        <f>E824/D824</f>
        <v>1.1916666666666667</v>
      </c>
      <c r="O824" s="6">
        <f>IF(L824&gt;0,E824/L824,0)</f>
        <v>51.811594202898547</v>
      </c>
      <c r="P824" s="11">
        <f t="shared" si="72"/>
        <v>41187.739004629628</v>
      </c>
      <c r="Q824" s="11">
        <f>(((J824/60)/60)/24)+DATE(1970,1,1)+(-5/24)</f>
        <v>41157.739004629628</v>
      </c>
      <c r="R824" s="13" t="s">
        <v>8276</v>
      </c>
      <c r="S824" s="14" t="str">
        <f t="shared" si="73"/>
        <v>music</v>
      </c>
      <c r="T824" s="13" t="str">
        <f t="shared" si="74"/>
        <v>rock</v>
      </c>
      <c r="U824">
        <f>LEN(C824)</f>
        <v>98</v>
      </c>
      <c r="V824">
        <f t="shared" si="75"/>
        <v>0</v>
      </c>
      <c r="W824">
        <f t="shared" si="76"/>
        <v>1</v>
      </c>
      <c r="X824">
        <f t="shared" si="77"/>
        <v>0</v>
      </c>
    </row>
    <row r="825" spans="1:24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>
        <f>E825/D825</f>
        <v>1.7949999999999999</v>
      </c>
      <c r="O825" s="6">
        <f>IF(L825&gt;0,E825/L825,0)</f>
        <v>43.515151515151516</v>
      </c>
      <c r="P825" s="11">
        <f t="shared" si="72"/>
        <v>42085.722824074073</v>
      </c>
      <c r="Q825" s="11">
        <f>(((J825/60)/60)/24)+DATE(1970,1,1)+(-5/24)</f>
        <v>42055.764490740738</v>
      </c>
      <c r="R825" s="13" t="s">
        <v>8276</v>
      </c>
      <c r="S825" s="14" t="str">
        <f t="shared" si="73"/>
        <v>music</v>
      </c>
      <c r="T825" s="13" t="str">
        <f t="shared" si="74"/>
        <v>rock</v>
      </c>
      <c r="U825">
        <f>LEN(C825)</f>
        <v>115</v>
      </c>
      <c r="V825">
        <f t="shared" si="75"/>
        <v>0</v>
      </c>
      <c r="W825">
        <f t="shared" si="76"/>
        <v>0</v>
      </c>
      <c r="X825">
        <f t="shared" si="77"/>
        <v>1</v>
      </c>
    </row>
    <row r="826" spans="1:24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>
        <f>E826/D826</f>
        <v>1.3438124999999999</v>
      </c>
      <c r="O826" s="6">
        <f>IF(L826&gt;0,E826/L826,0)</f>
        <v>39.816666666666663</v>
      </c>
      <c r="P826" s="11">
        <f t="shared" si="72"/>
        <v>40286.082638888889</v>
      </c>
      <c r="Q826" s="11">
        <f>(((J826/60)/60)/24)+DATE(1970,1,1)+(-5/24)</f>
        <v>40250.033773148149</v>
      </c>
      <c r="R826" s="13" t="s">
        <v>8276</v>
      </c>
      <c r="S826" s="14" t="str">
        <f t="shared" si="73"/>
        <v>music</v>
      </c>
      <c r="T826" s="13" t="str">
        <f t="shared" si="74"/>
        <v>rock</v>
      </c>
      <c r="U826">
        <f>LEN(C826)</f>
        <v>139</v>
      </c>
      <c r="V826">
        <f t="shared" si="75"/>
        <v>0</v>
      </c>
      <c r="W826">
        <f t="shared" si="76"/>
        <v>0</v>
      </c>
      <c r="X826">
        <f t="shared" si="77"/>
        <v>1</v>
      </c>
    </row>
    <row r="827" spans="1:24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>
        <f>E827/D827</f>
        <v>1.0043200000000001</v>
      </c>
      <c r="O827" s="6">
        <f>IF(L827&gt;0,E827/L827,0)</f>
        <v>126.8080808080808</v>
      </c>
      <c r="P827" s="11">
        <f t="shared" si="72"/>
        <v>41211.098194444443</v>
      </c>
      <c r="Q827" s="11">
        <f>(((J827/60)/60)/24)+DATE(1970,1,1)+(-5/24)</f>
        <v>41186.098194444443</v>
      </c>
      <c r="R827" s="13" t="s">
        <v>8276</v>
      </c>
      <c r="S827" s="14" t="str">
        <f t="shared" si="73"/>
        <v>music</v>
      </c>
      <c r="T827" s="13" t="str">
        <f t="shared" si="74"/>
        <v>rock</v>
      </c>
      <c r="U827">
        <f>LEN(C827)</f>
        <v>88</v>
      </c>
      <c r="V827">
        <f t="shared" si="75"/>
        <v>0</v>
      </c>
      <c r="W827">
        <f t="shared" si="76"/>
        <v>1</v>
      </c>
      <c r="X827">
        <f t="shared" si="77"/>
        <v>0</v>
      </c>
    </row>
    <row r="828" spans="1:24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>
        <f>E828/D828</f>
        <v>1.0145454545454546</v>
      </c>
      <c r="O828" s="6">
        <f>IF(L828&gt;0,E828/L828,0)</f>
        <v>113.87755102040816</v>
      </c>
      <c r="P828" s="11">
        <f t="shared" si="72"/>
        <v>40993.788541666661</v>
      </c>
      <c r="Q828" s="11">
        <f>(((J828/60)/60)/24)+DATE(1970,1,1)+(-5/24)</f>
        <v>40972.830208333333</v>
      </c>
      <c r="R828" s="13" t="s">
        <v>8276</v>
      </c>
      <c r="S828" s="14" t="str">
        <f t="shared" si="73"/>
        <v>music</v>
      </c>
      <c r="T828" s="13" t="str">
        <f t="shared" si="74"/>
        <v>rock</v>
      </c>
      <c r="U828">
        <f>LEN(C828)</f>
        <v>114</v>
      </c>
      <c r="V828">
        <f t="shared" si="75"/>
        <v>0</v>
      </c>
      <c r="W828">
        <f t="shared" si="76"/>
        <v>0</v>
      </c>
      <c r="X828">
        <f t="shared" si="77"/>
        <v>1</v>
      </c>
    </row>
    <row r="829" spans="1:24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>
        <f>E829/D829</f>
        <v>1.0333333333333334</v>
      </c>
      <c r="O829" s="6">
        <f>IF(L829&gt;0,E829/L829,0)</f>
        <v>28.181818181818183</v>
      </c>
      <c r="P829" s="11">
        <f t="shared" si="72"/>
        <v>40953.617361111108</v>
      </c>
      <c r="Q829" s="11">
        <f>(((J829/60)/60)/24)+DATE(1970,1,1)+(-5/24)</f>
        <v>40927.265127314815</v>
      </c>
      <c r="R829" s="13" t="s">
        <v>8276</v>
      </c>
      <c r="S829" s="14" t="str">
        <f t="shared" si="73"/>
        <v>music</v>
      </c>
      <c r="T829" s="13" t="str">
        <f t="shared" si="74"/>
        <v>rock</v>
      </c>
      <c r="U829">
        <f>LEN(C829)</f>
        <v>135</v>
      </c>
      <c r="V829">
        <f t="shared" si="75"/>
        <v>0</v>
      </c>
      <c r="W829">
        <f t="shared" si="76"/>
        <v>0</v>
      </c>
      <c r="X829">
        <f t="shared" si="77"/>
        <v>1</v>
      </c>
    </row>
    <row r="830" spans="1:24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>
        <f>E830/D830</f>
        <v>1.07</v>
      </c>
      <c r="O830" s="6">
        <f>IF(L830&gt;0,E830/L830,0)</f>
        <v>36.60526315789474</v>
      </c>
      <c r="P830" s="11">
        <f t="shared" si="72"/>
        <v>41085.474999999999</v>
      </c>
      <c r="Q830" s="11">
        <f>(((J830/60)/60)/24)+DATE(1970,1,1)+(-5/24)</f>
        <v>41072.84238425926</v>
      </c>
      <c r="R830" s="13" t="s">
        <v>8276</v>
      </c>
      <c r="S830" s="14" t="str">
        <f t="shared" si="73"/>
        <v>music</v>
      </c>
      <c r="T830" s="13" t="str">
        <f t="shared" si="74"/>
        <v>rock</v>
      </c>
      <c r="U830">
        <f>LEN(C830)</f>
        <v>131</v>
      </c>
      <c r="V830">
        <f t="shared" si="75"/>
        <v>0</v>
      </c>
      <c r="W830">
        <f t="shared" si="76"/>
        <v>0</v>
      </c>
      <c r="X830">
        <f t="shared" si="77"/>
        <v>1</v>
      </c>
    </row>
    <row r="831" spans="1:24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>
        <f>E831/D831</f>
        <v>1.04</v>
      </c>
      <c r="O831" s="6">
        <f>IF(L831&gt;0,E831/L831,0)</f>
        <v>32.5</v>
      </c>
      <c r="P831" s="11">
        <f t="shared" si="72"/>
        <v>42564.593055555553</v>
      </c>
      <c r="Q831" s="11">
        <f>(((J831/60)/60)/24)+DATE(1970,1,1)+(-5/24)</f>
        <v>42504.593055555553</v>
      </c>
      <c r="R831" s="13" t="s">
        <v>8276</v>
      </c>
      <c r="S831" s="14" t="str">
        <f t="shared" si="73"/>
        <v>music</v>
      </c>
      <c r="T831" s="13" t="str">
        <f t="shared" si="74"/>
        <v>rock</v>
      </c>
      <c r="U831">
        <f>LEN(C831)</f>
        <v>135</v>
      </c>
      <c r="V831">
        <f t="shared" si="75"/>
        <v>0</v>
      </c>
      <c r="W831">
        <f t="shared" si="76"/>
        <v>0</v>
      </c>
      <c r="X831">
        <f t="shared" si="77"/>
        <v>1</v>
      </c>
    </row>
    <row r="832" spans="1:24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>
        <f>E832/D832</f>
        <v>1.0783333333333334</v>
      </c>
      <c r="O832" s="6">
        <f>IF(L832&gt;0,E832/L832,0)</f>
        <v>60.65625</v>
      </c>
      <c r="P832" s="11">
        <f t="shared" si="72"/>
        <v>41355.27575231481</v>
      </c>
      <c r="Q832" s="11">
        <f>(((J832/60)/60)/24)+DATE(1970,1,1)+(-5/24)</f>
        <v>41325.317418981482</v>
      </c>
      <c r="R832" s="13" t="s">
        <v>8276</v>
      </c>
      <c r="S832" s="14" t="str">
        <f t="shared" si="73"/>
        <v>music</v>
      </c>
      <c r="T832" s="13" t="str">
        <f t="shared" si="74"/>
        <v>rock</v>
      </c>
      <c r="U832">
        <f>LEN(C832)</f>
        <v>122</v>
      </c>
      <c r="V832">
        <f t="shared" si="75"/>
        <v>0</v>
      </c>
      <c r="W832">
        <f t="shared" si="76"/>
        <v>0</v>
      </c>
      <c r="X832">
        <f t="shared" si="77"/>
        <v>1</v>
      </c>
    </row>
    <row r="833" spans="1:24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>
        <f>E833/D833</f>
        <v>2.3333333333333335</v>
      </c>
      <c r="O833" s="6">
        <f>IF(L833&gt;0,E833/L833,0)</f>
        <v>175</v>
      </c>
      <c r="P833" s="11">
        <f t="shared" si="72"/>
        <v>41026.438587962963</v>
      </c>
      <c r="Q833" s="11">
        <f>(((J833/60)/60)/24)+DATE(1970,1,1)+(-5/24)</f>
        <v>40996.438587962963</v>
      </c>
      <c r="R833" s="13" t="s">
        <v>8276</v>
      </c>
      <c r="S833" s="14" t="str">
        <f t="shared" si="73"/>
        <v>music</v>
      </c>
      <c r="T833" s="13" t="str">
        <f t="shared" si="74"/>
        <v>rock</v>
      </c>
      <c r="U833">
        <f>LEN(C833)</f>
        <v>88</v>
      </c>
      <c r="V833">
        <f t="shared" si="75"/>
        <v>0</v>
      </c>
      <c r="W833">
        <f t="shared" si="76"/>
        <v>1</v>
      </c>
      <c r="X833">
        <f t="shared" si="77"/>
        <v>0</v>
      </c>
    </row>
    <row r="834" spans="1:24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>
        <f>E834/D834</f>
        <v>1.0060706666666666</v>
      </c>
      <c r="O834" s="6">
        <f>IF(L834&gt;0,E834/L834,0)</f>
        <v>97.993896103896105</v>
      </c>
      <c r="P834" s="11">
        <f t="shared" ref="P834:P897" si="78">(((I834/60)/60)/24)+DATE(1970,1,1)+(-5/24)</f>
        <v>40929.134027777778</v>
      </c>
      <c r="Q834" s="11">
        <f>(((J834/60)/60)/24)+DATE(1970,1,1)+(-5/24)</f>
        <v>40869.466840277775</v>
      </c>
      <c r="R834" s="13" t="s">
        <v>8276</v>
      </c>
      <c r="S834" s="14" t="str">
        <f t="shared" ref="S834:S897" si="79">LEFT(R834,SEARCH("/",R834)-1)</f>
        <v>music</v>
      </c>
      <c r="T834" s="13" t="str">
        <f t="shared" ref="T834:T897" si="80">RIGHT(R834,LEN(R834)-SEARCH("/",R834))</f>
        <v>rock</v>
      </c>
      <c r="U834">
        <f>LEN(C834)</f>
        <v>132</v>
      </c>
      <c r="V834">
        <f t="shared" si="75"/>
        <v>0</v>
      </c>
      <c r="W834">
        <f t="shared" si="76"/>
        <v>0</v>
      </c>
      <c r="X834">
        <f t="shared" si="77"/>
        <v>1</v>
      </c>
    </row>
    <row r="835" spans="1:24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>
        <f>E835/D835</f>
        <v>1.0166666666666666</v>
      </c>
      <c r="O835" s="6">
        <f>IF(L835&gt;0,E835/L835,0)</f>
        <v>148.78048780487805</v>
      </c>
      <c r="P835" s="11">
        <f t="shared" si="78"/>
        <v>41748.669849537036</v>
      </c>
      <c r="Q835" s="11">
        <f>(((J835/60)/60)/24)+DATE(1970,1,1)+(-5/24)</f>
        <v>41718.669849537036</v>
      </c>
      <c r="R835" s="13" t="s">
        <v>8276</v>
      </c>
      <c r="S835" s="14" t="str">
        <f t="shared" si="79"/>
        <v>music</v>
      </c>
      <c r="T835" s="13" t="str">
        <f t="shared" si="80"/>
        <v>rock</v>
      </c>
      <c r="U835">
        <f>LEN(C835)</f>
        <v>31</v>
      </c>
      <c r="V835">
        <f t="shared" ref="V835:V898" si="81">IF(U835&lt;50,1,0)</f>
        <v>1</v>
      </c>
      <c r="W835">
        <f t="shared" ref="W835:W898" si="82">IF(AND(U835&gt;= 50, U835 &lt; 100),1,0)</f>
        <v>0</v>
      </c>
      <c r="X835">
        <f t="shared" ref="X835:X898" si="83">IF(U835&gt;=100,1,0)</f>
        <v>0</v>
      </c>
    </row>
    <row r="836" spans="1:24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>
        <f>E836/D836</f>
        <v>1.3101818181818181</v>
      </c>
      <c r="O836" s="6">
        <f>IF(L836&gt;0,E836/L836,0)</f>
        <v>96.08</v>
      </c>
      <c r="P836" s="11">
        <f t="shared" si="78"/>
        <v>41455.957638888889</v>
      </c>
      <c r="Q836" s="11">
        <f>(((J836/60)/60)/24)+DATE(1970,1,1)+(-5/24)</f>
        <v>41422.614490740736</v>
      </c>
      <c r="R836" s="13" t="s">
        <v>8276</v>
      </c>
      <c r="S836" s="14" t="str">
        <f t="shared" si="79"/>
        <v>music</v>
      </c>
      <c r="T836" s="13" t="str">
        <f t="shared" si="80"/>
        <v>rock</v>
      </c>
      <c r="U836">
        <f>LEN(C836)</f>
        <v>135</v>
      </c>
      <c r="V836">
        <f t="shared" si="81"/>
        <v>0</v>
      </c>
      <c r="W836">
        <f t="shared" si="82"/>
        <v>0</v>
      </c>
      <c r="X836">
        <f t="shared" si="83"/>
        <v>1</v>
      </c>
    </row>
    <row r="837" spans="1:24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>
        <f>E837/D837</f>
        <v>1.1725000000000001</v>
      </c>
      <c r="O837" s="6">
        <f>IF(L837&gt;0,E837/L837,0)</f>
        <v>58.625</v>
      </c>
      <c r="P837" s="11">
        <f t="shared" si="78"/>
        <v>41047.916666666664</v>
      </c>
      <c r="Q837" s="11">
        <f>(((J837/60)/60)/24)+DATE(1970,1,1)+(-5/24)</f>
        <v>41005.249513888884</v>
      </c>
      <c r="R837" s="13" t="s">
        <v>8276</v>
      </c>
      <c r="S837" s="14" t="str">
        <f t="shared" si="79"/>
        <v>music</v>
      </c>
      <c r="T837" s="13" t="str">
        <f t="shared" si="80"/>
        <v>rock</v>
      </c>
      <c r="U837">
        <f>LEN(C837)</f>
        <v>124</v>
      </c>
      <c r="V837">
        <f t="shared" si="81"/>
        <v>0</v>
      </c>
      <c r="W837">
        <f t="shared" si="82"/>
        <v>0</v>
      </c>
      <c r="X837">
        <f t="shared" si="83"/>
        <v>1</v>
      </c>
    </row>
    <row r="838" spans="1:24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>
        <f>E838/D838</f>
        <v>1.009304</v>
      </c>
      <c r="O838" s="6">
        <f>IF(L838&gt;0,E838/L838,0)</f>
        <v>109.70695652173914</v>
      </c>
      <c r="P838" s="11">
        <f t="shared" si="78"/>
        <v>41553.848587962959</v>
      </c>
      <c r="Q838" s="11">
        <f>(((J838/60)/60)/24)+DATE(1970,1,1)+(-5/24)</f>
        <v>41523.848587962959</v>
      </c>
      <c r="R838" s="13" t="s">
        <v>8276</v>
      </c>
      <c r="S838" s="14" t="str">
        <f t="shared" si="79"/>
        <v>music</v>
      </c>
      <c r="T838" s="13" t="str">
        <f t="shared" si="80"/>
        <v>rock</v>
      </c>
      <c r="U838">
        <f>LEN(C838)</f>
        <v>35</v>
      </c>
      <c r="V838">
        <f t="shared" si="81"/>
        <v>1</v>
      </c>
      <c r="W838">
        <f t="shared" si="82"/>
        <v>0</v>
      </c>
      <c r="X838">
        <f t="shared" si="83"/>
        <v>0</v>
      </c>
    </row>
    <row r="839" spans="1:24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>
        <f>E839/D839</f>
        <v>1.218</v>
      </c>
      <c r="O839" s="6">
        <f>IF(L839&gt;0,E839/L839,0)</f>
        <v>49.112903225806448</v>
      </c>
      <c r="P839" s="11">
        <f t="shared" si="78"/>
        <v>41760.79006944444</v>
      </c>
      <c r="Q839" s="11">
        <f>(((J839/60)/60)/24)+DATE(1970,1,1)+(-5/24)</f>
        <v>41730.79006944444</v>
      </c>
      <c r="R839" s="13" t="s">
        <v>8276</v>
      </c>
      <c r="S839" s="14" t="str">
        <f t="shared" si="79"/>
        <v>music</v>
      </c>
      <c r="T839" s="13" t="str">
        <f t="shared" si="80"/>
        <v>rock</v>
      </c>
      <c r="U839">
        <f>LEN(C839)</f>
        <v>92</v>
      </c>
      <c r="V839">
        <f t="shared" si="81"/>
        <v>0</v>
      </c>
      <c r="W839">
        <f t="shared" si="82"/>
        <v>1</v>
      </c>
      <c r="X839">
        <f t="shared" si="83"/>
        <v>0</v>
      </c>
    </row>
    <row r="840" spans="1:24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>
        <f>E840/D840</f>
        <v>1.454</v>
      </c>
      <c r="O840" s="6">
        <f>IF(L840&gt;0,E840/L840,0)</f>
        <v>47.672131147540981</v>
      </c>
      <c r="P840" s="11">
        <f t="shared" si="78"/>
        <v>40925.689641203702</v>
      </c>
      <c r="Q840" s="11">
        <f>(((J840/60)/60)/24)+DATE(1970,1,1)+(-5/24)</f>
        <v>40895.689641203702</v>
      </c>
      <c r="R840" s="13" t="s">
        <v>8276</v>
      </c>
      <c r="S840" s="14" t="str">
        <f t="shared" si="79"/>
        <v>music</v>
      </c>
      <c r="T840" s="13" t="str">
        <f t="shared" si="80"/>
        <v>rock</v>
      </c>
      <c r="U840">
        <f>LEN(C840)</f>
        <v>123</v>
      </c>
      <c r="V840">
        <f t="shared" si="81"/>
        <v>0</v>
      </c>
      <c r="W840">
        <f t="shared" si="82"/>
        <v>0</v>
      </c>
      <c r="X840">
        <f t="shared" si="83"/>
        <v>1</v>
      </c>
    </row>
    <row r="841" spans="1:24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>
        <f>E841/D841</f>
        <v>1.166166</v>
      </c>
      <c r="O841" s="6">
        <f>IF(L841&gt;0,E841/L841,0)</f>
        <v>60.737812499999997</v>
      </c>
      <c r="P841" s="11">
        <f t="shared" si="78"/>
        <v>41174.555046296293</v>
      </c>
      <c r="Q841" s="11">
        <f>(((J841/60)/60)/24)+DATE(1970,1,1)+(-5/24)</f>
        <v>41144.555046296293</v>
      </c>
      <c r="R841" s="13" t="s">
        <v>8276</v>
      </c>
      <c r="S841" s="14" t="str">
        <f t="shared" si="79"/>
        <v>music</v>
      </c>
      <c r="T841" s="13" t="str">
        <f t="shared" si="80"/>
        <v>rock</v>
      </c>
      <c r="U841">
        <f>LEN(C841)</f>
        <v>106</v>
      </c>
      <c r="V841">
        <f t="shared" si="81"/>
        <v>0</v>
      </c>
      <c r="W841">
        <f t="shared" si="82"/>
        <v>0</v>
      </c>
      <c r="X841">
        <f t="shared" si="83"/>
        <v>1</v>
      </c>
    </row>
    <row r="842" spans="1:24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>
        <f>E842/D842</f>
        <v>1.2041660000000001</v>
      </c>
      <c r="O842" s="6">
        <f>IF(L842&gt;0,E842/L842,0)</f>
        <v>63.37715789473684</v>
      </c>
      <c r="P842" s="11">
        <f t="shared" si="78"/>
        <v>42637.018368055556</v>
      </c>
      <c r="Q842" s="11">
        <f>(((J842/60)/60)/24)+DATE(1970,1,1)+(-5/24)</f>
        <v>42607.018368055556</v>
      </c>
      <c r="R842" s="13" t="s">
        <v>8277</v>
      </c>
      <c r="S842" s="14" t="str">
        <f t="shared" si="79"/>
        <v>music</v>
      </c>
      <c r="T842" s="13" t="str">
        <f t="shared" si="80"/>
        <v>metal</v>
      </c>
      <c r="U842">
        <f>LEN(C842)</f>
        <v>104</v>
      </c>
      <c r="V842">
        <f t="shared" si="81"/>
        <v>0</v>
      </c>
      <c r="W842">
        <f t="shared" si="82"/>
        <v>0</v>
      </c>
      <c r="X842">
        <f t="shared" si="83"/>
        <v>1</v>
      </c>
    </row>
    <row r="843" spans="1:24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>
        <f>E843/D843</f>
        <v>1.0132000000000001</v>
      </c>
      <c r="O843" s="6">
        <f>IF(L843&gt;0,E843/L843,0)</f>
        <v>53.893617021276597</v>
      </c>
      <c r="P843" s="11">
        <f t="shared" si="78"/>
        <v>41953.672025462954</v>
      </c>
      <c r="Q843" s="11">
        <f>(((J843/60)/60)/24)+DATE(1970,1,1)+(-5/24)</f>
        <v>41923.63035879629</v>
      </c>
      <c r="R843" s="13" t="s">
        <v>8277</v>
      </c>
      <c r="S843" s="14" t="str">
        <f t="shared" si="79"/>
        <v>music</v>
      </c>
      <c r="T843" s="13" t="str">
        <f t="shared" si="80"/>
        <v>metal</v>
      </c>
      <c r="U843">
        <f>LEN(C843)</f>
        <v>135</v>
      </c>
      <c r="V843">
        <f t="shared" si="81"/>
        <v>0</v>
      </c>
      <c r="W843">
        <f t="shared" si="82"/>
        <v>0</v>
      </c>
      <c r="X843">
        <f t="shared" si="83"/>
        <v>1</v>
      </c>
    </row>
    <row r="844" spans="1:24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>
        <f>E844/D844</f>
        <v>1.0431999999999999</v>
      </c>
      <c r="O844" s="6">
        <f>IF(L844&gt;0,E844/L844,0)</f>
        <v>66.871794871794876</v>
      </c>
      <c r="P844" s="11">
        <f t="shared" si="78"/>
        <v>41560.957638888889</v>
      </c>
      <c r="Q844" s="11">
        <f>(((J844/60)/60)/24)+DATE(1970,1,1)+(-5/24)</f>
        <v>41526.384062500001</v>
      </c>
      <c r="R844" s="13" t="s">
        <v>8277</v>
      </c>
      <c r="S844" s="14" t="str">
        <f t="shared" si="79"/>
        <v>music</v>
      </c>
      <c r="T844" s="13" t="str">
        <f t="shared" si="80"/>
        <v>metal</v>
      </c>
      <c r="U844">
        <f>LEN(C844)</f>
        <v>125</v>
      </c>
      <c r="V844">
        <f t="shared" si="81"/>
        <v>0</v>
      </c>
      <c r="W844">
        <f t="shared" si="82"/>
        <v>0</v>
      </c>
      <c r="X844">
        <f t="shared" si="83"/>
        <v>1</v>
      </c>
    </row>
    <row r="845" spans="1:24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>
        <f>E845/D845</f>
        <v>2.6713333333333331</v>
      </c>
      <c r="O845" s="6">
        <f>IF(L845&gt;0,E845/L845,0)</f>
        <v>63.102362204724407</v>
      </c>
      <c r="P845" s="11">
        <f t="shared" si="78"/>
        <v>42712.124999999993</v>
      </c>
      <c r="Q845" s="11">
        <f>(((J845/60)/60)/24)+DATE(1970,1,1)+(-5/24)</f>
        <v>42695.049537037034</v>
      </c>
      <c r="R845" s="13" t="s">
        <v>8277</v>
      </c>
      <c r="S845" s="14" t="str">
        <f t="shared" si="79"/>
        <v>music</v>
      </c>
      <c r="T845" s="13" t="str">
        <f t="shared" si="80"/>
        <v>metal</v>
      </c>
      <c r="U845">
        <f>LEN(C845)</f>
        <v>135</v>
      </c>
      <c r="V845">
        <f t="shared" si="81"/>
        <v>0</v>
      </c>
      <c r="W845">
        <f t="shared" si="82"/>
        <v>0</v>
      </c>
      <c r="X845">
        <f t="shared" si="83"/>
        <v>1</v>
      </c>
    </row>
    <row r="846" spans="1:24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>
        <f>E846/D846</f>
        <v>1.9413333333333334</v>
      </c>
      <c r="O846" s="6">
        <f>IF(L846&gt;0,E846/L846,0)</f>
        <v>36.628930817610062</v>
      </c>
      <c r="P846" s="11">
        <f t="shared" si="78"/>
        <v>41943.999305555553</v>
      </c>
      <c r="Q846" s="11">
        <f>(((J846/60)/60)/24)+DATE(1970,1,1)+(-5/24)</f>
        <v>41905.476296296292</v>
      </c>
      <c r="R846" s="13" t="s">
        <v>8277</v>
      </c>
      <c r="S846" s="14" t="str">
        <f t="shared" si="79"/>
        <v>music</v>
      </c>
      <c r="T846" s="13" t="str">
        <f t="shared" si="80"/>
        <v>metal</v>
      </c>
      <c r="U846">
        <f>LEN(C846)</f>
        <v>129</v>
      </c>
      <c r="V846">
        <f t="shared" si="81"/>
        <v>0</v>
      </c>
      <c r="W846">
        <f t="shared" si="82"/>
        <v>0</v>
      </c>
      <c r="X846">
        <f t="shared" si="83"/>
        <v>1</v>
      </c>
    </row>
    <row r="847" spans="1:24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>
        <f>E847/D847</f>
        <v>1.203802</v>
      </c>
      <c r="O847" s="6">
        <f>IF(L847&gt;0,E847/L847,0)</f>
        <v>34.005706214689269</v>
      </c>
      <c r="P847" s="11">
        <f t="shared" si="78"/>
        <v>42617.957638888889</v>
      </c>
      <c r="Q847" s="11">
        <f>(((J847/60)/60)/24)+DATE(1970,1,1)+(-5/24)</f>
        <v>42577.997638888883</v>
      </c>
      <c r="R847" s="13" t="s">
        <v>8277</v>
      </c>
      <c r="S847" s="14" t="str">
        <f t="shared" si="79"/>
        <v>music</v>
      </c>
      <c r="T847" s="13" t="str">
        <f t="shared" si="80"/>
        <v>metal</v>
      </c>
      <c r="U847">
        <f>LEN(C847)</f>
        <v>105</v>
      </c>
      <c r="V847">
        <f t="shared" si="81"/>
        <v>0</v>
      </c>
      <c r="W847">
        <f t="shared" si="82"/>
        <v>0</v>
      </c>
      <c r="X847">
        <f t="shared" si="83"/>
        <v>1</v>
      </c>
    </row>
    <row r="848" spans="1:24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>
        <f>E848/D848</f>
        <v>1.2200090909090908</v>
      </c>
      <c r="O848" s="6">
        <f>IF(L848&gt;0,E848/L848,0)</f>
        <v>28.553404255319148</v>
      </c>
      <c r="P848" s="11">
        <f t="shared" si="78"/>
        <v>41708.375</v>
      </c>
      <c r="Q848" s="11">
        <f>(((J848/60)/60)/24)+DATE(1970,1,1)+(-5/24)</f>
        <v>41694.183506944442</v>
      </c>
      <c r="R848" s="13" t="s">
        <v>8277</v>
      </c>
      <c r="S848" s="14" t="str">
        <f t="shared" si="79"/>
        <v>music</v>
      </c>
      <c r="T848" s="13" t="str">
        <f t="shared" si="80"/>
        <v>metal</v>
      </c>
      <c r="U848">
        <f>LEN(C848)</f>
        <v>94</v>
      </c>
      <c r="V848">
        <f t="shared" si="81"/>
        <v>0</v>
      </c>
      <c r="W848">
        <f t="shared" si="82"/>
        <v>1</v>
      </c>
      <c r="X848">
        <f t="shared" si="83"/>
        <v>0</v>
      </c>
    </row>
    <row r="849" spans="1:24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>
        <f>E849/D849</f>
        <v>1</v>
      </c>
      <c r="O849" s="6">
        <f>IF(L849&gt;0,E849/L849,0)</f>
        <v>10</v>
      </c>
      <c r="P849" s="11">
        <f t="shared" si="78"/>
        <v>42195.590000000004</v>
      </c>
      <c r="Q849" s="11">
        <f>(((J849/60)/60)/24)+DATE(1970,1,1)+(-5/24)</f>
        <v>42165.590000000004</v>
      </c>
      <c r="R849" s="13" t="s">
        <v>8277</v>
      </c>
      <c r="S849" s="14" t="str">
        <f t="shared" si="79"/>
        <v>music</v>
      </c>
      <c r="T849" s="13" t="str">
        <f t="shared" si="80"/>
        <v>metal</v>
      </c>
      <c r="U849">
        <f>LEN(C849)</f>
        <v>42</v>
      </c>
      <c r="V849">
        <f t="shared" si="81"/>
        <v>1</v>
      </c>
      <c r="W849">
        <f t="shared" si="82"/>
        <v>0</v>
      </c>
      <c r="X849">
        <f t="shared" si="83"/>
        <v>0</v>
      </c>
    </row>
    <row r="850" spans="1:24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>
        <f>E850/D850</f>
        <v>1</v>
      </c>
      <c r="O850" s="6">
        <f>IF(L850&gt;0,E850/L850,0)</f>
        <v>18.75</v>
      </c>
      <c r="P850" s="11">
        <f t="shared" si="78"/>
        <v>42108.583715277775</v>
      </c>
      <c r="Q850" s="11">
        <f>(((J850/60)/60)/24)+DATE(1970,1,1)+(-5/24)</f>
        <v>42078.583715277775</v>
      </c>
      <c r="R850" s="13" t="s">
        <v>8277</v>
      </c>
      <c r="S850" s="14" t="str">
        <f t="shared" si="79"/>
        <v>music</v>
      </c>
      <c r="T850" s="13" t="str">
        <f t="shared" si="80"/>
        <v>metal</v>
      </c>
      <c r="U850">
        <f>LEN(C850)</f>
        <v>124</v>
      </c>
      <c r="V850">
        <f t="shared" si="81"/>
        <v>0</v>
      </c>
      <c r="W850">
        <f t="shared" si="82"/>
        <v>0</v>
      </c>
      <c r="X850">
        <f t="shared" si="83"/>
        <v>1</v>
      </c>
    </row>
    <row r="851" spans="1:24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>
        <f>E851/D851</f>
        <v>1.1990000000000001</v>
      </c>
      <c r="O851" s="6">
        <f>IF(L851&gt;0,E851/L851,0)</f>
        <v>41.704347826086959</v>
      </c>
      <c r="P851" s="11">
        <f t="shared" si="78"/>
        <v>42078.898888888885</v>
      </c>
      <c r="Q851" s="11">
        <f>(((J851/60)/60)/24)+DATE(1970,1,1)+(-5/24)</f>
        <v>42050.94055555555</v>
      </c>
      <c r="R851" s="13" t="s">
        <v>8277</v>
      </c>
      <c r="S851" s="14" t="str">
        <f t="shared" si="79"/>
        <v>music</v>
      </c>
      <c r="T851" s="13" t="str">
        <f t="shared" si="80"/>
        <v>metal</v>
      </c>
      <c r="U851">
        <f>LEN(C851)</f>
        <v>130</v>
      </c>
      <c r="V851">
        <f t="shared" si="81"/>
        <v>0</v>
      </c>
      <c r="W851">
        <f t="shared" si="82"/>
        <v>0</v>
      </c>
      <c r="X851">
        <f t="shared" si="83"/>
        <v>1</v>
      </c>
    </row>
    <row r="852" spans="1:24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>
        <f>E852/D852</f>
        <v>1.55175</v>
      </c>
      <c r="O852" s="6">
        <f>IF(L852&gt;0,E852/L852,0)</f>
        <v>46.669172932330824</v>
      </c>
      <c r="P852" s="11">
        <f t="shared" si="78"/>
        <v>42484.999305555553</v>
      </c>
      <c r="Q852" s="11">
        <f>(((J852/60)/60)/24)+DATE(1970,1,1)+(-5/24)</f>
        <v>42452.619409722225</v>
      </c>
      <c r="R852" s="13" t="s">
        <v>8277</v>
      </c>
      <c r="S852" s="14" t="str">
        <f t="shared" si="79"/>
        <v>music</v>
      </c>
      <c r="T852" s="13" t="str">
        <f t="shared" si="80"/>
        <v>metal</v>
      </c>
      <c r="U852">
        <f>LEN(C852)</f>
        <v>99</v>
      </c>
      <c r="V852">
        <f t="shared" si="81"/>
        <v>0</v>
      </c>
      <c r="W852">
        <f t="shared" si="82"/>
        <v>1</v>
      </c>
      <c r="X852">
        <f t="shared" si="83"/>
        <v>0</v>
      </c>
    </row>
    <row r="853" spans="1:24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>
        <f>E853/D853</f>
        <v>1.3045</v>
      </c>
      <c r="O853" s="6">
        <f>IF(L853&gt;0,E853/L853,0)</f>
        <v>37.271428571428572</v>
      </c>
      <c r="P853" s="11">
        <f t="shared" si="78"/>
        <v>42582.614583333336</v>
      </c>
      <c r="Q853" s="11">
        <f>(((J853/60)/60)/24)+DATE(1970,1,1)+(-5/24)</f>
        <v>42522.671909722216</v>
      </c>
      <c r="R853" s="13" t="s">
        <v>8277</v>
      </c>
      <c r="S853" s="14" t="str">
        <f t="shared" si="79"/>
        <v>music</v>
      </c>
      <c r="T853" s="13" t="str">
        <f t="shared" si="80"/>
        <v>metal</v>
      </c>
      <c r="U853">
        <f>LEN(C853)</f>
        <v>99</v>
      </c>
      <c r="V853">
        <f t="shared" si="81"/>
        <v>0</v>
      </c>
      <c r="W853">
        <f t="shared" si="82"/>
        <v>1</v>
      </c>
      <c r="X853">
        <f t="shared" si="83"/>
        <v>0</v>
      </c>
    </row>
    <row r="854" spans="1:24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>
        <f>E854/D854</f>
        <v>1.0497142857142858</v>
      </c>
      <c r="O854" s="6">
        <f>IF(L854&gt;0,E854/L854,0)</f>
        <v>59.258064516129032</v>
      </c>
      <c r="P854" s="11">
        <f t="shared" si="78"/>
        <v>42667.666666666664</v>
      </c>
      <c r="Q854" s="11">
        <f>(((J854/60)/60)/24)+DATE(1970,1,1)+(-5/24)</f>
        <v>42656.59716435185</v>
      </c>
      <c r="R854" s="13" t="s">
        <v>8277</v>
      </c>
      <c r="S854" s="14" t="str">
        <f t="shared" si="79"/>
        <v>music</v>
      </c>
      <c r="T854" s="13" t="str">
        <f t="shared" si="80"/>
        <v>metal</v>
      </c>
      <c r="U854">
        <f>LEN(C854)</f>
        <v>83</v>
      </c>
      <c r="V854">
        <f t="shared" si="81"/>
        <v>0</v>
      </c>
      <c r="W854">
        <f t="shared" si="82"/>
        <v>1</v>
      </c>
      <c r="X854">
        <f t="shared" si="83"/>
        <v>0</v>
      </c>
    </row>
    <row r="855" spans="1:24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>
        <f>E855/D855</f>
        <v>1</v>
      </c>
      <c r="O855" s="6">
        <f>IF(L855&gt;0,E855/L855,0)</f>
        <v>30</v>
      </c>
      <c r="P855" s="11">
        <f t="shared" si="78"/>
        <v>42051.62394675926</v>
      </c>
      <c r="Q855" s="11">
        <f>(((J855/60)/60)/24)+DATE(1970,1,1)+(-5/24)</f>
        <v>42021.62394675926</v>
      </c>
      <c r="R855" s="13" t="s">
        <v>8277</v>
      </c>
      <c r="S855" s="14" t="str">
        <f t="shared" si="79"/>
        <v>music</v>
      </c>
      <c r="T855" s="13" t="str">
        <f t="shared" si="80"/>
        <v>metal</v>
      </c>
      <c r="U855">
        <f>LEN(C855)</f>
        <v>118</v>
      </c>
      <c r="V855">
        <f t="shared" si="81"/>
        <v>0</v>
      </c>
      <c r="W855">
        <f t="shared" si="82"/>
        <v>0</v>
      </c>
      <c r="X855">
        <f t="shared" si="83"/>
        <v>1</v>
      </c>
    </row>
    <row r="856" spans="1:24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>
        <f>E856/D856</f>
        <v>1.1822050359712231</v>
      </c>
      <c r="O856" s="6">
        <f>IF(L856&gt;0,E856/L856,0)</f>
        <v>65.8623246492986</v>
      </c>
      <c r="P856" s="11">
        <f t="shared" si="78"/>
        <v>42732.004004629627</v>
      </c>
      <c r="Q856" s="11">
        <f>(((J856/60)/60)/24)+DATE(1970,1,1)+(-5/24)</f>
        <v>42702.004004629627</v>
      </c>
      <c r="R856" s="13" t="s">
        <v>8277</v>
      </c>
      <c r="S856" s="14" t="str">
        <f t="shared" si="79"/>
        <v>music</v>
      </c>
      <c r="T856" s="13" t="str">
        <f t="shared" si="80"/>
        <v>metal</v>
      </c>
      <c r="U856">
        <f>LEN(C856)</f>
        <v>94</v>
      </c>
      <c r="V856">
        <f t="shared" si="81"/>
        <v>0</v>
      </c>
      <c r="W856">
        <f t="shared" si="82"/>
        <v>1</v>
      </c>
      <c r="X856">
        <f t="shared" si="83"/>
        <v>0</v>
      </c>
    </row>
    <row r="857" spans="1:24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>
        <f>E857/D857</f>
        <v>1.0344827586206897</v>
      </c>
      <c r="O857" s="6">
        <f>IF(L857&gt;0,E857/L857,0)</f>
        <v>31.914893617021278</v>
      </c>
      <c r="P857" s="11">
        <f t="shared" si="78"/>
        <v>42574.916863425926</v>
      </c>
      <c r="Q857" s="11">
        <f>(((J857/60)/60)/24)+DATE(1970,1,1)+(-5/24)</f>
        <v>42544.916863425926</v>
      </c>
      <c r="R857" s="13" t="s">
        <v>8277</v>
      </c>
      <c r="S857" s="14" t="str">
        <f t="shared" si="79"/>
        <v>music</v>
      </c>
      <c r="T857" s="13" t="str">
        <f t="shared" si="80"/>
        <v>metal</v>
      </c>
      <c r="U857">
        <f>LEN(C857)</f>
        <v>90</v>
      </c>
      <c r="V857">
        <f t="shared" si="81"/>
        <v>0</v>
      </c>
      <c r="W857">
        <f t="shared" si="82"/>
        <v>1</v>
      </c>
      <c r="X857">
        <f t="shared" si="83"/>
        <v>0</v>
      </c>
    </row>
    <row r="858" spans="1:24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>
        <f>E858/D858</f>
        <v>2.1800000000000002</v>
      </c>
      <c r="O858" s="6">
        <f>IF(L858&gt;0,E858/L858,0)</f>
        <v>19.464285714285715</v>
      </c>
      <c r="P858" s="11">
        <f t="shared" si="78"/>
        <v>42668.583333333336</v>
      </c>
      <c r="Q858" s="11">
        <f>(((J858/60)/60)/24)+DATE(1970,1,1)+(-5/24)</f>
        <v>42609.103657407402</v>
      </c>
      <c r="R858" s="13" t="s">
        <v>8277</v>
      </c>
      <c r="S858" s="14" t="str">
        <f t="shared" si="79"/>
        <v>music</v>
      </c>
      <c r="T858" s="13" t="str">
        <f t="shared" si="80"/>
        <v>metal</v>
      </c>
      <c r="U858">
        <f>LEN(C858)</f>
        <v>135</v>
      </c>
      <c r="V858">
        <f t="shared" si="81"/>
        <v>0</v>
      </c>
      <c r="W858">
        <f t="shared" si="82"/>
        <v>0</v>
      </c>
      <c r="X858">
        <f t="shared" si="83"/>
        <v>1</v>
      </c>
    </row>
    <row r="859" spans="1:24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>
        <f>E859/D859</f>
        <v>1</v>
      </c>
      <c r="O859" s="6">
        <f>IF(L859&gt;0,E859/L859,0)</f>
        <v>50</v>
      </c>
      <c r="P859" s="11">
        <f t="shared" si="78"/>
        <v>42333.414710648147</v>
      </c>
      <c r="Q859" s="11">
        <f>(((J859/60)/60)/24)+DATE(1970,1,1)+(-5/24)</f>
        <v>42291.373043981475</v>
      </c>
      <c r="R859" s="13" t="s">
        <v>8277</v>
      </c>
      <c r="S859" s="14" t="str">
        <f t="shared" si="79"/>
        <v>music</v>
      </c>
      <c r="T859" s="13" t="str">
        <f t="shared" si="80"/>
        <v>metal</v>
      </c>
      <c r="U859">
        <f>LEN(C859)</f>
        <v>82</v>
      </c>
      <c r="V859">
        <f t="shared" si="81"/>
        <v>0</v>
      </c>
      <c r="W859">
        <f t="shared" si="82"/>
        <v>1</v>
      </c>
      <c r="X859">
        <f t="shared" si="83"/>
        <v>0</v>
      </c>
    </row>
    <row r="860" spans="1:24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>
        <f>E860/D860</f>
        <v>1.4400583333333332</v>
      </c>
      <c r="O860" s="6">
        <f>IF(L860&gt;0,E860/L860,0)</f>
        <v>22.737763157894737</v>
      </c>
      <c r="P860" s="11">
        <f t="shared" si="78"/>
        <v>42109.749305555553</v>
      </c>
      <c r="Q860" s="11">
        <f>(((J860/60)/60)/24)+DATE(1970,1,1)+(-5/24)</f>
        <v>42079.537245370368</v>
      </c>
      <c r="R860" s="13" t="s">
        <v>8277</v>
      </c>
      <c r="S860" s="14" t="str">
        <f t="shared" si="79"/>
        <v>music</v>
      </c>
      <c r="T860" s="13" t="str">
        <f t="shared" si="80"/>
        <v>metal</v>
      </c>
      <c r="U860">
        <f>LEN(C860)</f>
        <v>132</v>
      </c>
      <c r="V860">
        <f t="shared" si="81"/>
        <v>0</v>
      </c>
      <c r="W860">
        <f t="shared" si="82"/>
        <v>0</v>
      </c>
      <c r="X860">
        <f t="shared" si="83"/>
        <v>1</v>
      </c>
    </row>
    <row r="861" spans="1:24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>
        <f>E861/D861</f>
        <v>1.0467500000000001</v>
      </c>
      <c r="O861" s="6">
        <f>IF(L861&gt;0,E861/L861,0)</f>
        <v>42.724489795918366</v>
      </c>
      <c r="P861" s="11">
        <f t="shared" si="78"/>
        <v>42158.791666666664</v>
      </c>
      <c r="Q861" s="11">
        <f>(((J861/60)/60)/24)+DATE(1970,1,1)+(-5/24)</f>
        <v>42128.611898148149</v>
      </c>
      <c r="R861" s="13" t="s">
        <v>8277</v>
      </c>
      <c r="S861" s="14" t="str">
        <f t="shared" si="79"/>
        <v>music</v>
      </c>
      <c r="T861" s="13" t="str">
        <f t="shared" si="80"/>
        <v>metal</v>
      </c>
      <c r="U861">
        <f>LEN(C861)</f>
        <v>98</v>
      </c>
      <c r="V861">
        <f t="shared" si="81"/>
        <v>0</v>
      </c>
      <c r="W861">
        <f t="shared" si="82"/>
        <v>1</v>
      </c>
      <c r="X861">
        <f t="shared" si="83"/>
        <v>0</v>
      </c>
    </row>
    <row r="862" spans="1:24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>
        <f>E862/D862</f>
        <v>0.18142857142857144</v>
      </c>
      <c r="O862" s="6">
        <f>IF(L862&gt;0,E862/L862,0)</f>
        <v>52.916666666666664</v>
      </c>
      <c r="P862" s="11">
        <f t="shared" si="78"/>
        <v>41600.316122685181</v>
      </c>
      <c r="Q862" s="11">
        <f>(((J862/60)/60)/24)+DATE(1970,1,1)+(-5/24)</f>
        <v>41570.274456018517</v>
      </c>
      <c r="R862" s="13" t="s">
        <v>8278</v>
      </c>
      <c r="S862" s="14" t="str">
        <f t="shared" si="79"/>
        <v>music</v>
      </c>
      <c r="T862" s="13" t="str">
        <f t="shared" si="80"/>
        <v>jazz</v>
      </c>
      <c r="U862">
        <f>LEN(C862)</f>
        <v>124</v>
      </c>
      <c r="V862">
        <f t="shared" si="81"/>
        <v>0</v>
      </c>
      <c r="W862">
        <f t="shared" si="82"/>
        <v>0</v>
      </c>
      <c r="X862">
        <f t="shared" si="83"/>
        <v>1</v>
      </c>
    </row>
    <row r="863" spans="1:24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>
        <f>E863/D863</f>
        <v>2.2444444444444444E-2</v>
      </c>
      <c r="O863" s="6">
        <f>IF(L863&gt;0,E863/L863,0)</f>
        <v>50.5</v>
      </c>
      <c r="P863" s="11">
        <f t="shared" si="78"/>
        <v>42629.756990740738</v>
      </c>
      <c r="Q863" s="11">
        <f>(((J863/60)/60)/24)+DATE(1970,1,1)+(-5/24)</f>
        <v>42599.756990740738</v>
      </c>
      <c r="R863" s="13" t="s">
        <v>8278</v>
      </c>
      <c r="S863" s="14" t="str">
        <f t="shared" si="79"/>
        <v>music</v>
      </c>
      <c r="T863" s="13" t="str">
        <f t="shared" si="80"/>
        <v>jazz</v>
      </c>
      <c r="U863">
        <f>LEN(C863)</f>
        <v>123</v>
      </c>
      <c r="V863">
        <f t="shared" si="81"/>
        <v>0</v>
      </c>
      <c r="W863">
        <f t="shared" si="82"/>
        <v>0</v>
      </c>
      <c r="X863">
        <f t="shared" si="83"/>
        <v>1</v>
      </c>
    </row>
    <row r="864" spans="1:24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>
        <f>E864/D864</f>
        <v>3.3999999999999998E-3</v>
      </c>
      <c r="O864" s="6">
        <f>IF(L864&gt;0,E864/L864,0)</f>
        <v>42.5</v>
      </c>
      <c r="P864" s="11">
        <f t="shared" si="78"/>
        <v>41589.388287037036</v>
      </c>
      <c r="Q864" s="11">
        <f>(((J864/60)/60)/24)+DATE(1970,1,1)+(-5/24)</f>
        <v>41559.346620370365</v>
      </c>
      <c r="R864" s="13" t="s">
        <v>8278</v>
      </c>
      <c r="S864" s="14" t="str">
        <f t="shared" si="79"/>
        <v>music</v>
      </c>
      <c r="T864" s="13" t="str">
        <f t="shared" si="80"/>
        <v>jazz</v>
      </c>
      <c r="U864">
        <f>LEN(C864)</f>
        <v>111</v>
      </c>
      <c r="V864">
        <f t="shared" si="81"/>
        <v>0</v>
      </c>
      <c r="W864">
        <f t="shared" si="82"/>
        <v>0</v>
      </c>
      <c r="X864">
        <f t="shared" si="83"/>
        <v>1</v>
      </c>
    </row>
    <row r="865" spans="1:24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>
        <f>E865/D865</f>
        <v>4.4999999999999998E-2</v>
      </c>
      <c r="O865" s="6">
        <f>IF(L865&gt;0,E865/L865,0)</f>
        <v>18</v>
      </c>
      <c r="P865" s="11">
        <f t="shared" si="78"/>
        <v>40950.909328703703</v>
      </c>
      <c r="Q865" s="11">
        <f>(((J865/60)/60)/24)+DATE(1970,1,1)+(-5/24)</f>
        <v>40920.909328703703</v>
      </c>
      <c r="R865" s="13" t="s">
        <v>8278</v>
      </c>
      <c r="S865" s="14" t="str">
        <f t="shared" si="79"/>
        <v>music</v>
      </c>
      <c r="T865" s="13" t="str">
        <f t="shared" si="80"/>
        <v>jazz</v>
      </c>
      <c r="U865">
        <f>LEN(C865)</f>
        <v>98</v>
      </c>
      <c r="V865">
        <f t="shared" si="81"/>
        <v>0</v>
      </c>
      <c r="W865">
        <f t="shared" si="82"/>
        <v>1</v>
      </c>
      <c r="X865">
        <f t="shared" si="83"/>
        <v>0</v>
      </c>
    </row>
    <row r="866" spans="1:24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>
        <f>E866/D866</f>
        <v>0.41538461538461541</v>
      </c>
      <c r="O866" s="6">
        <f>IF(L866&gt;0,E866/L866,0)</f>
        <v>34.177215189873415</v>
      </c>
      <c r="P866" s="11">
        <f t="shared" si="78"/>
        <v>41563.207638888889</v>
      </c>
      <c r="Q866" s="11">
        <f>(((J866/60)/60)/24)+DATE(1970,1,1)+(-5/24)</f>
        <v>41540.898587962962</v>
      </c>
      <c r="R866" s="13" t="s">
        <v>8278</v>
      </c>
      <c r="S866" s="14" t="str">
        <f t="shared" si="79"/>
        <v>music</v>
      </c>
      <c r="T866" s="13" t="str">
        <f t="shared" si="80"/>
        <v>jazz</v>
      </c>
      <c r="U866">
        <f>LEN(C866)</f>
        <v>127</v>
      </c>
      <c r="V866">
        <f t="shared" si="81"/>
        <v>0</v>
      </c>
      <c r="W866">
        <f t="shared" si="82"/>
        <v>0</v>
      </c>
      <c r="X866">
        <f t="shared" si="83"/>
        <v>1</v>
      </c>
    </row>
    <row r="867" spans="1:24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>
        <f>E867/D867</f>
        <v>2.0454545454545454E-2</v>
      </c>
      <c r="O867" s="6">
        <f>IF(L867&gt;0,E867/L867,0)</f>
        <v>22.5</v>
      </c>
      <c r="P867" s="11">
        <f t="shared" si="78"/>
        <v>41290.564780092594</v>
      </c>
      <c r="Q867" s="11">
        <f>(((J867/60)/60)/24)+DATE(1970,1,1)+(-5/24)</f>
        <v>41230.564780092594</v>
      </c>
      <c r="R867" s="13" t="s">
        <v>8278</v>
      </c>
      <c r="S867" s="14" t="str">
        <f t="shared" si="79"/>
        <v>music</v>
      </c>
      <c r="T867" s="13" t="str">
        <f t="shared" si="80"/>
        <v>jazz</v>
      </c>
      <c r="U867">
        <f>LEN(C867)</f>
        <v>132</v>
      </c>
      <c r="V867">
        <f t="shared" si="81"/>
        <v>0</v>
      </c>
      <c r="W867">
        <f t="shared" si="82"/>
        <v>0</v>
      </c>
      <c r="X867">
        <f t="shared" si="83"/>
        <v>1</v>
      </c>
    </row>
    <row r="868" spans="1:24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>
        <f>E868/D868</f>
        <v>0.18285714285714286</v>
      </c>
      <c r="O868" s="6">
        <f>IF(L868&gt;0,E868/L868,0)</f>
        <v>58.18181818181818</v>
      </c>
      <c r="P868" s="11">
        <f t="shared" si="78"/>
        <v>42063.423611111109</v>
      </c>
      <c r="Q868" s="11">
        <f>(((J868/60)/60)/24)+DATE(1970,1,1)+(-5/24)</f>
        <v>42025.429606481477</v>
      </c>
      <c r="R868" s="13" t="s">
        <v>8278</v>
      </c>
      <c r="S868" s="14" t="str">
        <f t="shared" si="79"/>
        <v>music</v>
      </c>
      <c r="T868" s="13" t="str">
        <f t="shared" si="80"/>
        <v>jazz</v>
      </c>
      <c r="U868">
        <f>LEN(C868)</f>
        <v>105</v>
      </c>
      <c r="V868">
        <f t="shared" si="81"/>
        <v>0</v>
      </c>
      <c r="W868">
        <f t="shared" si="82"/>
        <v>0</v>
      </c>
      <c r="X868">
        <f t="shared" si="83"/>
        <v>1</v>
      </c>
    </row>
    <row r="869" spans="1:24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>
        <f>E869/D869</f>
        <v>0.2402</v>
      </c>
      <c r="O869" s="6">
        <f>IF(L869&gt;0,E869/L869,0)</f>
        <v>109.18181818181819</v>
      </c>
      <c r="P869" s="11">
        <f t="shared" si="78"/>
        <v>40147.999305555553</v>
      </c>
      <c r="Q869" s="11">
        <f>(((J869/60)/60)/24)+DATE(1970,1,1)+(-5/24)</f>
        <v>40087.897060185183</v>
      </c>
      <c r="R869" s="13" t="s">
        <v>8278</v>
      </c>
      <c r="S869" s="14" t="str">
        <f t="shared" si="79"/>
        <v>music</v>
      </c>
      <c r="T869" s="13" t="str">
        <f t="shared" si="80"/>
        <v>jazz</v>
      </c>
      <c r="U869">
        <f>LEN(C869)</f>
        <v>136</v>
      </c>
      <c r="V869">
        <f t="shared" si="81"/>
        <v>0</v>
      </c>
      <c r="W869">
        <f t="shared" si="82"/>
        <v>0</v>
      </c>
      <c r="X869">
        <f t="shared" si="83"/>
        <v>1</v>
      </c>
    </row>
    <row r="870" spans="1:24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>
        <f>E870/D870</f>
        <v>1.1111111111111111E-3</v>
      </c>
      <c r="O870" s="6">
        <f>IF(L870&gt;0,E870/L870,0)</f>
        <v>50</v>
      </c>
      <c r="P870" s="11">
        <f t="shared" si="78"/>
        <v>41645.819421296292</v>
      </c>
      <c r="Q870" s="11">
        <f>(((J870/60)/60)/24)+DATE(1970,1,1)+(-5/24)</f>
        <v>41615.819421296292</v>
      </c>
      <c r="R870" s="13" t="s">
        <v>8278</v>
      </c>
      <c r="S870" s="14" t="str">
        <f t="shared" si="79"/>
        <v>music</v>
      </c>
      <c r="T870" s="13" t="str">
        <f t="shared" si="80"/>
        <v>jazz</v>
      </c>
      <c r="U870">
        <f>LEN(C870)</f>
        <v>132</v>
      </c>
      <c r="V870">
        <f t="shared" si="81"/>
        <v>0</v>
      </c>
      <c r="W870">
        <f t="shared" si="82"/>
        <v>0</v>
      </c>
      <c r="X870">
        <f t="shared" si="83"/>
        <v>1</v>
      </c>
    </row>
    <row r="871" spans="1:24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>
        <f>E871/D871</f>
        <v>0.11818181818181818</v>
      </c>
      <c r="O871" s="6">
        <f>IF(L871&gt;0,E871/L871,0)</f>
        <v>346.66666666666669</v>
      </c>
      <c r="P871" s="11">
        <f t="shared" si="78"/>
        <v>41372.595567129625</v>
      </c>
      <c r="Q871" s="11">
        <f>(((J871/60)/60)/24)+DATE(1970,1,1)+(-5/24)</f>
        <v>41342.637233796297</v>
      </c>
      <c r="R871" s="13" t="s">
        <v>8278</v>
      </c>
      <c r="S871" s="14" t="str">
        <f t="shared" si="79"/>
        <v>music</v>
      </c>
      <c r="T871" s="13" t="str">
        <f t="shared" si="80"/>
        <v>jazz</v>
      </c>
      <c r="U871">
        <f>LEN(C871)</f>
        <v>130</v>
      </c>
      <c r="V871">
        <f t="shared" si="81"/>
        <v>0</v>
      </c>
      <c r="W871">
        <f t="shared" si="82"/>
        <v>0</v>
      </c>
      <c r="X871">
        <f t="shared" si="83"/>
        <v>1</v>
      </c>
    </row>
    <row r="872" spans="1:24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>
        <f>E872/D872</f>
        <v>3.0999999999999999E-3</v>
      </c>
      <c r="O872" s="6">
        <f>IF(L872&gt;0,E872/L872,0)</f>
        <v>12.4</v>
      </c>
      <c r="P872" s="11">
        <f t="shared" si="78"/>
        <v>41517.813923611109</v>
      </c>
      <c r="Q872" s="11">
        <f>(((J872/60)/60)/24)+DATE(1970,1,1)+(-5/24)</f>
        <v>41487.813923611109</v>
      </c>
      <c r="R872" s="13" t="s">
        <v>8278</v>
      </c>
      <c r="S872" s="14" t="str">
        <f t="shared" si="79"/>
        <v>music</v>
      </c>
      <c r="T872" s="13" t="str">
        <f t="shared" si="80"/>
        <v>jazz</v>
      </c>
      <c r="U872">
        <f>LEN(C872)</f>
        <v>132</v>
      </c>
      <c r="V872">
        <f t="shared" si="81"/>
        <v>0</v>
      </c>
      <c r="W872">
        <f t="shared" si="82"/>
        <v>0</v>
      </c>
      <c r="X872">
        <f t="shared" si="83"/>
        <v>1</v>
      </c>
    </row>
    <row r="873" spans="1:24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>
        <f>E873/D873</f>
        <v>5.4166666666666669E-2</v>
      </c>
      <c r="O873" s="6">
        <f>IF(L873&gt;0,E873/L873,0)</f>
        <v>27.083333333333332</v>
      </c>
      <c r="P873" s="11">
        <f t="shared" si="78"/>
        <v>41607.39461805555</v>
      </c>
      <c r="Q873" s="11">
        <f>(((J873/60)/60)/24)+DATE(1970,1,1)+(-5/24)</f>
        <v>41577.352951388886</v>
      </c>
      <c r="R873" s="13" t="s">
        <v>8278</v>
      </c>
      <c r="S873" s="14" t="str">
        <f t="shared" si="79"/>
        <v>music</v>
      </c>
      <c r="T873" s="13" t="str">
        <f t="shared" si="80"/>
        <v>jazz</v>
      </c>
      <c r="U873">
        <f>LEN(C873)</f>
        <v>135</v>
      </c>
      <c r="V873">
        <f t="shared" si="81"/>
        <v>0</v>
      </c>
      <c r="W873">
        <f t="shared" si="82"/>
        <v>0</v>
      </c>
      <c r="X873">
        <f t="shared" si="83"/>
        <v>1</v>
      </c>
    </row>
    <row r="874" spans="1:24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>
        <f>E874/D874</f>
        <v>8.1250000000000003E-3</v>
      </c>
      <c r="O874" s="6">
        <f>IF(L874&gt;0,E874/L874,0)</f>
        <v>32.5</v>
      </c>
      <c r="P874" s="11">
        <f t="shared" si="78"/>
        <v>40612.617210648146</v>
      </c>
      <c r="Q874" s="11">
        <f>(((J874/60)/60)/24)+DATE(1970,1,1)+(-5/24)</f>
        <v>40567.617210648146</v>
      </c>
      <c r="R874" s="13" t="s">
        <v>8278</v>
      </c>
      <c r="S874" s="14" t="str">
        <f t="shared" si="79"/>
        <v>music</v>
      </c>
      <c r="T874" s="13" t="str">
        <f t="shared" si="80"/>
        <v>jazz</v>
      </c>
      <c r="U874">
        <f>LEN(C874)</f>
        <v>117</v>
      </c>
      <c r="V874">
        <f t="shared" si="81"/>
        <v>0</v>
      </c>
      <c r="W874">
        <f t="shared" si="82"/>
        <v>0</v>
      </c>
      <c r="X874">
        <f t="shared" si="83"/>
        <v>1</v>
      </c>
    </row>
    <row r="875" spans="1:24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>
        <f>E875/D875</f>
        <v>1.2857142857142857E-2</v>
      </c>
      <c r="O875" s="6">
        <f>IF(L875&gt;0,E875/L875,0)</f>
        <v>9</v>
      </c>
      <c r="P875" s="11">
        <f t="shared" si="78"/>
        <v>41224.000462962962</v>
      </c>
      <c r="Q875" s="11">
        <f>(((J875/60)/60)/24)+DATE(1970,1,1)+(-5/24)</f>
        <v>41183.958796296298</v>
      </c>
      <c r="R875" s="13" t="s">
        <v>8278</v>
      </c>
      <c r="S875" s="14" t="str">
        <f t="shared" si="79"/>
        <v>music</v>
      </c>
      <c r="T875" s="13" t="str">
        <f t="shared" si="80"/>
        <v>jazz</v>
      </c>
      <c r="U875">
        <f>LEN(C875)</f>
        <v>80</v>
      </c>
      <c r="V875">
        <f t="shared" si="81"/>
        <v>0</v>
      </c>
      <c r="W875">
        <f t="shared" si="82"/>
        <v>1</v>
      </c>
      <c r="X875">
        <f t="shared" si="83"/>
        <v>0</v>
      </c>
    </row>
    <row r="876" spans="1:24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>
        <f>E876/D876</f>
        <v>0.24333333333333335</v>
      </c>
      <c r="O876" s="6">
        <f>IF(L876&gt;0,E876/L876,0)</f>
        <v>34.761904761904759</v>
      </c>
      <c r="P876" s="11">
        <f t="shared" si="78"/>
        <v>41398.375393518516</v>
      </c>
      <c r="Q876" s="11">
        <f>(((J876/60)/60)/24)+DATE(1970,1,1)+(-5/24)</f>
        <v>41368.375393518516</v>
      </c>
      <c r="R876" s="13" t="s">
        <v>8278</v>
      </c>
      <c r="S876" s="14" t="str">
        <f t="shared" si="79"/>
        <v>music</v>
      </c>
      <c r="T876" s="13" t="str">
        <f t="shared" si="80"/>
        <v>jazz</v>
      </c>
      <c r="U876">
        <f>LEN(C876)</f>
        <v>129</v>
      </c>
      <c r="V876">
        <f t="shared" si="81"/>
        <v>0</v>
      </c>
      <c r="W876">
        <f t="shared" si="82"/>
        <v>0</v>
      </c>
      <c r="X876">
        <f t="shared" si="83"/>
        <v>1</v>
      </c>
    </row>
    <row r="877" spans="1:24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>
        <f>E877/D877</f>
        <v>0</v>
      </c>
      <c r="O877" s="6">
        <f>IF(L877&gt;0,E877/L877,0)</f>
        <v>0</v>
      </c>
      <c r="P877" s="11">
        <f t="shared" si="78"/>
        <v>42268.515405092585</v>
      </c>
      <c r="Q877" s="11">
        <f>(((J877/60)/60)/24)+DATE(1970,1,1)+(-5/24)</f>
        <v>42248.515405092585</v>
      </c>
      <c r="R877" s="13" t="s">
        <v>8278</v>
      </c>
      <c r="S877" s="14" t="str">
        <f t="shared" si="79"/>
        <v>music</v>
      </c>
      <c r="T877" s="13" t="str">
        <f t="shared" si="80"/>
        <v>jazz</v>
      </c>
      <c r="U877">
        <f>LEN(C877)</f>
        <v>134</v>
      </c>
      <c r="V877">
        <f t="shared" si="81"/>
        <v>0</v>
      </c>
      <c r="W877">
        <f t="shared" si="82"/>
        <v>0</v>
      </c>
      <c r="X877">
        <f t="shared" si="83"/>
        <v>1</v>
      </c>
    </row>
    <row r="878" spans="1:24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>
        <f>E878/D878</f>
        <v>0.40799492385786801</v>
      </c>
      <c r="O878" s="6">
        <f>IF(L878&gt;0,E878/L878,0)</f>
        <v>28.577777777777779</v>
      </c>
      <c r="P878" s="11">
        <f t="shared" si="78"/>
        <v>41309.288506944438</v>
      </c>
      <c r="Q878" s="11">
        <f>(((J878/60)/60)/24)+DATE(1970,1,1)+(-5/24)</f>
        <v>41276.288506944438</v>
      </c>
      <c r="R878" s="13" t="s">
        <v>8278</v>
      </c>
      <c r="S878" s="14" t="str">
        <f t="shared" si="79"/>
        <v>music</v>
      </c>
      <c r="T878" s="13" t="str">
        <f t="shared" si="80"/>
        <v>jazz</v>
      </c>
      <c r="U878">
        <f>LEN(C878)</f>
        <v>49</v>
      </c>
      <c r="V878">
        <f t="shared" si="81"/>
        <v>1</v>
      </c>
      <c r="W878">
        <f t="shared" si="82"/>
        <v>0</v>
      </c>
      <c r="X878">
        <f t="shared" si="83"/>
        <v>0</v>
      </c>
    </row>
    <row r="879" spans="1:24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>
        <f>E879/D879</f>
        <v>0.67549999999999999</v>
      </c>
      <c r="O879" s="6">
        <f>IF(L879&gt;0,E879/L879,0)</f>
        <v>46.586206896551722</v>
      </c>
      <c r="P879" s="11">
        <f t="shared" si="78"/>
        <v>41627.580555555556</v>
      </c>
      <c r="Q879" s="11">
        <f>(((J879/60)/60)/24)+DATE(1970,1,1)+(-5/24)</f>
        <v>41597.580555555556</v>
      </c>
      <c r="R879" s="13" t="s">
        <v>8278</v>
      </c>
      <c r="S879" s="14" t="str">
        <f t="shared" si="79"/>
        <v>music</v>
      </c>
      <c r="T879" s="13" t="str">
        <f t="shared" si="80"/>
        <v>jazz</v>
      </c>
      <c r="U879">
        <f>LEN(C879)</f>
        <v>135</v>
      </c>
      <c r="V879">
        <f t="shared" si="81"/>
        <v>0</v>
      </c>
      <c r="W879">
        <f t="shared" si="82"/>
        <v>0</v>
      </c>
      <c r="X879">
        <f t="shared" si="83"/>
        <v>1</v>
      </c>
    </row>
    <row r="880" spans="1:24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>
        <f>E880/D880</f>
        <v>1.2999999999999999E-2</v>
      </c>
      <c r="O880" s="6">
        <f>IF(L880&gt;0,E880/L880,0)</f>
        <v>32.5</v>
      </c>
      <c r="P880" s="11">
        <f t="shared" si="78"/>
        <v>40535.024583333332</v>
      </c>
      <c r="Q880" s="11">
        <f>(((J880/60)/60)/24)+DATE(1970,1,1)+(-5/24)</f>
        <v>40505.024583333332</v>
      </c>
      <c r="R880" s="13" t="s">
        <v>8278</v>
      </c>
      <c r="S880" s="14" t="str">
        <f t="shared" si="79"/>
        <v>music</v>
      </c>
      <c r="T880" s="13" t="str">
        <f t="shared" si="80"/>
        <v>jazz</v>
      </c>
      <c r="U880">
        <f>LEN(C880)</f>
        <v>129</v>
      </c>
      <c r="V880">
        <f t="shared" si="81"/>
        <v>0</v>
      </c>
      <c r="W880">
        <f t="shared" si="82"/>
        <v>0</v>
      </c>
      <c r="X880">
        <f t="shared" si="83"/>
        <v>1</v>
      </c>
    </row>
    <row r="881" spans="1:24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>
        <f>E881/D881</f>
        <v>0.30666666666666664</v>
      </c>
      <c r="O881" s="6">
        <f>IF(L881&gt;0,E881/L881,0)</f>
        <v>21.466666666666665</v>
      </c>
      <c r="P881" s="11">
        <f t="shared" si="78"/>
        <v>41058.621585648143</v>
      </c>
      <c r="Q881" s="11">
        <f>(((J881/60)/60)/24)+DATE(1970,1,1)+(-5/24)</f>
        <v>41037.621585648143</v>
      </c>
      <c r="R881" s="13" t="s">
        <v>8278</v>
      </c>
      <c r="S881" s="14" t="str">
        <f t="shared" si="79"/>
        <v>music</v>
      </c>
      <c r="T881" s="13" t="str">
        <f t="shared" si="80"/>
        <v>jazz</v>
      </c>
      <c r="U881">
        <f>LEN(C881)</f>
        <v>134</v>
      </c>
      <c r="V881">
        <f t="shared" si="81"/>
        <v>0</v>
      </c>
      <c r="W881">
        <f t="shared" si="82"/>
        <v>0</v>
      </c>
      <c r="X881">
        <f t="shared" si="83"/>
        <v>1</v>
      </c>
    </row>
    <row r="882" spans="1:24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>
        <f>E882/D882</f>
        <v>2.9894179894179893E-2</v>
      </c>
      <c r="O882" s="6">
        <f>IF(L882&gt;0,E882/L882,0)</f>
        <v>14.125</v>
      </c>
      <c r="P882" s="11">
        <f t="shared" si="78"/>
        <v>41212.112708333334</v>
      </c>
      <c r="Q882" s="11">
        <f>(((J882/60)/60)/24)+DATE(1970,1,1)+(-5/24)</f>
        <v>41179.112708333334</v>
      </c>
      <c r="R882" s="13" t="s">
        <v>8279</v>
      </c>
      <c r="S882" s="14" t="str">
        <f t="shared" si="79"/>
        <v>music</v>
      </c>
      <c r="T882" s="13" t="str">
        <f t="shared" si="80"/>
        <v>indie rock</v>
      </c>
      <c r="U882">
        <f>LEN(C882)</f>
        <v>132</v>
      </c>
      <c r="V882">
        <f t="shared" si="81"/>
        <v>0</v>
      </c>
      <c r="W882">
        <f t="shared" si="82"/>
        <v>0</v>
      </c>
      <c r="X882">
        <f t="shared" si="83"/>
        <v>1</v>
      </c>
    </row>
    <row r="883" spans="1:24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>
        <f>E883/D883</f>
        <v>8.0000000000000002E-3</v>
      </c>
      <c r="O883" s="6">
        <f>IF(L883&gt;0,E883/L883,0)</f>
        <v>30</v>
      </c>
      <c r="P883" s="11">
        <f t="shared" si="78"/>
        <v>40922.042662037034</v>
      </c>
      <c r="Q883" s="11">
        <f>(((J883/60)/60)/24)+DATE(1970,1,1)+(-5/24)</f>
        <v>40877.042662037034</v>
      </c>
      <c r="R883" s="13" t="s">
        <v>8279</v>
      </c>
      <c r="S883" s="14" t="str">
        <f t="shared" si="79"/>
        <v>music</v>
      </c>
      <c r="T883" s="13" t="str">
        <f t="shared" si="80"/>
        <v>indie rock</v>
      </c>
      <c r="U883">
        <f>LEN(C883)</f>
        <v>104</v>
      </c>
      <c r="V883">
        <f t="shared" si="81"/>
        <v>0</v>
      </c>
      <c r="W883">
        <f t="shared" si="82"/>
        <v>0</v>
      </c>
      <c r="X883">
        <f t="shared" si="83"/>
        <v>1</v>
      </c>
    </row>
    <row r="884" spans="1:24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>
        <f>E884/D884</f>
        <v>0.20133333333333334</v>
      </c>
      <c r="O884" s="6">
        <f>IF(L884&gt;0,E884/L884,0)</f>
        <v>21.571428571428573</v>
      </c>
      <c r="P884" s="11">
        <f t="shared" si="78"/>
        <v>40792.652199074073</v>
      </c>
      <c r="Q884" s="11">
        <f>(((J884/60)/60)/24)+DATE(1970,1,1)+(-5/24)</f>
        <v>40759.652199074073</v>
      </c>
      <c r="R884" s="13" t="s">
        <v>8279</v>
      </c>
      <c r="S884" s="14" t="str">
        <f t="shared" si="79"/>
        <v>music</v>
      </c>
      <c r="T884" s="13" t="str">
        <f t="shared" si="80"/>
        <v>indie rock</v>
      </c>
      <c r="U884">
        <f>LEN(C884)</f>
        <v>131</v>
      </c>
      <c r="V884">
        <f t="shared" si="81"/>
        <v>0</v>
      </c>
      <c r="W884">
        <f t="shared" si="82"/>
        <v>0</v>
      </c>
      <c r="X884">
        <f t="shared" si="83"/>
        <v>1</v>
      </c>
    </row>
    <row r="885" spans="1:24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>
        <f>E885/D885</f>
        <v>0.4002</v>
      </c>
      <c r="O885" s="6">
        <f>IF(L885&gt;0,E885/L885,0)</f>
        <v>83.375</v>
      </c>
      <c r="P885" s="11">
        <f t="shared" si="78"/>
        <v>42431.727256944439</v>
      </c>
      <c r="Q885" s="11">
        <f>(((J885/60)/60)/24)+DATE(1970,1,1)+(-5/24)</f>
        <v>42371.727256944439</v>
      </c>
      <c r="R885" s="13" t="s">
        <v>8279</v>
      </c>
      <c r="S885" s="14" t="str">
        <f t="shared" si="79"/>
        <v>music</v>
      </c>
      <c r="T885" s="13" t="str">
        <f t="shared" si="80"/>
        <v>indie rock</v>
      </c>
      <c r="U885">
        <f>LEN(C885)</f>
        <v>134</v>
      </c>
      <c r="V885">
        <f t="shared" si="81"/>
        <v>0</v>
      </c>
      <c r="W885">
        <f t="shared" si="82"/>
        <v>0</v>
      </c>
      <c r="X885">
        <f t="shared" si="83"/>
        <v>1</v>
      </c>
    </row>
    <row r="886" spans="1:24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>
        <f>E886/D886</f>
        <v>0.01</v>
      </c>
      <c r="O886" s="6">
        <f>IF(L886&gt;0,E886/L886,0)</f>
        <v>10</v>
      </c>
      <c r="P886" s="11">
        <f t="shared" si="78"/>
        <v>41040.896527777775</v>
      </c>
      <c r="Q886" s="11">
        <f>(((J886/60)/60)/24)+DATE(1970,1,1)+(-5/24)</f>
        <v>40981.594282407401</v>
      </c>
      <c r="R886" s="13" t="s">
        <v>8279</v>
      </c>
      <c r="S886" s="14" t="str">
        <f t="shared" si="79"/>
        <v>music</v>
      </c>
      <c r="T886" s="13" t="str">
        <f t="shared" si="80"/>
        <v>indie rock</v>
      </c>
      <c r="U886">
        <f>LEN(C886)</f>
        <v>96</v>
      </c>
      <c r="V886">
        <f t="shared" si="81"/>
        <v>0</v>
      </c>
      <c r="W886">
        <f t="shared" si="82"/>
        <v>1</v>
      </c>
      <c r="X886">
        <f t="shared" si="83"/>
        <v>0</v>
      </c>
    </row>
    <row r="887" spans="1:24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>
        <f>E887/D887</f>
        <v>0.75</v>
      </c>
      <c r="O887" s="6">
        <f>IF(L887&gt;0,E887/L887,0)</f>
        <v>35.714285714285715</v>
      </c>
      <c r="P887" s="11">
        <f t="shared" si="78"/>
        <v>42734.732766203706</v>
      </c>
      <c r="Q887" s="11">
        <f>(((J887/60)/60)/24)+DATE(1970,1,1)+(-5/24)</f>
        <v>42713.732766203706</v>
      </c>
      <c r="R887" s="13" t="s">
        <v>8279</v>
      </c>
      <c r="S887" s="14" t="str">
        <f t="shared" si="79"/>
        <v>music</v>
      </c>
      <c r="T887" s="13" t="str">
        <f t="shared" si="80"/>
        <v>indie rock</v>
      </c>
      <c r="U887">
        <f>LEN(C887)</f>
        <v>122</v>
      </c>
      <c r="V887">
        <f t="shared" si="81"/>
        <v>0</v>
      </c>
      <c r="W887">
        <f t="shared" si="82"/>
        <v>0</v>
      </c>
      <c r="X887">
        <f t="shared" si="83"/>
        <v>1</v>
      </c>
    </row>
    <row r="888" spans="1:24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>
        <f>E888/D888</f>
        <v>0.41</v>
      </c>
      <c r="O888" s="6">
        <f>IF(L888&gt;0,E888/L888,0)</f>
        <v>29.285714285714285</v>
      </c>
      <c r="P888" s="11">
        <f t="shared" si="78"/>
        <v>42628.662187499998</v>
      </c>
      <c r="Q888" s="11">
        <f>(((J888/60)/60)/24)+DATE(1970,1,1)+(-5/24)</f>
        <v>42603.662187499998</v>
      </c>
      <c r="R888" s="13" t="s">
        <v>8279</v>
      </c>
      <c r="S888" s="14" t="str">
        <f t="shared" si="79"/>
        <v>music</v>
      </c>
      <c r="T888" s="13" t="str">
        <f t="shared" si="80"/>
        <v>indie rock</v>
      </c>
      <c r="U888">
        <f>LEN(C888)</f>
        <v>134</v>
      </c>
      <c r="V888">
        <f t="shared" si="81"/>
        <v>0</v>
      </c>
      <c r="W888">
        <f t="shared" si="82"/>
        <v>0</v>
      </c>
      <c r="X888">
        <f t="shared" si="83"/>
        <v>1</v>
      </c>
    </row>
    <row r="889" spans="1:24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>
        <f>E889/D889</f>
        <v>0</v>
      </c>
      <c r="O889" s="6">
        <f>IF(L889&gt;0,E889/L889,0)</f>
        <v>0</v>
      </c>
      <c r="P889" s="11">
        <f t="shared" si="78"/>
        <v>41056.75063657407</v>
      </c>
      <c r="Q889" s="11">
        <f>(((J889/60)/60)/24)+DATE(1970,1,1)+(-5/24)</f>
        <v>41026.75063657407</v>
      </c>
      <c r="R889" s="13" t="s">
        <v>8279</v>
      </c>
      <c r="S889" s="14" t="str">
        <f t="shared" si="79"/>
        <v>music</v>
      </c>
      <c r="T889" s="13" t="str">
        <f t="shared" si="80"/>
        <v>indie rock</v>
      </c>
      <c r="U889">
        <f>LEN(C889)</f>
        <v>135</v>
      </c>
      <c r="V889">
        <f t="shared" si="81"/>
        <v>0</v>
      </c>
      <c r="W889">
        <f t="shared" si="82"/>
        <v>0</v>
      </c>
      <c r="X889">
        <f t="shared" si="83"/>
        <v>1</v>
      </c>
    </row>
    <row r="890" spans="1:24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>
        <f>E890/D890</f>
        <v>7.1999999999999995E-2</v>
      </c>
      <c r="O890" s="6">
        <f>IF(L890&gt;0,E890/L890,0)</f>
        <v>18</v>
      </c>
      <c r="P890" s="11">
        <f t="shared" si="78"/>
        <v>40787.041666666664</v>
      </c>
      <c r="Q890" s="11">
        <f>(((J890/60)/60)/24)+DATE(1970,1,1)+(-5/24)</f>
        <v>40751.544965277775</v>
      </c>
      <c r="R890" s="13" t="s">
        <v>8279</v>
      </c>
      <c r="S890" s="14" t="str">
        <f t="shared" si="79"/>
        <v>music</v>
      </c>
      <c r="T890" s="13" t="str">
        <f t="shared" si="80"/>
        <v>indie rock</v>
      </c>
      <c r="U890">
        <f>LEN(C890)</f>
        <v>135</v>
      </c>
      <c r="V890">
        <f t="shared" si="81"/>
        <v>0</v>
      </c>
      <c r="W890">
        <f t="shared" si="82"/>
        <v>0</v>
      </c>
      <c r="X890">
        <f t="shared" si="83"/>
        <v>1</v>
      </c>
    </row>
    <row r="891" spans="1:24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>
        <f>E891/D891</f>
        <v>9.4412800000000005E-2</v>
      </c>
      <c r="O891" s="6">
        <f>IF(L891&gt;0,E891/L891,0)</f>
        <v>73.760000000000005</v>
      </c>
      <c r="P891" s="11">
        <f t="shared" si="78"/>
        <v>41917.575729166667</v>
      </c>
      <c r="Q891" s="11">
        <f>(((J891/60)/60)/24)+DATE(1970,1,1)+(-5/24)</f>
        <v>41887.575729166667</v>
      </c>
      <c r="R891" s="13" t="s">
        <v>8279</v>
      </c>
      <c r="S891" s="14" t="str">
        <f t="shared" si="79"/>
        <v>music</v>
      </c>
      <c r="T891" s="13" t="str">
        <f t="shared" si="80"/>
        <v>indie rock</v>
      </c>
      <c r="U891">
        <f>LEN(C891)</f>
        <v>124</v>
      </c>
      <c r="V891">
        <f t="shared" si="81"/>
        <v>0</v>
      </c>
      <c r="W891">
        <f t="shared" si="82"/>
        <v>0</v>
      </c>
      <c r="X891">
        <f t="shared" si="83"/>
        <v>1</v>
      </c>
    </row>
    <row r="892" spans="1:24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>
        <f>E892/D892</f>
        <v>4.1666666666666664E-2</v>
      </c>
      <c r="O892" s="6">
        <f>IF(L892&gt;0,E892/L892,0)</f>
        <v>31.25</v>
      </c>
      <c r="P892" s="11">
        <f t="shared" si="78"/>
        <v>41599.532164351847</v>
      </c>
      <c r="Q892" s="11">
        <f>(((J892/60)/60)/24)+DATE(1970,1,1)+(-5/24)</f>
        <v>41569.490497685183</v>
      </c>
      <c r="R892" s="13" t="s">
        <v>8279</v>
      </c>
      <c r="S892" s="14" t="str">
        <f t="shared" si="79"/>
        <v>music</v>
      </c>
      <c r="T892" s="13" t="str">
        <f t="shared" si="80"/>
        <v>indie rock</v>
      </c>
      <c r="U892">
        <f>LEN(C892)</f>
        <v>129</v>
      </c>
      <c r="V892">
        <f t="shared" si="81"/>
        <v>0</v>
      </c>
      <c r="W892">
        <f t="shared" si="82"/>
        <v>0</v>
      </c>
      <c r="X892">
        <f t="shared" si="83"/>
        <v>1</v>
      </c>
    </row>
    <row r="893" spans="1:24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>
        <f>E893/D893</f>
        <v>3.2500000000000001E-2</v>
      </c>
      <c r="O893" s="6">
        <f>IF(L893&gt;0,E893/L893,0)</f>
        <v>28.888888888888889</v>
      </c>
      <c r="P893" s="11">
        <f t="shared" si="78"/>
        <v>41871.823263888888</v>
      </c>
      <c r="Q893" s="11">
        <f>(((J893/60)/60)/24)+DATE(1970,1,1)+(-5/24)</f>
        <v>41841.823263888888</v>
      </c>
      <c r="R893" s="13" t="s">
        <v>8279</v>
      </c>
      <c r="S893" s="14" t="str">
        <f t="shared" si="79"/>
        <v>music</v>
      </c>
      <c r="T893" s="13" t="str">
        <f t="shared" si="80"/>
        <v>indie rock</v>
      </c>
      <c r="U893">
        <f>LEN(C893)</f>
        <v>126</v>
      </c>
      <c r="V893">
        <f t="shared" si="81"/>
        <v>0</v>
      </c>
      <c r="W893">
        <f t="shared" si="82"/>
        <v>0</v>
      </c>
      <c r="X893">
        <f t="shared" si="83"/>
        <v>1</v>
      </c>
    </row>
    <row r="894" spans="1:24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>
        <f>E894/D894</f>
        <v>0.40749999999999997</v>
      </c>
      <c r="O894" s="6">
        <f>IF(L894&gt;0,E894/L894,0)</f>
        <v>143.8235294117647</v>
      </c>
      <c r="P894" s="11">
        <f t="shared" si="78"/>
        <v>40390.958333333328</v>
      </c>
      <c r="Q894" s="11">
        <f>(((J894/60)/60)/24)+DATE(1970,1,1)+(-5/24)</f>
        <v>40303.991701388884</v>
      </c>
      <c r="R894" s="13" t="s">
        <v>8279</v>
      </c>
      <c r="S894" s="14" t="str">
        <f t="shared" si="79"/>
        <v>music</v>
      </c>
      <c r="T894" s="13" t="str">
        <f t="shared" si="80"/>
        <v>indie rock</v>
      </c>
      <c r="U894">
        <f>LEN(C894)</f>
        <v>129</v>
      </c>
      <c r="V894">
        <f t="shared" si="81"/>
        <v>0</v>
      </c>
      <c r="W894">
        <f t="shared" si="82"/>
        <v>0</v>
      </c>
      <c r="X894">
        <f t="shared" si="83"/>
        <v>1</v>
      </c>
    </row>
    <row r="895" spans="1:24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>
        <f>E895/D895</f>
        <v>0.1</v>
      </c>
      <c r="O895" s="6">
        <f>IF(L895&gt;0,E895/L895,0)</f>
        <v>40</v>
      </c>
      <c r="P895" s="11">
        <f t="shared" si="78"/>
        <v>42095.647719907407</v>
      </c>
      <c r="Q895" s="11">
        <f>(((J895/60)/60)/24)+DATE(1970,1,1)+(-5/24)</f>
        <v>42065.689386574071</v>
      </c>
      <c r="R895" s="13" t="s">
        <v>8279</v>
      </c>
      <c r="S895" s="14" t="str">
        <f t="shared" si="79"/>
        <v>music</v>
      </c>
      <c r="T895" s="13" t="str">
        <f t="shared" si="80"/>
        <v>indie rock</v>
      </c>
      <c r="U895">
        <f>LEN(C895)</f>
        <v>122</v>
      </c>
      <c r="V895">
        <f t="shared" si="81"/>
        <v>0</v>
      </c>
      <c r="W895">
        <f t="shared" si="82"/>
        <v>0</v>
      </c>
      <c r="X895">
        <f t="shared" si="83"/>
        <v>1</v>
      </c>
    </row>
    <row r="896" spans="1:24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>
        <f>E896/D896</f>
        <v>0.39169999999999999</v>
      </c>
      <c r="O896" s="6">
        <f>IF(L896&gt;0,E896/L896,0)</f>
        <v>147.81132075471697</v>
      </c>
      <c r="P896" s="11">
        <f t="shared" si="78"/>
        <v>42526.773263888892</v>
      </c>
      <c r="Q896" s="11">
        <f>(((J896/60)/60)/24)+DATE(1970,1,1)+(-5/24)</f>
        <v>42496.773263888892</v>
      </c>
      <c r="R896" s="13" t="s">
        <v>8279</v>
      </c>
      <c r="S896" s="14" t="str">
        <f t="shared" si="79"/>
        <v>music</v>
      </c>
      <c r="T896" s="13" t="str">
        <f t="shared" si="80"/>
        <v>indie rock</v>
      </c>
      <c r="U896">
        <f>LEN(C896)</f>
        <v>128</v>
      </c>
      <c r="V896">
        <f t="shared" si="81"/>
        <v>0</v>
      </c>
      <c r="W896">
        <f t="shared" si="82"/>
        <v>0</v>
      </c>
      <c r="X896">
        <f t="shared" si="83"/>
        <v>1</v>
      </c>
    </row>
    <row r="897" spans="1:24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>
        <f>E897/D897</f>
        <v>2.4375000000000001E-2</v>
      </c>
      <c r="O897" s="6">
        <f>IF(L897&gt;0,E897/L897,0)</f>
        <v>27.857142857142858</v>
      </c>
      <c r="P897" s="11">
        <f t="shared" si="78"/>
        <v>40475.919317129628</v>
      </c>
      <c r="Q897" s="11">
        <f>(((J897/60)/60)/24)+DATE(1970,1,1)+(-5/24)</f>
        <v>40430.919317129628</v>
      </c>
      <c r="R897" s="13" t="s">
        <v>8279</v>
      </c>
      <c r="S897" s="14" t="str">
        <f t="shared" si="79"/>
        <v>music</v>
      </c>
      <c r="T897" s="13" t="str">
        <f t="shared" si="80"/>
        <v>indie rock</v>
      </c>
      <c r="U897">
        <f>LEN(C897)</f>
        <v>135</v>
      </c>
      <c r="V897">
        <f t="shared" si="81"/>
        <v>0</v>
      </c>
      <c r="W897">
        <f t="shared" si="82"/>
        <v>0</v>
      </c>
      <c r="X897">
        <f t="shared" si="83"/>
        <v>1</v>
      </c>
    </row>
    <row r="898" spans="1:24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>
        <f>E898/D898</f>
        <v>0.4</v>
      </c>
      <c r="O898" s="6">
        <f>IF(L898&gt;0,E898/L898,0)</f>
        <v>44.444444444444443</v>
      </c>
      <c r="P898" s="11">
        <f t="shared" ref="P898:P961" si="84">(((I898/60)/60)/24)+DATE(1970,1,1)+(-5/24)</f>
        <v>42243.958333333336</v>
      </c>
      <c r="Q898" s="11">
        <f>(((J898/60)/60)/24)+DATE(1970,1,1)+(-5/24)</f>
        <v>42218.664652777778</v>
      </c>
      <c r="R898" s="13" t="s">
        <v>8279</v>
      </c>
      <c r="S898" s="14" t="str">
        <f t="shared" ref="S898:S961" si="85">LEFT(R898,SEARCH("/",R898)-1)</f>
        <v>music</v>
      </c>
      <c r="T898" s="13" t="str">
        <f t="shared" ref="T898:T961" si="86">RIGHT(R898,LEN(R898)-SEARCH("/",R898))</f>
        <v>indie rock</v>
      </c>
      <c r="U898">
        <f>LEN(C898)</f>
        <v>129</v>
      </c>
      <c r="V898">
        <f t="shared" si="81"/>
        <v>0</v>
      </c>
      <c r="W898">
        <f t="shared" si="82"/>
        <v>0</v>
      </c>
      <c r="X898">
        <f t="shared" si="83"/>
        <v>1</v>
      </c>
    </row>
    <row r="899" spans="1:24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>
        <f>E899/D899</f>
        <v>0</v>
      </c>
      <c r="O899" s="6">
        <f>IF(L899&gt;0,E899/L899,0)</f>
        <v>0</v>
      </c>
      <c r="P899" s="11">
        <f t="shared" si="84"/>
        <v>41241.52208333333</v>
      </c>
      <c r="Q899" s="11">
        <f>(((J899/60)/60)/24)+DATE(1970,1,1)+(-5/24)</f>
        <v>41211.480416666665</v>
      </c>
      <c r="R899" s="13" t="s">
        <v>8279</v>
      </c>
      <c r="S899" s="14" t="str">
        <f t="shared" si="85"/>
        <v>music</v>
      </c>
      <c r="T899" s="13" t="str">
        <f t="shared" si="86"/>
        <v>indie rock</v>
      </c>
      <c r="U899">
        <f>LEN(C899)</f>
        <v>135</v>
      </c>
      <c r="V899">
        <f t="shared" ref="V899:V962" si="87">IF(U899&lt;50,1,0)</f>
        <v>0</v>
      </c>
      <c r="W899">
        <f t="shared" ref="W899:W962" si="88">IF(AND(U899&gt;= 50, U899 &lt; 100),1,0)</f>
        <v>0</v>
      </c>
      <c r="X899">
        <f t="shared" ref="X899:X962" si="89">IF(U899&gt;=100,1,0)</f>
        <v>1</v>
      </c>
    </row>
    <row r="900" spans="1:24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>
        <f>E900/D900</f>
        <v>2.8000000000000001E-2</v>
      </c>
      <c r="O900" s="6">
        <f>IF(L900&gt;0,E900/L900,0)</f>
        <v>35</v>
      </c>
      <c r="P900" s="11">
        <f t="shared" si="84"/>
        <v>40923.549884259257</v>
      </c>
      <c r="Q900" s="11">
        <f>(((J900/60)/60)/24)+DATE(1970,1,1)+(-5/24)</f>
        <v>40878.549884259257</v>
      </c>
      <c r="R900" s="13" t="s">
        <v>8279</v>
      </c>
      <c r="S900" s="14" t="str">
        <f t="shared" si="85"/>
        <v>music</v>
      </c>
      <c r="T900" s="13" t="str">
        <f t="shared" si="86"/>
        <v>indie rock</v>
      </c>
      <c r="U900">
        <f>LEN(C900)</f>
        <v>122</v>
      </c>
      <c r="V900">
        <f t="shared" si="87"/>
        <v>0</v>
      </c>
      <c r="W900">
        <f t="shared" si="88"/>
        <v>0</v>
      </c>
      <c r="X900">
        <f t="shared" si="89"/>
        <v>1</v>
      </c>
    </row>
    <row r="901" spans="1:24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>
        <f>E901/D901</f>
        <v>0.37333333333333335</v>
      </c>
      <c r="O901" s="6">
        <f>IF(L901&gt;0,E901/L901,0)</f>
        <v>35</v>
      </c>
      <c r="P901" s="11">
        <f t="shared" si="84"/>
        <v>40690.890763888885</v>
      </c>
      <c r="Q901" s="11">
        <f>(((J901/60)/60)/24)+DATE(1970,1,1)+(-5/24)</f>
        <v>40645.890763888885</v>
      </c>
      <c r="R901" s="13" t="s">
        <v>8279</v>
      </c>
      <c r="S901" s="14" t="str">
        <f t="shared" si="85"/>
        <v>music</v>
      </c>
      <c r="T901" s="13" t="str">
        <f t="shared" si="86"/>
        <v>indie rock</v>
      </c>
      <c r="U901">
        <f>LEN(C901)</f>
        <v>104</v>
      </c>
      <c r="V901">
        <f t="shared" si="87"/>
        <v>0</v>
      </c>
      <c r="W901">
        <f t="shared" si="88"/>
        <v>0</v>
      </c>
      <c r="X901">
        <f t="shared" si="89"/>
        <v>1</v>
      </c>
    </row>
    <row r="902" spans="1:24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>
        <f>E902/D902</f>
        <v>4.1999999999999997E-3</v>
      </c>
      <c r="O902" s="6">
        <f>IF(L902&gt;0,E902/L902,0)</f>
        <v>10.5</v>
      </c>
      <c r="P902" s="11">
        <f t="shared" si="84"/>
        <v>42459.599560185183</v>
      </c>
      <c r="Q902" s="11">
        <f>(((J902/60)/60)/24)+DATE(1970,1,1)+(-5/24)</f>
        <v>42429.641226851854</v>
      </c>
      <c r="R902" s="13" t="s">
        <v>8278</v>
      </c>
      <c r="S902" s="14" t="str">
        <f t="shared" si="85"/>
        <v>music</v>
      </c>
      <c r="T902" s="13" t="str">
        <f t="shared" si="86"/>
        <v>jazz</v>
      </c>
      <c r="U902">
        <f>LEN(C902)</f>
        <v>85</v>
      </c>
      <c r="V902">
        <f t="shared" si="87"/>
        <v>0</v>
      </c>
      <c r="W902">
        <f t="shared" si="88"/>
        <v>1</v>
      </c>
      <c r="X902">
        <f t="shared" si="89"/>
        <v>0</v>
      </c>
    </row>
    <row r="903" spans="1:24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>
        <f>E903/D903</f>
        <v>0</v>
      </c>
      <c r="O903" s="6">
        <f>IF(L903&gt;0,E903/L903,0)</f>
        <v>0</v>
      </c>
      <c r="P903" s="11">
        <f t="shared" si="84"/>
        <v>40337.59097222222</v>
      </c>
      <c r="Q903" s="11">
        <f>(((J903/60)/60)/24)+DATE(1970,1,1)+(-5/24)</f>
        <v>40291.603171296294</v>
      </c>
      <c r="R903" s="13" t="s">
        <v>8278</v>
      </c>
      <c r="S903" s="14" t="str">
        <f t="shared" si="85"/>
        <v>music</v>
      </c>
      <c r="T903" s="13" t="str">
        <f t="shared" si="86"/>
        <v>jazz</v>
      </c>
      <c r="U903">
        <f>LEN(C903)</f>
        <v>150</v>
      </c>
      <c r="V903">
        <f t="shared" si="87"/>
        <v>0</v>
      </c>
      <c r="W903">
        <f t="shared" si="88"/>
        <v>0</v>
      </c>
      <c r="X903">
        <f t="shared" si="89"/>
        <v>1</v>
      </c>
    </row>
    <row r="904" spans="1:24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>
        <f>E904/D904</f>
        <v>3.0000000000000001E-3</v>
      </c>
      <c r="O904" s="6">
        <f>IF(L904&gt;0,E904/L904,0)</f>
        <v>30</v>
      </c>
      <c r="P904" s="11">
        <f t="shared" si="84"/>
        <v>41881.4375</v>
      </c>
      <c r="Q904" s="11">
        <f>(((J904/60)/60)/24)+DATE(1970,1,1)+(-5/24)</f>
        <v>41829.757199074069</v>
      </c>
      <c r="R904" s="13" t="s">
        <v>8278</v>
      </c>
      <c r="S904" s="14" t="str">
        <f t="shared" si="85"/>
        <v>music</v>
      </c>
      <c r="T904" s="13" t="str">
        <f t="shared" si="86"/>
        <v>jazz</v>
      </c>
      <c r="U904">
        <f>LEN(C904)</f>
        <v>130</v>
      </c>
      <c r="V904">
        <f t="shared" si="87"/>
        <v>0</v>
      </c>
      <c r="W904">
        <f t="shared" si="88"/>
        <v>0</v>
      </c>
      <c r="X904">
        <f t="shared" si="89"/>
        <v>1</v>
      </c>
    </row>
    <row r="905" spans="1:24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>
        <f>E905/D905</f>
        <v>3.2000000000000001E-2</v>
      </c>
      <c r="O905" s="6">
        <f>IF(L905&gt;0,E905/L905,0)</f>
        <v>40</v>
      </c>
      <c r="P905" s="11">
        <f t="shared" si="84"/>
        <v>41174.892361111109</v>
      </c>
      <c r="Q905" s="11">
        <f>(((J905/60)/60)/24)+DATE(1970,1,1)+(-5/24)</f>
        <v>41149.587731481479</v>
      </c>
      <c r="R905" s="13" t="s">
        <v>8278</v>
      </c>
      <c r="S905" s="14" t="str">
        <f t="shared" si="85"/>
        <v>music</v>
      </c>
      <c r="T905" s="13" t="str">
        <f t="shared" si="86"/>
        <v>jazz</v>
      </c>
      <c r="U905">
        <f>LEN(C905)</f>
        <v>113</v>
      </c>
      <c r="V905">
        <f t="shared" si="87"/>
        <v>0</v>
      </c>
      <c r="W905">
        <f t="shared" si="88"/>
        <v>0</v>
      </c>
      <c r="X905">
        <f t="shared" si="89"/>
        <v>1</v>
      </c>
    </row>
    <row r="906" spans="1:24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>
        <f>E906/D906</f>
        <v>3.0200000000000001E-3</v>
      </c>
      <c r="O906" s="6">
        <f>IF(L906&gt;0,E906/L906,0)</f>
        <v>50.333333333333336</v>
      </c>
      <c r="P906" s="11">
        <f t="shared" si="84"/>
        <v>42371.87195601852</v>
      </c>
      <c r="Q906" s="11">
        <f>(((J906/60)/60)/24)+DATE(1970,1,1)+(-5/24)</f>
        <v>42341.87195601852</v>
      </c>
      <c r="R906" s="13" t="s">
        <v>8278</v>
      </c>
      <c r="S906" s="14" t="str">
        <f t="shared" si="85"/>
        <v>music</v>
      </c>
      <c r="T906" s="13" t="str">
        <f t="shared" si="86"/>
        <v>jazz</v>
      </c>
      <c r="U906">
        <f>LEN(C906)</f>
        <v>125</v>
      </c>
      <c r="V906">
        <f t="shared" si="87"/>
        <v>0</v>
      </c>
      <c r="W906">
        <f t="shared" si="88"/>
        <v>0</v>
      </c>
      <c r="X906">
        <f t="shared" si="89"/>
        <v>1</v>
      </c>
    </row>
    <row r="907" spans="1:24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>
        <f>E907/D907</f>
        <v>3.0153846153846153E-2</v>
      </c>
      <c r="O907" s="6">
        <f>IF(L907&gt;0,E907/L907,0)</f>
        <v>32.666666666666664</v>
      </c>
      <c r="P907" s="11">
        <f t="shared" si="84"/>
        <v>40567.031550925924</v>
      </c>
      <c r="Q907" s="11">
        <f>(((J907/60)/60)/24)+DATE(1970,1,1)+(-5/24)</f>
        <v>40507.031550925924</v>
      </c>
      <c r="R907" s="13" t="s">
        <v>8278</v>
      </c>
      <c r="S907" s="14" t="str">
        <f t="shared" si="85"/>
        <v>music</v>
      </c>
      <c r="T907" s="13" t="str">
        <f t="shared" si="86"/>
        <v>jazz</v>
      </c>
      <c r="U907">
        <f>LEN(C907)</f>
        <v>110</v>
      </c>
      <c r="V907">
        <f t="shared" si="87"/>
        <v>0</v>
      </c>
      <c r="W907">
        <f t="shared" si="88"/>
        <v>0</v>
      </c>
      <c r="X907">
        <f t="shared" si="89"/>
        <v>1</v>
      </c>
    </row>
    <row r="908" spans="1:24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>
        <f>E908/D908</f>
        <v>0</v>
      </c>
      <c r="O908" s="6">
        <f>IF(L908&gt;0,E908/L908,0)</f>
        <v>0</v>
      </c>
      <c r="P908" s="11">
        <f t="shared" si="84"/>
        <v>41710.939699074072</v>
      </c>
      <c r="Q908" s="11">
        <f>(((J908/60)/60)/24)+DATE(1970,1,1)+(-5/24)</f>
        <v>41680.981365740736</v>
      </c>
      <c r="R908" s="13" t="s">
        <v>8278</v>
      </c>
      <c r="S908" s="14" t="str">
        <f t="shared" si="85"/>
        <v>music</v>
      </c>
      <c r="T908" s="13" t="str">
        <f t="shared" si="86"/>
        <v>jazz</v>
      </c>
      <c r="U908">
        <f>LEN(C908)</f>
        <v>59</v>
      </c>
      <c r="V908">
        <f t="shared" si="87"/>
        <v>0</v>
      </c>
      <c r="W908">
        <f t="shared" si="88"/>
        <v>1</v>
      </c>
      <c r="X908">
        <f t="shared" si="89"/>
        <v>0</v>
      </c>
    </row>
    <row r="909" spans="1:24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>
        <f>E909/D909</f>
        <v>0</v>
      </c>
      <c r="O909" s="6">
        <f>IF(L909&gt;0,E909/L909,0)</f>
        <v>0</v>
      </c>
      <c r="P909" s="11">
        <f t="shared" si="84"/>
        <v>40796.9840625</v>
      </c>
      <c r="Q909" s="11">
        <f>(((J909/60)/60)/24)+DATE(1970,1,1)+(-5/24)</f>
        <v>40766.9840625</v>
      </c>
      <c r="R909" s="13" t="s">
        <v>8278</v>
      </c>
      <c r="S909" s="14" t="str">
        <f t="shared" si="85"/>
        <v>music</v>
      </c>
      <c r="T909" s="13" t="str">
        <f t="shared" si="86"/>
        <v>jazz</v>
      </c>
      <c r="U909">
        <f>LEN(C909)</f>
        <v>92</v>
      </c>
      <c r="V909">
        <f t="shared" si="87"/>
        <v>0</v>
      </c>
      <c r="W909">
        <f t="shared" si="88"/>
        <v>1</v>
      </c>
      <c r="X909">
        <f t="shared" si="89"/>
        <v>0</v>
      </c>
    </row>
    <row r="910" spans="1:24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>
        <f>E910/D910</f>
        <v>0</v>
      </c>
      <c r="O910" s="6">
        <f>IF(L910&gt;0,E910/L910,0)</f>
        <v>0</v>
      </c>
      <c r="P910" s="11">
        <f t="shared" si="84"/>
        <v>40385.999305555553</v>
      </c>
      <c r="Q910" s="11">
        <f>(((J910/60)/60)/24)+DATE(1970,1,1)+(-5/24)</f>
        <v>40340.593229166661</v>
      </c>
      <c r="R910" s="13" t="s">
        <v>8278</v>
      </c>
      <c r="S910" s="14" t="str">
        <f t="shared" si="85"/>
        <v>music</v>
      </c>
      <c r="T910" s="13" t="str">
        <f t="shared" si="86"/>
        <v>jazz</v>
      </c>
      <c r="U910">
        <f>LEN(C910)</f>
        <v>97</v>
      </c>
      <c r="V910">
        <f t="shared" si="87"/>
        <v>0</v>
      </c>
      <c r="W910">
        <f t="shared" si="88"/>
        <v>1</v>
      </c>
      <c r="X910">
        <f t="shared" si="89"/>
        <v>0</v>
      </c>
    </row>
    <row r="911" spans="1:24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>
        <f>E911/D911</f>
        <v>3.2500000000000001E-2</v>
      </c>
      <c r="O911" s="6">
        <f>IF(L911&gt;0,E911/L911,0)</f>
        <v>65</v>
      </c>
      <c r="P911" s="11">
        <f t="shared" si="84"/>
        <v>41112.958333333328</v>
      </c>
      <c r="Q911" s="11">
        <f>(((J911/60)/60)/24)+DATE(1970,1,1)+(-5/24)</f>
        <v>41081.481944444444</v>
      </c>
      <c r="R911" s="13" t="s">
        <v>8278</v>
      </c>
      <c r="S911" s="14" t="str">
        <f t="shared" si="85"/>
        <v>music</v>
      </c>
      <c r="T911" s="13" t="str">
        <f t="shared" si="86"/>
        <v>jazz</v>
      </c>
      <c r="U911">
        <f>LEN(C911)</f>
        <v>126</v>
      </c>
      <c r="V911">
        <f t="shared" si="87"/>
        <v>0</v>
      </c>
      <c r="W911">
        <f t="shared" si="88"/>
        <v>0</v>
      </c>
      <c r="X911">
        <f t="shared" si="89"/>
        <v>1</v>
      </c>
    </row>
    <row r="912" spans="1:24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>
        <f>E912/D912</f>
        <v>0.22363636363636363</v>
      </c>
      <c r="O912" s="6">
        <f>IF(L912&gt;0,E912/L912,0)</f>
        <v>24.6</v>
      </c>
      <c r="P912" s="11">
        <f t="shared" si="84"/>
        <v>42797.337025462963</v>
      </c>
      <c r="Q912" s="11">
        <f>(((J912/60)/60)/24)+DATE(1970,1,1)+(-5/24)</f>
        <v>42737.337025462963</v>
      </c>
      <c r="R912" s="13" t="s">
        <v>8278</v>
      </c>
      <c r="S912" s="14" t="str">
        <f t="shared" si="85"/>
        <v>music</v>
      </c>
      <c r="T912" s="13" t="str">
        <f t="shared" si="86"/>
        <v>jazz</v>
      </c>
      <c r="U912">
        <f>LEN(C912)</f>
        <v>124</v>
      </c>
      <c r="V912">
        <f t="shared" si="87"/>
        <v>0</v>
      </c>
      <c r="W912">
        <f t="shared" si="88"/>
        <v>0</v>
      </c>
      <c r="X912">
        <f t="shared" si="89"/>
        <v>1</v>
      </c>
    </row>
    <row r="913" spans="1:24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>
        <f>E913/D913</f>
        <v>0</v>
      </c>
      <c r="O913" s="6">
        <f>IF(L913&gt;0,E913/L913,0)</f>
        <v>0</v>
      </c>
      <c r="P913" s="11">
        <f t="shared" si="84"/>
        <v>41662.796817129631</v>
      </c>
      <c r="Q913" s="11">
        <f>(((J913/60)/60)/24)+DATE(1970,1,1)+(-5/24)</f>
        <v>41641.796817129631</v>
      </c>
      <c r="R913" s="13" t="s">
        <v>8278</v>
      </c>
      <c r="S913" s="14" t="str">
        <f t="shared" si="85"/>
        <v>music</v>
      </c>
      <c r="T913" s="13" t="str">
        <f t="shared" si="86"/>
        <v>jazz</v>
      </c>
      <c r="U913">
        <f>LEN(C913)</f>
        <v>132</v>
      </c>
      <c r="V913">
        <f t="shared" si="87"/>
        <v>0</v>
      </c>
      <c r="W913">
        <f t="shared" si="88"/>
        <v>0</v>
      </c>
      <c r="X913">
        <f t="shared" si="89"/>
        <v>1</v>
      </c>
    </row>
    <row r="914" spans="1:24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>
        <f>E914/D914</f>
        <v>8.5714285714285719E-3</v>
      </c>
      <c r="O914" s="6">
        <f>IF(L914&gt;0,E914/L914,0)</f>
        <v>15</v>
      </c>
      <c r="P914" s="11">
        <f t="shared" si="84"/>
        <v>41253.942673611105</v>
      </c>
      <c r="Q914" s="11">
        <f>(((J914/60)/60)/24)+DATE(1970,1,1)+(-5/24)</f>
        <v>41193.901006944441</v>
      </c>
      <c r="R914" s="13" t="s">
        <v>8278</v>
      </c>
      <c r="S914" s="14" t="str">
        <f t="shared" si="85"/>
        <v>music</v>
      </c>
      <c r="T914" s="13" t="str">
        <f t="shared" si="86"/>
        <v>jazz</v>
      </c>
      <c r="U914">
        <f>LEN(C914)</f>
        <v>102</v>
      </c>
      <c r="V914">
        <f t="shared" si="87"/>
        <v>0</v>
      </c>
      <c r="W914">
        <f t="shared" si="88"/>
        <v>0</v>
      </c>
      <c r="X914">
        <f t="shared" si="89"/>
        <v>1</v>
      </c>
    </row>
    <row r="915" spans="1:24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>
        <f>E915/D915</f>
        <v>6.6066666666666662E-2</v>
      </c>
      <c r="O915" s="6">
        <f>IF(L915&gt;0,E915/L915,0)</f>
        <v>82.583333333333329</v>
      </c>
      <c r="P915" s="11">
        <f t="shared" si="84"/>
        <v>41033.930775462963</v>
      </c>
      <c r="Q915" s="11">
        <f>(((J915/60)/60)/24)+DATE(1970,1,1)+(-5/24)</f>
        <v>41003.930775462963</v>
      </c>
      <c r="R915" s="13" t="s">
        <v>8278</v>
      </c>
      <c r="S915" s="14" t="str">
        <f t="shared" si="85"/>
        <v>music</v>
      </c>
      <c r="T915" s="13" t="str">
        <f t="shared" si="86"/>
        <v>jazz</v>
      </c>
      <c r="U915">
        <f>LEN(C915)</f>
        <v>134</v>
      </c>
      <c r="V915">
        <f t="shared" si="87"/>
        <v>0</v>
      </c>
      <c r="W915">
        <f t="shared" si="88"/>
        <v>0</v>
      </c>
      <c r="X915">
        <f t="shared" si="89"/>
        <v>1</v>
      </c>
    </row>
    <row r="916" spans="1:24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>
        <f>E916/D916</f>
        <v>0</v>
      </c>
      <c r="O916" s="6">
        <f>IF(L916&gt;0,E916/L916,0)</f>
        <v>0</v>
      </c>
      <c r="P916" s="11">
        <f t="shared" si="84"/>
        <v>41146.554942129631</v>
      </c>
      <c r="Q916" s="11">
        <f>(((J916/60)/60)/24)+DATE(1970,1,1)+(-5/24)</f>
        <v>41116.554942129631</v>
      </c>
      <c r="R916" s="13" t="s">
        <v>8278</v>
      </c>
      <c r="S916" s="14" t="str">
        <f t="shared" si="85"/>
        <v>music</v>
      </c>
      <c r="T916" s="13" t="str">
        <f t="shared" si="86"/>
        <v>jazz</v>
      </c>
      <c r="U916">
        <f>LEN(C916)</f>
        <v>112</v>
      </c>
      <c r="V916">
        <f t="shared" si="87"/>
        <v>0</v>
      </c>
      <c r="W916">
        <f t="shared" si="88"/>
        <v>0</v>
      </c>
      <c r="X916">
        <f t="shared" si="89"/>
        <v>1</v>
      </c>
    </row>
    <row r="917" spans="1:24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>
        <f>E917/D917</f>
        <v>5.7692307692307696E-2</v>
      </c>
      <c r="O917" s="6">
        <f>IF(L917&gt;0,E917/L917,0)</f>
        <v>41.666666666666664</v>
      </c>
      <c r="P917" s="11">
        <f t="shared" si="84"/>
        <v>40968.999305555553</v>
      </c>
      <c r="Q917" s="11">
        <f>(((J917/60)/60)/24)+DATE(1970,1,1)+(-5/24)</f>
        <v>40937.471226851849</v>
      </c>
      <c r="R917" s="13" t="s">
        <v>8278</v>
      </c>
      <c r="S917" s="14" t="str">
        <f t="shared" si="85"/>
        <v>music</v>
      </c>
      <c r="T917" s="13" t="str">
        <f t="shared" si="86"/>
        <v>jazz</v>
      </c>
      <c r="U917">
        <f>LEN(C917)</f>
        <v>104</v>
      </c>
      <c r="V917">
        <f t="shared" si="87"/>
        <v>0</v>
      </c>
      <c r="W917">
        <f t="shared" si="88"/>
        <v>0</v>
      </c>
      <c r="X917">
        <f t="shared" si="89"/>
        <v>1</v>
      </c>
    </row>
    <row r="918" spans="1:24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>
        <f>E918/D918</f>
        <v>0</v>
      </c>
      <c r="O918" s="6">
        <f>IF(L918&gt;0,E918/L918,0)</f>
        <v>0</v>
      </c>
      <c r="P918" s="11">
        <f t="shared" si="84"/>
        <v>40473</v>
      </c>
      <c r="Q918" s="11">
        <f>(((J918/60)/60)/24)+DATE(1970,1,1)+(-5/24)</f>
        <v>40434.645069444443</v>
      </c>
      <c r="R918" s="13" t="s">
        <v>8278</v>
      </c>
      <c r="S918" s="14" t="str">
        <f t="shared" si="85"/>
        <v>music</v>
      </c>
      <c r="T918" s="13" t="str">
        <f t="shared" si="86"/>
        <v>jazz</v>
      </c>
      <c r="U918">
        <f>LEN(C918)</f>
        <v>105</v>
      </c>
      <c r="V918">
        <f t="shared" si="87"/>
        <v>0</v>
      </c>
      <c r="W918">
        <f t="shared" si="88"/>
        <v>0</v>
      </c>
      <c r="X918">
        <f t="shared" si="89"/>
        <v>1</v>
      </c>
    </row>
    <row r="919" spans="1:24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>
        <f>E919/D919</f>
        <v>6.0000000000000001E-3</v>
      </c>
      <c r="O919" s="6">
        <f>IF(L919&gt;0,E919/L919,0)</f>
        <v>30</v>
      </c>
      <c r="P919" s="11">
        <f t="shared" si="84"/>
        <v>41833.895833333328</v>
      </c>
      <c r="Q919" s="11">
        <f>(((J919/60)/60)/24)+DATE(1970,1,1)+(-5/24)</f>
        <v>41802.735300925924</v>
      </c>
      <c r="R919" s="13" t="s">
        <v>8278</v>
      </c>
      <c r="S919" s="14" t="str">
        <f t="shared" si="85"/>
        <v>music</v>
      </c>
      <c r="T919" s="13" t="str">
        <f t="shared" si="86"/>
        <v>jazz</v>
      </c>
      <c r="U919">
        <f>LEN(C919)</f>
        <v>133</v>
      </c>
      <c r="V919">
        <f t="shared" si="87"/>
        <v>0</v>
      </c>
      <c r="W919">
        <f t="shared" si="88"/>
        <v>0</v>
      </c>
      <c r="X919">
        <f t="shared" si="89"/>
        <v>1</v>
      </c>
    </row>
    <row r="920" spans="1:24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>
        <f>E920/D920</f>
        <v>5.0256410256410255E-2</v>
      </c>
      <c r="O920" s="6">
        <f>IF(L920&gt;0,E920/L920,0)</f>
        <v>19.600000000000001</v>
      </c>
      <c r="P920" s="11">
        <f t="shared" si="84"/>
        <v>41974.749548611107</v>
      </c>
      <c r="Q920" s="11">
        <f>(((J920/60)/60)/24)+DATE(1970,1,1)+(-5/24)</f>
        <v>41944.707881944443</v>
      </c>
      <c r="R920" s="13" t="s">
        <v>8278</v>
      </c>
      <c r="S920" s="14" t="str">
        <f t="shared" si="85"/>
        <v>music</v>
      </c>
      <c r="T920" s="13" t="str">
        <f t="shared" si="86"/>
        <v>jazz</v>
      </c>
      <c r="U920">
        <f>LEN(C920)</f>
        <v>138</v>
      </c>
      <c r="V920">
        <f t="shared" si="87"/>
        <v>0</v>
      </c>
      <c r="W920">
        <f t="shared" si="88"/>
        <v>0</v>
      </c>
      <c r="X920">
        <f t="shared" si="89"/>
        <v>1</v>
      </c>
    </row>
    <row r="921" spans="1:24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>
        <f>E921/D921</f>
        <v>5.0000000000000001E-3</v>
      </c>
      <c r="O921" s="6">
        <f>IF(L921&gt;0,E921/L921,0)</f>
        <v>100</v>
      </c>
      <c r="P921" s="11">
        <f t="shared" si="84"/>
        <v>41262.433391203704</v>
      </c>
      <c r="Q921" s="11">
        <f>(((J921/60)/60)/24)+DATE(1970,1,1)+(-5/24)</f>
        <v>41227.433391203704</v>
      </c>
      <c r="R921" s="13" t="s">
        <v>8278</v>
      </c>
      <c r="S921" s="14" t="str">
        <f t="shared" si="85"/>
        <v>music</v>
      </c>
      <c r="T921" s="13" t="str">
        <f t="shared" si="86"/>
        <v>jazz</v>
      </c>
      <c r="U921">
        <f>LEN(C921)</f>
        <v>36</v>
      </c>
      <c r="V921">
        <f t="shared" si="87"/>
        <v>1</v>
      </c>
      <c r="W921">
        <f t="shared" si="88"/>
        <v>0</v>
      </c>
      <c r="X921">
        <f t="shared" si="89"/>
        <v>0</v>
      </c>
    </row>
    <row r="922" spans="1:24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>
        <f>E922/D922</f>
        <v>0</v>
      </c>
      <c r="O922" s="6">
        <f>IF(L922&gt;0,E922/L922,0)</f>
        <v>0</v>
      </c>
      <c r="P922" s="11">
        <f t="shared" si="84"/>
        <v>41592.504884259259</v>
      </c>
      <c r="Q922" s="11">
        <f>(((J922/60)/60)/24)+DATE(1970,1,1)+(-5/24)</f>
        <v>41562.463217592594</v>
      </c>
      <c r="R922" s="13" t="s">
        <v>8278</v>
      </c>
      <c r="S922" s="14" t="str">
        <f t="shared" si="85"/>
        <v>music</v>
      </c>
      <c r="T922" s="13" t="str">
        <f t="shared" si="86"/>
        <v>jazz</v>
      </c>
      <c r="U922">
        <f>LEN(C922)</f>
        <v>113</v>
      </c>
      <c r="V922">
        <f t="shared" si="87"/>
        <v>0</v>
      </c>
      <c r="W922">
        <f t="shared" si="88"/>
        <v>0</v>
      </c>
      <c r="X922">
        <f t="shared" si="89"/>
        <v>1</v>
      </c>
    </row>
    <row r="923" spans="1:24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>
        <f>E923/D923</f>
        <v>0.309</v>
      </c>
      <c r="O923" s="6">
        <f>IF(L923&gt;0,E923/L923,0)</f>
        <v>231.75</v>
      </c>
      <c r="P923" s="11">
        <f t="shared" si="84"/>
        <v>40889.004351851851</v>
      </c>
      <c r="Q923" s="11">
        <f>(((J923/60)/60)/24)+DATE(1970,1,1)+(-5/24)</f>
        <v>40846.962685185179</v>
      </c>
      <c r="R923" s="13" t="s">
        <v>8278</v>
      </c>
      <c r="S923" s="14" t="str">
        <f t="shared" si="85"/>
        <v>music</v>
      </c>
      <c r="T923" s="13" t="str">
        <f t="shared" si="86"/>
        <v>jazz</v>
      </c>
      <c r="U923">
        <f>LEN(C923)</f>
        <v>133</v>
      </c>
      <c r="V923">
        <f t="shared" si="87"/>
        <v>0</v>
      </c>
      <c r="W923">
        <f t="shared" si="88"/>
        <v>0</v>
      </c>
      <c r="X923">
        <f t="shared" si="89"/>
        <v>1</v>
      </c>
    </row>
    <row r="924" spans="1:24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>
        <f>E924/D924</f>
        <v>0.21037037037037037</v>
      </c>
      <c r="O924" s="6">
        <f>IF(L924&gt;0,E924/L924,0)</f>
        <v>189.33333333333334</v>
      </c>
      <c r="P924" s="11">
        <f t="shared" si="84"/>
        <v>41913.32167824074</v>
      </c>
      <c r="Q924" s="11">
        <f>(((J924/60)/60)/24)+DATE(1970,1,1)+(-5/24)</f>
        <v>41878.32167824074</v>
      </c>
      <c r="R924" s="13" t="s">
        <v>8278</v>
      </c>
      <c r="S924" s="14" t="str">
        <f t="shared" si="85"/>
        <v>music</v>
      </c>
      <c r="T924" s="13" t="str">
        <f t="shared" si="86"/>
        <v>jazz</v>
      </c>
      <c r="U924">
        <f>LEN(C924)</f>
        <v>114</v>
      </c>
      <c r="V924">
        <f t="shared" si="87"/>
        <v>0</v>
      </c>
      <c r="W924">
        <f t="shared" si="88"/>
        <v>0</v>
      </c>
      <c r="X924">
        <f t="shared" si="89"/>
        <v>1</v>
      </c>
    </row>
    <row r="925" spans="1:24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>
        <f>E925/D925</f>
        <v>2.1999999999999999E-2</v>
      </c>
      <c r="O925" s="6">
        <f>IF(L925&gt;0,E925/L925,0)</f>
        <v>55</v>
      </c>
      <c r="P925" s="11">
        <f t="shared" si="84"/>
        <v>41964.793090277781</v>
      </c>
      <c r="Q925" s="11">
        <f>(((J925/60)/60)/24)+DATE(1970,1,1)+(-5/24)</f>
        <v>41934.751423611109</v>
      </c>
      <c r="R925" s="13" t="s">
        <v>8278</v>
      </c>
      <c r="S925" s="14" t="str">
        <f t="shared" si="85"/>
        <v>music</v>
      </c>
      <c r="T925" s="13" t="str">
        <f t="shared" si="86"/>
        <v>jazz</v>
      </c>
      <c r="U925">
        <f>LEN(C925)</f>
        <v>135</v>
      </c>
      <c r="V925">
        <f t="shared" si="87"/>
        <v>0</v>
      </c>
      <c r="W925">
        <f t="shared" si="88"/>
        <v>0</v>
      </c>
      <c r="X925">
        <f t="shared" si="89"/>
        <v>1</v>
      </c>
    </row>
    <row r="926" spans="1:24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>
        <f>E926/D926</f>
        <v>0.109</v>
      </c>
      <c r="O926" s="6">
        <f>IF(L926&gt;0,E926/L926,0)</f>
        <v>21.8</v>
      </c>
      <c r="P926" s="11">
        <f t="shared" si="84"/>
        <v>41318.734594907408</v>
      </c>
      <c r="Q926" s="11">
        <f>(((J926/60)/60)/24)+DATE(1970,1,1)+(-5/24)</f>
        <v>41288.734594907408</v>
      </c>
      <c r="R926" s="13" t="s">
        <v>8278</v>
      </c>
      <c r="S926" s="14" t="str">
        <f t="shared" si="85"/>
        <v>music</v>
      </c>
      <c r="T926" s="13" t="str">
        <f t="shared" si="86"/>
        <v>jazz</v>
      </c>
      <c r="U926">
        <f>LEN(C926)</f>
        <v>135</v>
      </c>
      <c r="V926">
        <f t="shared" si="87"/>
        <v>0</v>
      </c>
      <c r="W926">
        <f t="shared" si="88"/>
        <v>0</v>
      </c>
      <c r="X926">
        <f t="shared" si="89"/>
        <v>1</v>
      </c>
    </row>
    <row r="927" spans="1:24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>
        <f>E927/D927</f>
        <v>2.6666666666666668E-2</v>
      </c>
      <c r="O927" s="6">
        <f>IF(L927&gt;0,E927/L927,0)</f>
        <v>32</v>
      </c>
      <c r="P927" s="11">
        <f t="shared" si="84"/>
        <v>41605.71424768518</v>
      </c>
      <c r="Q927" s="11">
        <f>(((J927/60)/60)/24)+DATE(1970,1,1)+(-5/24)</f>
        <v>41575.672581018516</v>
      </c>
      <c r="R927" s="13" t="s">
        <v>8278</v>
      </c>
      <c r="S927" s="14" t="str">
        <f t="shared" si="85"/>
        <v>music</v>
      </c>
      <c r="T927" s="13" t="str">
        <f t="shared" si="86"/>
        <v>jazz</v>
      </c>
      <c r="U927">
        <f>LEN(C927)</f>
        <v>119</v>
      </c>
      <c r="V927">
        <f t="shared" si="87"/>
        <v>0</v>
      </c>
      <c r="W927">
        <f t="shared" si="88"/>
        <v>0</v>
      </c>
      <c r="X927">
        <f t="shared" si="89"/>
        <v>1</v>
      </c>
    </row>
    <row r="928" spans="1:24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>
        <f>E928/D928</f>
        <v>0</v>
      </c>
      <c r="O928" s="6">
        <f>IF(L928&gt;0,E928/L928,0)</f>
        <v>0</v>
      </c>
      <c r="P928" s="11">
        <f t="shared" si="84"/>
        <v>40367.736111111109</v>
      </c>
      <c r="Q928" s="11">
        <f>(((J928/60)/60)/24)+DATE(1970,1,1)+(-5/24)</f>
        <v>40337.811689814815</v>
      </c>
      <c r="R928" s="13" t="s">
        <v>8278</v>
      </c>
      <c r="S928" s="14" t="str">
        <f t="shared" si="85"/>
        <v>music</v>
      </c>
      <c r="T928" s="13" t="str">
        <f t="shared" si="86"/>
        <v>jazz</v>
      </c>
      <c r="U928">
        <f>LEN(C928)</f>
        <v>141</v>
      </c>
      <c r="V928">
        <f t="shared" si="87"/>
        <v>0</v>
      </c>
      <c r="W928">
        <f t="shared" si="88"/>
        <v>0</v>
      </c>
      <c r="X928">
        <f t="shared" si="89"/>
        <v>1</v>
      </c>
    </row>
    <row r="929" spans="1:24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>
        <f>E929/D929</f>
        <v>0</v>
      </c>
      <c r="O929" s="6">
        <f>IF(L929&gt;0,E929/L929,0)</f>
        <v>0</v>
      </c>
      <c r="P929" s="11">
        <f t="shared" si="84"/>
        <v>41043.614525462959</v>
      </c>
      <c r="Q929" s="11">
        <f>(((J929/60)/60)/24)+DATE(1970,1,1)+(-5/24)</f>
        <v>41013.614525462959</v>
      </c>
      <c r="R929" s="13" t="s">
        <v>8278</v>
      </c>
      <c r="S929" s="14" t="str">
        <f t="shared" si="85"/>
        <v>music</v>
      </c>
      <c r="T929" s="13" t="str">
        <f t="shared" si="86"/>
        <v>jazz</v>
      </c>
      <c r="U929">
        <f>LEN(C929)</f>
        <v>66</v>
      </c>
      <c r="V929">
        <f t="shared" si="87"/>
        <v>0</v>
      </c>
      <c r="W929">
        <f t="shared" si="88"/>
        <v>1</v>
      </c>
      <c r="X929">
        <f t="shared" si="89"/>
        <v>0</v>
      </c>
    </row>
    <row r="930" spans="1:24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>
        <f>E930/D930</f>
        <v>0.10862068965517241</v>
      </c>
      <c r="O930" s="6">
        <f>IF(L930&gt;0,E930/L930,0)</f>
        <v>56.25</v>
      </c>
      <c r="P930" s="11">
        <f t="shared" si="84"/>
        <v>41230.791666666664</v>
      </c>
      <c r="Q930" s="11">
        <f>(((J930/60)/60)/24)+DATE(1970,1,1)+(-5/24)</f>
        <v>41180.654085648144</v>
      </c>
      <c r="R930" s="13" t="s">
        <v>8278</v>
      </c>
      <c r="S930" s="14" t="str">
        <f t="shared" si="85"/>
        <v>music</v>
      </c>
      <c r="T930" s="13" t="str">
        <f t="shared" si="86"/>
        <v>jazz</v>
      </c>
      <c r="U930">
        <f>LEN(C930)</f>
        <v>101</v>
      </c>
      <c r="V930">
        <f t="shared" si="87"/>
        <v>0</v>
      </c>
      <c r="W930">
        <f t="shared" si="88"/>
        <v>0</v>
      </c>
      <c r="X930">
        <f t="shared" si="89"/>
        <v>1</v>
      </c>
    </row>
    <row r="931" spans="1:24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>
        <f>E931/D931</f>
        <v>0</v>
      </c>
      <c r="O931" s="6">
        <f>IF(L931&gt;0,E931/L931,0)</f>
        <v>0</v>
      </c>
      <c r="P931" s="11">
        <f t="shared" si="84"/>
        <v>41007.988067129627</v>
      </c>
      <c r="Q931" s="11">
        <f>(((J931/60)/60)/24)+DATE(1970,1,1)+(-5/24)</f>
        <v>40978.029733796291</v>
      </c>
      <c r="R931" s="13" t="s">
        <v>8278</v>
      </c>
      <c r="S931" s="14" t="str">
        <f t="shared" si="85"/>
        <v>music</v>
      </c>
      <c r="T931" s="13" t="str">
        <f t="shared" si="86"/>
        <v>jazz</v>
      </c>
      <c r="U931">
        <f>LEN(C931)</f>
        <v>117</v>
      </c>
      <c r="V931">
        <f t="shared" si="87"/>
        <v>0</v>
      </c>
      <c r="W931">
        <f t="shared" si="88"/>
        <v>0</v>
      </c>
      <c r="X931">
        <f t="shared" si="89"/>
        <v>1</v>
      </c>
    </row>
    <row r="932" spans="1:24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>
        <f>E932/D932</f>
        <v>0.38333333333333336</v>
      </c>
      <c r="O932" s="6">
        <f>IF(L932&gt;0,E932/L932,0)</f>
        <v>69</v>
      </c>
      <c r="P932" s="11">
        <f t="shared" si="84"/>
        <v>40354.688888888886</v>
      </c>
      <c r="Q932" s="11">
        <f>(((J932/60)/60)/24)+DATE(1970,1,1)+(-5/24)</f>
        <v>40312.707245370366</v>
      </c>
      <c r="R932" s="13" t="s">
        <v>8278</v>
      </c>
      <c r="S932" s="14" t="str">
        <f t="shared" si="85"/>
        <v>music</v>
      </c>
      <c r="T932" s="13" t="str">
        <f t="shared" si="86"/>
        <v>jazz</v>
      </c>
      <c r="U932">
        <f>LEN(C932)</f>
        <v>145</v>
      </c>
      <c r="V932">
        <f t="shared" si="87"/>
        <v>0</v>
      </c>
      <c r="W932">
        <f t="shared" si="88"/>
        <v>0</v>
      </c>
      <c r="X932">
        <f t="shared" si="89"/>
        <v>1</v>
      </c>
    </row>
    <row r="933" spans="1:24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>
        <f>E933/D933</f>
        <v>6.5500000000000003E-2</v>
      </c>
      <c r="O933" s="6">
        <f>IF(L933&gt;0,E933/L933,0)</f>
        <v>18.714285714285715</v>
      </c>
      <c r="P933" s="11">
        <f t="shared" si="84"/>
        <v>41714.708333333328</v>
      </c>
      <c r="Q933" s="11">
        <f>(((J933/60)/60)/24)+DATE(1970,1,1)+(-5/24)</f>
        <v>41680.151643518519</v>
      </c>
      <c r="R933" s="13" t="s">
        <v>8278</v>
      </c>
      <c r="S933" s="14" t="str">
        <f t="shared" si="85"/>
        <v>music</v>
      </c>
      <c r="T933" s="13" t="str">
        <f t="shared" si="86"/>
        <v>jazz</v>
      </c>
      <c r="U933">
        <f>LEN(C933)</f>
        <v>122</v>
      </c>
      <c r="V933">
        <f t="shared" si="87"/>
        <v>0</v>
      </c>
      <c r="W933">
        <f t="shared" si="88"/>
        <v>0</v>
      </c>
      <c r="X933">
        <f t="shared" si="89"/>
        <v>1</v>
      </c>
    </row>
    <row r="934" spans="1:24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>
        <f>E934/D934</f>
        <v>0.14536842105263159</v>
      </c>
      <c r="O934" s="6">
        <f>IF(L934&gt;0,E934/L934,0)</f>
        <v>46.033333333333331</v>
      </c>
      <c r="P934" s="11">
        <f t="shared" si="84"/>
        <v>41355.719270833331</v>
      </c>
      <c r="Q934" s="11">
        <f>(((J934/60)/60)/24)+DATE(1970,1,1)+(-5/24)</f>
        <v>41310.760937499996</v>
      </c>
      <c r="R934" s="13" t="s">
        <v>8278</v>
      </c>
      <c r="S934" s="14" t="str">
        <f t="shared" si="85"/>
        <v>music</v>
      </c>
      <c r="T934" s="13" t="str">
        <f t="shared" si="86"/>
        <v>jazz</v>
      </c>
      <c r="U934">
        <f>LEN(C934)</f>
        <v>82</v>
      </c>
      <c r="V934">
        <f t="shared" si="87"/>
        <v>0</v>
      </c>
      <c r="W934">
        <f t="shared" si="88"/>
        <v>1</v>
      </c>
      <c r="X934">
        <f t="shared" si="89"/>
        <v>0</v>
      </c>
    </row>
    <row r="935" spans="1:24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>
        <f>E935/D935</f>
        <v>0.06</v>
      </c>
      <c r="O935" s="6">
        <f>IF(L935&gt;0,E935/L935,0)</f>
        <v>60</v>
      </c>
      <c r="P935" s="11">
        <f t="shared" si="84"/>
        <v>41770.960752314815</v>
      </c>
      <c r="Q935" s="11">
        <f>(((J935/60)/60)/24)+DATE(1970,1,1)+(-5/24)</f>
        <v>41710.960752314815</v>
      </c>
      <c r="R935" s="13" t="s">
        <v>8278</v>
      </c>
      <c r="S935" s="14" t="str">
        <f t="shared" si="85"/>
        <v>music</v>
      </c>
      <c r="T935" s="13" t="str">
        <f t="shared" si="86"/>
        <v>jazz</v>
      </c>
      <c r="U935">
        <f>LEN(C935)</f>
        <v>130</v>
      </c>
      <c r="V935">
        <f t="shared" si="87"/>
        <v>0</v>
      </c>
      <c r="W935">
        <f t="shared" si="88"/>
        <v>0</v>
      </c>
      <c r="X935">
        <f t="shared" si="89"/>
        <v>1</v>
      </c>
    </row>
    <row r="936" spans="1:24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>
        <f>E936/D936</f>
        <v>0.30399999999999999</v>
      </c>
      <c r="O936" s="6">
        <f>IF(L936&gt;0,E936/L936,0)</f>
        <v>50.666666666666664</v>
      </c>
      <c r="P936" s="11">
        <f t="shared" si="84"/>
        <v>41763.041666666664</v>
      </c>
      <c r="Q936" s="11">
        <f>(((J936/60)/60)/24)+DATE(1970,1,1)+(-5/24)</f>
        <v>41733.528749999998</v>
      </c>
      <c r="R936" s="13" t="s">
        <v>8278</v>
      </c>
      <c r="S936" s="14" t="str">
        <f t="shared" si="85"/>
        <v>music</v>
      </c>
      <c r="T936" s="13" t="str">
        <f t="shared" si="86"/>
        <v>jazz</v>
      </c>
      <c r="U936">
        <f>LEN(C936)</f>
        <v>126</v>
      </c>
      <c r="V936">
        <f t="shared" si="87"/>
        <v>0</v>
      </c>
      <c r="W936">
        <f t="shared" si="88"/>
        <v>0</v>
      </c>
      <c r="X936">
        <f t="shared" si="89"/>
        <v>1</v>
      </c>
    </row>
    <row r="937" spans="1:24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>
        <f>E937/D937</f>
        <v>1.4285714285714285E-2</v>
      </c>
      <c r="O937" s="6">
        <f>IF(L937&gt;0,E937/L937,0)</f>
        <v>25</v>
      </c>
      <c r="P937" s="11">
        <f t="shared" si="84"/>
        <v>42398.125335648147</v>
      </c>
      <c r="Q937" s="11">
        <f>(((J937/60)/60)/24)+DATE(1970,1,1)+(-5/24)</f>
        <v>42368.125335648147</v>
      </c>
      <c r="R937" s="13" t="s">
        <v>8278</v>
      </c>
      <c r="S937" s="14" t="str">
        <f t="shared" si="85"/>
        <v>music</v>
      </c>
      <c r="T937" s="13" t="str">
        <f t="shared" si="86"/>
        <v>jazz</v>
      </c>
      <c r="U937">
        <f>LEN(C937)</f>
        <v>134</v>
      </c>
      <c r="V937">
        <f t="shared" si="87"/>
        <v>0</v>
      </c>
      <c r="W937">
        <f t="shared" si="88"/>
        <v>0</v>
      </c>
      <c r="X937">
        <f t="shared" si="89"/>
        <v>1</v>
      </c>
    </row>
    <row r="938" spans="1:24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>
        <f>E938/D938</f>
        <v>0</v>
      </c>
      <c r="O938" s="6">
        <f>IF(L938&gt;0,E938/L938,0)</f>
        <v>0</v>
      </c>
      <c r="P938" s="11">
        <f t="shared" si="84"/>
        <v>40926.625</v>
      </c>
      <c r="Q938" s="11">
        <f>(((J938/60)/60)/24)+DATE(1970,1,1)+(-5/24)</f>
        <v>40882.815844907404</v>
      </c>
      <c r="R938" s="13" t="s">
        <v>8278</v>
      </c>
      <c r="S938" s="14" t="str">
        <f t="shared" si="85"/>
        <v>music</v>
      </c>
      <c r="T938" s="13" t="str">
        <f t="shared" si="86"/>
        <v>jazz</v>
      </c>
      <c r="U938">
        <f>LEN(C938)</f>
        <v>101</v>
      </c>
      <c r="V938">
        <f t="shared" si="87"/>
        <v>0</v>
      </c>
      <c r="W938">
        <f t="shared" si="88"/>
        <v>0</v>
      </c>
      <c r="X938">
        <f t="shared" si="89"/>
        <v>1</v>
      </c>
    </row>
    <row r="939" spans="1:24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>
        <f>E939/D939</f>
        <v>1.1428571428571429E-2</v>
      </c>
      <c r="O939" s="6">
        <f>IF(L939&gt;0,E939/L939,0)</f>
        <v>20</v>
      </c>
      <c r="P939" s="11">
        <f t="shared" si="84"/>
        <v>41581.63144675926</v>
      </c>
      <c r="Q939" s="11">
        <f>(((J939/60)/60)/24)+DATE(1970,1,1)+(-5/24)</f>
        <v>41551.589780092589</v>
      </c>
      <c r="R939" s="13" t="s">
        <v>8278</v>
      </c>
      <c r="S939" s="14" t="str">
        <f t="shared" si="85"/>
        <v>music</v>
      </c>
      <c r="T939" s="13" t="str">
        <f t="shared" si="86"/>
        <v>jazz</v>
      </c>
      <c r="U939">
        <f>LEN(C939)</f>
        <v>123</v>
      </c>
      <c r="V939">
        <f t="shared" si="87"/>
        <v>0</v>
      </c>
      <c r="W939">
        <f t="shared" si="88"/>
        <v>0</v>
      </c>
      <c r="X939">
        <f t="shared" si="89"/>
        <v>1</v>
      </c>
    </row>
    <row r="940" spans="1:24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>
        <f>E940/D940</f>
        <v>3.5714285714285713E-3</v>
      </c>
      <c r="O940" s="6">
        <f>IF(L940&gt;0,E940/L940,0)</f>
        <v>25</v>
      </c>
      <c r="P940" s="11">
        <f t="shared" si="84"/>
        <v>41154.27138888889</v>
      </c>
      <c r="Q940" s="11">
        <f>(((J940/60)/60)/24)+DATE(1970,1,1)+(-5/24)</f>
        <v>41124.27138888889</v>
      </c>
      <c r="R940" s="13" t="s">
        <v>8278</v>
      </c>
      <c r="S940" s="14" t="str">
        <f t="shared" si="85"/>
        <v>music</v>
      </c>
      <c r="T940" s="13" t="str">
        <f t="shared" si="86"/>
        <v>jazz</v>
      </c>
      <c r="U940">
        <f>LEN(C940)</f>
        <v>93</v>
      </c>
      <c r="V940">
        <f t="shared" si="87"/>
        <v>0</v>
      </c>
      <c r="W940">
        <f t="shared" si="88"/>
        <v>1</v>
      </c>
      <c r="X940">
        <f t="shared" si="89"/>
        <v>0</v>
      </c>
    </row>
    <row r="941" spans="1:24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>
        <f>E941/D941</f>
        <v>1.4545454545454545E-2</v>
      </c>
      <c r="O941" s="6">
        <f>IF(L941&gt;0,E941/L941,0)</f>
        <v>20</v>
      </c>
      <c r="P941" s="11">
        <f t="shared" si="84"/>
        <v>41455.623611111107</v>
      </c>
      <c r="Q941" s="11">
        <f>(((J941/60)/60)/24)+DATE(1970,1,1)+(-5/24)</f>
        <v>41416.554837962962</v>
      </c>
      <c r="R941" s="13" t="s">
        <v>8278</v>
      </c>
      <c r="S941" s="14" t="str">
        <f t="shared" si="85"/>
        <v>music</v>
      </c>
      <c r="T941" s="13" t="str">
        <f t="shared" si="86"/>
        <v>jazz</v>
      </c>
      <c r="U941">
        <f>LEN(C941)</f>
        <v>135</v>
      </c>
      <c r="V941">
        <f t="shared" si="87"/>
        <v>0</v>
      </c>
      <c r="W941">
        <f t="shared" si="88"/>
        <v>0</v>
      </c>
      <c r="X941">
        <f t="shared" si="89"/>
        <v>1</v>
      </c>
    </row>
    <row r="942" spans="1:24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>
        <f>E942/D942</f>
        <v>0.17155555555555554</v>
      </c>
      <c r="O942" s="6">
        <f>IF(L942&gt;0,E942/L942,0)</f>
        <v>110.28571428571429</v>
      </c>
      <c r="P942" s="11">
        <f t="shared" si="84"/>
        <v>42226.800069444442</v>
      </c>
      <c r="Q942" s="11">
        <f>(((J942/60)/60)/24)+DATE(1970,1,1)+(-5/24)</f>
        <v>42181.800069444442</v>
      </c>
      <c r="R942" s="13" t="s">
        <v>8273</v>
      </c>
      <c r="S942" s="14" t="str">
        <f t="shared" si="85"/>
        <v>technology</v>
      </c>
      <c r="T942" s="13" t="str">
        <f t="shared" si="86"/>
        <v>wearables</v>
      </c>
      <c r="U942">
        <f>LEN(C942)</f>
        <v>118</v>
      </c>
      <c r="V942">
        <f t="shared" si="87"/>
        <v>0</v>
      </c>
      <c r="W942">
        <f t="shared" si="88"/>
        <v>0</v>
      </c>
      <c r="X942">
        <f t="shared" si="89"/>
        <v>1</v>
      </c>
    </row>
    <row r="943" spans="1:24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>
        <f>E943/D943</f>
        <v>2.3220000000000001E-2</v>
      </c>
      <c r="O943" s="6">
        <f>IF(L943&gt;0,E943/L943,0)</f>
        <v>37.451612903225808</v>
      </c>
      <c r="P943" s="11">
        <f t="shared" si="84"/>
        <v>42775.888252314813</v>
      </c>
      <c r="Q943" s="11">
        <f>(((J943/60)/60)/24)+DATE(1970,1,1)+(-5/24)</f>
        <v>42745.888252314813</v>
      </c>
      <c r="R943" s="13" t="s">
        <v>8273</v>
      </c>
      <c r="S943" s="14" t="str">
        <f t="shared" si="85"/>
        <v>technology</v>
      </c>
      <c r="T943" s="13" t="str">
        <f t="shared" si="86"/>
        <v>wearables</v>
      </c>
      <c r="U943">
        <f>LEN(C943)</f>
        <v>131</v>
      </c>
      <c r="V943">
        <f t="shared" si="87"/>
        <v>0</v>
      </c>
      <c r="W943">
        <f t="shared" si="88"/>
        <v>0</v>
      </c>
      <c r="X943">
        <f t="shared" si="89"/>
        <v>1</v>
      </c>
    </row>
    <row r="944" spans="1:24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>
        <f>E944/D944</f>
        <v>8.9066666666666669E-2</v>
      </c>
      <c r="O944" s="6">
        <f>IF(L944&gt;0,E944/L944,0)</f>
        <v>41.75</v>
      </c>
      <c r="P944" s="11">
        <f t="shared" si="84"/>
        <v>42418.634953703695</v>
      </c>
      <c r="Q944" s="11">
        <f>(((J944/60)/60)/24)+DATE(1970,1,1)+(-5/24)</f>
        <v>42382.634953703695</v>
      </c>
      <c r="R944" s="13" t="s">
        <v>8273</v>
      </c>
      <c r="S944" s="14" t="str">
        <f t="shared" si="85"/>
        <v>technology</v>
      </c>
      <c r="T944" s="13" t="str">
        <f t="shared" si="86"/>
        <v>wearables</v>
      </c>
      <c r="U944">
        <f>LEN(C944)</f>
        <v>131</v>
      </c>
      <c r="V944">
        <f t="shared" si="87"/>
        <v>0</v>
      </c>
      <c r="W944">
        <f t="shared" si="88"/>
        <v>0</v>
      </c>
      <c r="X944">
        <f t="shared" si="89"/>
        <v>1</v>
      </c>
    </row>
    <row r="945" spans="1:24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>
        <f>E945/D945</f>
        <v>9.633333333333334E-2</v>
      </c>
      <c r="O945" s="6">
        <f>IF(L945&gt;0,E945/L945,0)</f>
        <v>24.083333333333332</v>
      </c>
      <c r="P945" s="11">
        <f t="shared" si="84"/>
        <v>42703.501215277771</v>
      </c>
      <c r="Q945" s="11">
        <f>(((J945/60)/60)/24)+DATE(1970,1,1)+(-5/24)</f>
        <v>42673.459548611114</v>
      </c>
      <c r="R945" s="13" t="s">
        <v>8273</v>
      </c>
      <c r="S945" s="14" t="str">
        <f t="shared" si="85"/>
        <v>technology</v>
      </c>
      <c r="T945" s="13" t="str">
        <f t="shared" si="86"/>
        <v>wearables</v>
      </c>
      <c r="U945">
        <f>LEN(C945)</f>
        <v>86</v>
      </c>
      <c r="V945">
        <f t="shared" si="87"/>
        <v>0</v>
      </c>
      <c r="W945">
        <f t="shared" si="88"/>
        <v>1</v>
      </c>
      <c r="X945">
        <f t="shared" si="89"/>
        <v>0</v>
      </c>
    </row>
    <row r="946" spans="1:24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>
        <f>E946/D946</f>
        <v>0.13325999999999999</v>
      </c>
      <c r="O946" s="6">
        <f>IF(L946&gt;0,E946/L946,0)</f>
        <v>69.40625</v>
      </c>
      <c r="P946" s="11">
        <f t="shared" si="84"/>
        <v>42478.374999999993</v>
      </c>
      <c r="Q946" s="11">
        <f>(((J946/60)/60)/24)+DATE(1970,1,1)+(-5/24)</f>
        <v>42444.375578703701</v>
      </c>
      <c r="R946" s="13" t="s">
        <v>8273</v>
      </c>
      <c r="S946" s="14" t="str">
        <f t="shared" si="85"/>
        <v>technology</v>
      </c>
      <c r="T946" s="13" t="str">
        <f t="shared" si="86"/>
        <v>wearables</v>
      </c>
      <c r="U946">
        <f>LEN(C946)</f>
        <v>124</v>
      </c>
      <c r="V946">
        <f t="shared" si="87"/>
        <v>0</v>
      </c>
      <c r="W946">
        <f t="shared" si="88"/>
        <v>0</v>
      </c>
      <c r="X946">
        <f t="shared" si="89"/>
        <v>1</v>
      </c>
    </row>
    <row r="947" spans="1:24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>
        <f>E947/D947</f>
        <v>2.4840000000000001E-2</v>
      </c>
      <c r="O947" s="6">
        <f>IF(L947&gt;0,E947/L947,0)</f>
        <v>155.25</v>
      </c>
      <c r="P947" s="11">
        <f t="shared" si="84"/>
        <v>42784.790972222218</v>
      </c>
      <c r="Q947" s="11">
        <f>(((J947/60)/60)/24)+DATE(1970,1,1)+(-5/24)</f>
        <v>42732.664652777778</v>
      </c>
      <c r="R947" s="13" t="s">
        <v>8273</v>
      </c>
      <c r="S947" s="14" t="str">
        <f t="shared" si="85"/>
        <v>technology</v>
      </c>
      <c r="T947" s="13" t="str">
        <f t="shared" si="86"/>
        <v>wearables</v>
      </c>
      <c r="U947">
        <f>LEN(C947)</f>
        <v>113</v>
      </c>
      <c r="V947">
        <f t="shared" si="87"/>
        <v>0</v>
      </c>
      <c r="W947">
        <f t="shared" si="88"/>
        <v>0</v>
      </c>
      <c r="X947">
        <f t="shared" si="89"/>
        <v>1</v>
      </c>
    </row>
    <row r="948" spans="1:24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>
        <f>E948/D948</f>
        <v>1.9066666666666666E-2</v>
      </c>
      <c r="O948" s="6">
        <f>IF(L948&gt;0,E948/L948,0)</f>
        <v>57.2</v>
      </c>
      <c r="P948" s="11">
        <f t="shared" si="84"/>
        <v>42622.542222222219</v>
      </c>
      <c r="Q948" s="11">
        <f>(((J948/60)/60)/24)+DATE(1970,1,1)+(-5/24)</f>
        <v>42592.542222222219</v>
      </c>
      <c r="R948" s="13" t="s">
        <v>8273</v>
      </c>
      <c r="S948" s="14" t="str">
        <f t="shared" si="85"/>
        <v>technology</v>
      </c>
      <c r="T948" s="13" t="str">
        <f t="shared" si="86"/>
        <v>wearables</v>
      </c>
      <c r="U948">
        <f>LEN(C948)</f>
        <v>94</v>
      </c>
      <c r="V948">
        <f t="shared" si="87"/>
        <v>0</v>
      </c>
      <c r="W948">
        <f t="shared" si="88"/>
        <v>1</v>
      </c>
      <c r="X948">
        <f t="shared" si="89"/>
        <v>0</v>
      </c>
    </row>
    <row r="949" spans="1:24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>
        <f>E949/D949</f>
        <v>0</v>
      </c>
      <c r="O949" s="6">
        <f>IF(L949&gt;0,E949/L949,0)</f>
        <v>0</v>
      </c>
      <c r="P949" s="11">
        <f t="shared" si="84"/>
        <v>42551.57298611111</v>
      </c>
      <c r="Q949" s="11">
        <f>(((J949/60)/60)/24)+DATE(1970,1,1)+(-5/24)</f>
        <v>42491.57298611111</v>
      </c>
      <c r="R949" s="13" t="s">
        <v>8273</v>
      </c>
      <c r="S949" s="14" t="str">
        <f t="shared" si="85"/>
        <v>technology</v>
      </c>
      <c r="T949" s="13" t="str">
        <f t="shared" si="86"/>
        <v>wearables</v>
      </c>
      <c r="U949">
        <f>LEN(C949)</f>
        <v>131</v>
      </c>
      <c r="V949">
        <f t="shared" si="87"/>
        <v>0</v>
      </c>
      <c r="W949">
        <f t="shared" si="88"/>
        <v>0</v>
      </c>
      <c r="X949">
        <f t="shared" si="89"/>
        <v>1</v>
      </c>
    </row>
    <row r="950" spans="1:24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>
        <f>E950/D950</f>
        <v>0.12</v>
      </c>
      <c r="O950" s="6">
        <f>IF(L950&gt;0,E950/L950,0)</f>
        <v>60</v>
      </c>
      <c r="P950" s="11">
        <f t="shared" si="84"/>
        <v>42441.619953703703</v>
      </c>
      <c r="Q950" s="11">
        <f>(((J950/60)/60)/24)+DATE(1970,1,1)+(-5/24)</f>
        <v>42411.619953703703</v>
      </c>
      <c r="R950" s="13" t="s">
        <v>8273</v>
      </c>
      <c r="S950" s="14" t="str">
        <f t="shared" si="85"/>
        <v>technology</v>
      </c>
      <c r="T950" s="13" t="str">
        <f t="shared" si="86"/>
        <v>wearables</v>
      </c>
      <c r="U950">
        <f>LEN(C950)</f>
        <v>113</v>
      </c>
      <c r="V950">
        <f t="shared" si="87"/>
        <v>0</v>
      </c>
      <c r="W950">
        <f t="shared" si="88"/>
        <v>0</v>
      </c>
      <c r="X950">
        <f t="shared" si="89"/>
        <v>1</v>
      </c>
    </row>
    <row r="951" spans="1:24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>
        <f>E951/D951</f>
        <v>1.3650000000000001E-2</v>
      </c>
      <c r="O951" s="6">
        <f>IF(L951&gt;0,E951/L951,0)</f>
        <v>39</v>
      </c>
      <c r="P951" s="11">
        <f t="shared" si="84"/>
        <v>42420.835370370369</v>
      </c>
      <c r="Q951" s="11">
        <f>(((J951/60)/60)/24)+DATE(1970,1,1)+(-5/24)</f>
        <v>42360.835370370369</v>
      </c>
      <c r="R951" s="13" t="s">
        <v>8273</v>
      </c>
      <c r="S951" s="14" t="str">
        <f t="shared" si="85"/>
        <v>technology</v>
      </c>
      <c r="T951" s="13" t="str">
        <f t="shared" si="86"/>
        <v>wearables</v>
      </c>
      <c r="U951">
        <f>LEN(C951)</f>
        <v>113</v>
      </c>
      <c r="V951">
        <f t="shared" si="87"/>
        <v>0</v>
      </c>
      <c r="W951">
        <f t="shared" si="88"/>
        <v>0</v>
      </c>
      <c r="X951">
        <f t="shared" si="89"/>
        <v>1</v>
      </c>
    </row>
    <row r="952" spans="1:24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>
        <f>E952/D952</f>
        <v>0.28039999999999998</v>
      </c>
      <c r="O952" s="6">
        <f>IF(L952&gt;0,E952/L952,0)</f>
        <v>58.416666666666664</v>
      </c>
      <c r="P952" s="11">
        <f t="shared" si="84"/>
        <v>42386.54237268518</v>
      </c>
      <c r="Q952" s="11">
        <f>(((J952/60)/60)/24)+DATE(1970,1,1)+(-5/24)</f>
        <v>42356.54237268518</v>
      </c>
      <c r="R952" s="13" t="s">
        <v>8273</v>
      </c>
      <c r="S952" s="14" t="str">
        <f t="shared" si="85"/>
        <v>technology</v>
      </c>
      <c r="T952" s="13" t="str">
        <f t="shared" si="86"/>
        <v>wearables</v>
      </c>
      <c r="U952">
        <f>LEN(C952)</f>
        <v>113</v>
      </c>
      <c r="V952">
        <f t="shared" si="87"/>
        <v>0</v>
      </c>
      <c r="W952">
        <f t="shared" si="88"/>
        <v>0</v>
      </c>
      <c r="X952">
        <f t="shared" si="89"/>
        <v>1</v>
      </c>
    </row>
    <row r="953" spans="1:24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>
        <f>E953/D953</f>
        <v>0.38390000000000002</v>
      </c>
      <c r="O953" s="6">
        <f>IF(L953&gt;0,E953/L953,0)</f>
        <v>158.63636363636363</v>
      </c>
      <c r="P953" s="11">
        <f t="shared" si="84"/>
        <v>42525.44527777777</v>
      </c>
      <c r="Q953" s="11">
        <f>(((J953/60)/60)/24)+DATE(1970,1,1)+(-5/24)</f>
        <v>42480.44527777777</v>
      </c>
      <c r="R953" s="13" t="s">
        <v>8273</v>
      </c>
      <c r="S953" s="14" t="str">
        <f t="shared" si="85"/>
        <v>technology</v>
      </c>
      <c r="T953" s="13" t="str">
        <f t="shared" si="86"/>
        <v>wearables</v>
      </c>
      <c r="U953">
        <f>LEN(C953)</f>
        <v>41</v>
      </c>
      <c r="V953">
        <f t="shared" si="87"/>
        <v>1</v>
      </c>
      <c r="W953">
        <f t="shared" si="88"/>
        <v>0</v>
      </c>
      <c r="X953">
        <f t="shared" si="89"/>
        <v>0</v>
      </c>
    </row>
    <row r="954" spans="1:24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>
        <f>E954/D954</f>
        <v>0.39942857142857141</v>
      </c>
      <c r="O954" s="6">
        <f>IF(L954&gt;0,E954/L954,0)</f>
        <v>99.857142857142861</v>
      </c>
      <c r="P954" s="11">
        <f t="shared" si="84"/>
        <v>42692.446898148148</v>
      </c>
      <c r="Q954" s="11">
        <f>(((J954/60)/60)/24)+DATE(1970,1,1)+(-5/24)</f>
        <v>42662.405231481483</v>
      </c>
      <c r="R954" s="13" t="s">
        <v>8273</v>
      </c>
      <c r="S954" s="14" t="str">
        <f t="shared" si="85"/>
        <v>technology</v>
      </c>
      <c r="T954" s="13" t="str">
        <f t="shared" si="86"/>
        <v>wearables</v>
      </c>
      <c r="U954">
        <f>LEN(C954)</f>
        <v>74</v>
      </c>
      <c r="V954">
        <f t="shared" si="87"/>
        <v>0</v>
      </c>
      <c r="W954">
        <f t="shared" si="88"/>
        <v>1</v>
      </c>
      <c r="X954">
        <f t="shared" si="89"/>
        <v>0</v>
      </c>
    </row>
    <row r="955" spans="1:24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>
        <f>E955/D955</f>
        <v>8.3999999999999995E-3</v>
      </c>
      <c r="O955" s="6">
        <f>IF(L955&gt;0,E955/L955,0)</f>
        <v>25.2</v>
      </c>
      <c r="P955" s="11">
        <f t="shared" si="84"/>
        <v>42028.956006944441</v>
      </c>
      <c r="Q955" s="11">
        <f>(((J955/60)/60)/24)+DATE(1970,1,1)+(-5/24)</f>
        <v>41998.956006944441</v>
      </c>
      <c r="R955" s="13" t="s">
        <v>8273</v>
      </c>
      <c r="S955" s="14" t="str">
        <f t="shared" si="85"/>
        <v>technology</v>
      </c>
      <c r="T955" s="13" t="str">
        <f t="shared" si="86"/>
        <v>wearables</v>
      </c>
      <c r="U955">
        <f>LEN(C955)</f>
        <v>128</v>
      </c>
      <c r="V955">
        <f t="shared" si="87"/>
        <v>0</v>
      </c>
      <c r="W955">
        <f t="shared" si="88"/>
        <v>0</v>
      </c>
      <c r="X955">
        <f t="shared" si="89"/>
        <v>1</v>
      </c>
    </row>
    <row r="956" spans="1:24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>
        <f>E956/D956</f>
        <v>0.43406666666666666</v>
      </c>
      <c r="O956" s="6">
        <f>IF(L956&gt;0,E956/L956,0)</f>
        <v>89.191780821917803</v>
      </c>
      <c r="P956" s="11">
        <f t="shared" si="84"/>
        <v>42236.625451388885</v>
      </c>
      <c r="Q956" s="11">
        <f>(((J956/60)/60)/24)+DATE(1970,1,1)+(-5/24)</f>
        <v>42194.625451388885</v>
      </c>
      <c r="R956" s="13" t="s">
        <v>8273</v>
      </c>
      <c r="S956" s="14" t="str">
        <f t="shared" si="85"/>
        <v>technology</v>
      </c>
      <c r="T956" s="13" t="str">
        <f t="shared" si="86"/>
        <v>wearables</v>
      </c>
      <c r="U956">
        <f>LEN(C956)</f>
        <v>120</v>
      </c>
      <c r="V956">
        <f t="shared" si="87"/>
        <v>0</v>
      </c>
      <c r="W956">
        <f t="shared" si="88"/>
        <v>0</v>
      </c>
      <c r="X956">
        <f t="shared" si="89"/>
        <v>1</v>
      </c>
    </row>
    <row r="957" spans="1:24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>
        <f>E957/D957</f>
        <v>5.6613333333333335E-2</v>
      </c>
      <c r="O957" s="6">
        <f>IF(L957&gt;0,E957/L957,0)</f>
        <v>182.6236559139785</v>
      </c>
      <c r="P957" s="11">
        <f t="shared" si="84"/>
        <v>42626.086805555555</v>
      </c>
      <c r="Q957" s="11">
        <f>(((J957/60)/60)/24)+DATE(1970,1,1)+(-5/24)</f>
        <v>42586.086805555555</v>
      </c>
      <c r="R957" s="13" t="s">
        <v>8273</v>
      </c>
      <c r="S957" s="14" t="str">
        <f t="shared" si="85"/>
        <v>technology</v>
      </c>
      <c r="T957" s="13" t="str">
        <f t="shared" si="86"/>
        <v>wearables</v>
      </c>
      <c r="U957">
        <f>LEN(C957)</f>
        <v>121</v>
      </c>
      <c r="V957">
        <f t="shared" si="87"/>
        <v>0</v>
      </c>
      <c r="W957">
        <f t="shared" si="88"/>
        <v>0</v>
      </c>
      <c r="X957">
        <f t="shared" si="89"/>
        <v>1</v>
      </c>
    </row>
    <row r="958" spans="1:24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>
        <f>E958/D958</f>
        <v>1.7219999999999999E-2</v>
      </c>
      <c r="O958" s="6">
        <f>IF(L958&gt;0,E958/L958,0)</f>
        <v>50.647058823529413</v>
      </c>
      <c r="P958" s="11">
        <f t="shared" si="84"/>
        <v>42120.663877314808</v>
      </c>
      <c r="Q958" s="11">
        <f>(((J958/60)/60)/24)+DATE(1970,1,1)+(-5/24)</f>
        <v>42060.705543981479</v>
      </c>
      <c r="R958" s="13" t="s">
        <v>8273</v>
      </c>
      <c r="S958" s="14" t="str">
        <f t="shared" si="85"/>
        <v>technology</v>
      </c>
      <c r="T958" s="13" t="str">
        <f t="shared" si="86"/>
        <v>wearables</v>
      </c>
      <c r="U958">
        <f>LEN(C958)</f>
        <v>127</v>
      </c>
      <c r="V958">
        <f t="shared" si="87"/>
        <v>0</v>
      </c>
      <c r="W958">
        <f t="shared" si="88"/>
        <v>0</v>
      </c>
      <c r="X958">
        <f t="shared" si="89"/>
        <v>1</v>
      </c>
    </row>
    <row r="959" spans="1:24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>
        <f>E959/D959</f>
        <v>1.9416666666666665E-2</v>
      </c>
      <c r="O959" s="6">
        <f>IF(L959&gt;0,E959/L959,0)</f>
        <v>33.285714285714285</v>
      </c>
      <c r="P959" s="11">
        <f t="shared" si="84"/>
        <v>42691.385798611103</v>
      </c>
      <c r="Q959" s="11">
        <f>(((J959/60)/60)/24)+DATE(1970,1,1)+(-5/24)</f>
        <v>42660.344131944446</v>
      </c>
      <c r="R959" s="13" t="s">
        <v>8273</v>
      </c>
      <c r="S959" s="14" t="str">
        <f t="shared" si="85"/>
        <v>technology</v>
      </c>
      <c r="T959" s="13" t="str">
        <f t="shared" si="86"/>
        <v>wearables</v>
      </c>
      <c r="U959">
        <f>LEN(C959)</f>
        <v>72</v>
      </c>
      <c r="V959">
        <f t="shared" si="87"/>
        <v>0</v>
      </c>
      <c r="W959">
        <f t="shared" si="88"/>
        <v>1</v>
      </c>
      <c r="X959">
        <f t="shared" si="89"/>
        <v>0</v>
      </c>
    </row>
    <row r="960" spans="1:24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>
        <f>E960/D960</f>
        <v>0.11328275684711328</v>
      </c>
      <c r="O960" s="6">
        <f>IF(L960&gt;0,E960/L960,0)</f>
        <v>51.823529411764703</v>
      </c>
      <c r="P960" s="11">
        <f t="shared" si="84"/>
        <v>42103.999305555553</v>
      </c>
      <c r="Q960" s="11">
        <f>(((J960/60)/60)/24)+DATE(1970,1,1)+(-5/24)</f>
        <v>42082.594479166662</v>
      </c>
      <c r="R960" s="13" t="s">
        <v>8273</v>
      </c>
      <c r="S960" s="14" t="str">
        <f t="shared" si="85"/>
        <v>technology</v>
      </c>
      <c r="T960" s="13" t="str">
        <f t="shared" si="86"/>
        <v>wearables</v>
      </c>
      <c r="U960">
        <f>LEN(C960)</f>
        <v>135</v>
      </c>
      <c r="V960">
        <f t="shared" si="87"/>
        <v>0</v>
      </c>
      <c r="W960">
        <f t="shared" si="88"/>
        <v>0</v>
      </c>
      <c r="X960">
        <f t="shared" si="89"/>
        <v>1</v>
      </c>
    </row>
    <row r="961" spans="1:24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>
        <f>E961/D961</f>
        <v>0.3886</v>
      </c>
      <c r="O961" s="6">
        <f>IF(L961&gt;0,E961/L961,0)</f>
        <v>113.62573099415205</v>
      </c>
      <c r="P961" s="11">
        <f t="shared" si="84"/>
        <v>42022.96603009259</v>
      </c>
      <c r="Q961" s="11">
        <f>(((J961/60)/60)/24)+DATE(1970,1,1)+(-5/24)</f>
        <v>41992.96603009259</v>
      </c>
      <c r="R961" s="13" t="s">
        <v>8273</v>
      </c>
      <c r="S961" s="14" t="str">
        <f t="shared" si="85"/>
        <v>technology</v>
      </c>
      <c r="T961" s="13" t="str">
        <f t="shared" si="86"/>
        <v>wearables</v>
      </c>
      <c r="U961">
        <f>LEN(C961)</f>
        <v>130</v>
      </c>
      <c r="V961">
        <f t="shared" si="87"/>
        <v>0</v>
      </c>
      <c r="W961">
        <f t="shared" si="88"/>
        <v>0</v>
      </c>
      <c r="X961">
        <f t="shared" si="89"/>
        <v>1</v>
      </c>
    </row>
    <row r="962" spans="1:24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>
        <f>E962/D962</f>
        <v>0.46100628930817611</v>
      </c>
      <c r="O962" s="6">
        <f>IF(L962&gt;0,E962/L962,0)</f>
        <v>136.46276595744681</v>
      </c>
      <c r="P962" s="11">
        <f t="shared" ref="P962:P1025" si="90">(((I962/60)/60)/24)+DATE(1970,1,1)+(-5/24)</f>
        <v>42808.376793981479</v>
      </c>
      <c r="Q962" s="11">
        <f>(((J962/60)/60)/24)+DATE(1970,1,1)+(-5/24)</f>
        <v>42766.41846064815</v>
      </c>
      <c r="R962" s="13" t="s">
        <v>8273</v>
      </c>
      <c r="S962" s="14" t="str">
        <f t="shared" ref="S962:S1025" si="91">LEFT(R962,SEARCH("/",R962)-1)</f>
        <v>technology</v>
      </c>
      <c r="T962" s="13" t="str">
        <f t="shared" ref="T962:T1025" si="92">RIGHT(R962,LEN(R962)-SEARCH("/",R962))</f>
        <v>wearables</v>
      </c>
      <c r="U962">
        <f>LEN(C962)</f>
        <v>123</v>
      </c>
      <c r="V962">
        <f t="shared" si="87"/>
        <v>0</v>
      </c>
      <c r="W962">
        <f t="shared" si="88"/>
        <v>0</v>
      </c>
      <c r="X962">
        <f t="shared" si="89"/>
        <v>1</v>
      </c>
    </row>
    <row r="963" spans="1:24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>
        <f>E963/D963</f>
        <v>0.42188421052631581</v>
      </c>
      <c r="O963" s="6">
        <f>IF(L963&gt;0,E963/L963,0)</f>
        <v>364.35454545454547</v>
      </c>
      <c r="P963" s="11">
        <f t="shared" si="90"/>
        <v>42786.583333333336</v>
      </c>
      <c r="Q963" s="11">
        <f>(((J963/60)/60)/24)+DATE(1970,1,1)+(-5/24)</f>
        <v>42740.485358796293</v>
      </c>
      <c r="R963" s="13" t="s">
        <v>8273</v>
      </c>
      <c r="S963" s="14" t="str">
        <f t="shared" si="91"/>
        <v>technology</v>
      </c>
      <c r="T963" s="13" t="str">
        <f t="shared" si="92"/>
        <v>wearables</v>
      </c>
      <c r="U963">
        <f>LEN(C963)</f>
        <v>87</v>
      </c>
      <c r="V963">
        <f t="shared" ref="V963:V1026" si="93">IF(U963&lt;50,1,0)</f>
        <v>0</v>
      </c>
      <c r="W963">
        <f t="shared" ref="W963:W1026" si="94">IF(AND(U963&gt;= 50, U963 &lt; 100),1,0)</f>
        <v>1</v>
      </c>
      <c r="X963">
        <f t="shared" ref="X963:X1026" si="95">IF(U963&gt;=100,1,0)</f>
        <v>0</v>
      </c>
    </row>
    <row r="964" spans="1:24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>
        <f>E964/D964</f>
        <v>0.2848</v>
      </c>
      <c r="O964" s="6">
        <f>IF(L964&gt;0,E964/L964,0)</f>
        <v>19.243243243243242</v>
      </c>
      <c r="P964" s="11">
        <f t="shared" si="90"/>
        <v>42411.504085648143</v>
      </c>
      <c r="Q964" s="11">
        <f>(((J964/60)/60)/24)+DATE(1970,1,1)+(-5/24)</f>
        <v>42373.504085648143</v>
      </c>
      <c r="R964" s="13" t="s">
        <v>8273</v>
      </c>
      <c r="S964" s="14" t="str">
        <f t="shared" si="91"/>
        <v>technology</v>
      </c>
      <c r="T964" s="13" t="str">
        <f t="shared" si="92"/>
        <v>wearables</v>
      </c>
      <c r="U964">
        <f>LEN(C964)</f>
        <v>130</v>
      </c>
      <c r="V964">
        <f t="shared" si="93"/>
        <v>0</v>
      </c>
      <c r="W964">
        <f t="shared" si="94"/>
        <v>0</v>
      </c>
      <c r="X964">
        <f t="shared" si="95"/>
        <v>1</v>
      </c>
    </row>
    <row r="965" spans="1:24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>
        <f>E965/D965</f>
        <v>1.0771428571428571E-2</v>
      </c>
      <c r="O965" s="6">
        <f>IF(L965&gt;0,E965/L965,0)</f>
        <v>41.888888888888886</v>
      </c>
      <c r="P965" s="11">
        <f t="shared" si="90"/>
        <v>42660.427303240744</v>
      </c>
      <c r="Q965" s="11">
        <f>(((J965/60)/60)/24)+DATE(1970,1,1)+(-5/24)</f>
        <v>42625.427303240744</v>
      </c>
      <c r="R965" s="13" t="s">
        <v>8273</v>
      </c>
      <c r="S965" s="14" t="str">
        <f t="shared" si="91"/>
        <v>technology</v>
      </c>
      <c r="T965" s="13" t="str">
        <f t="shared" si="92"/>
        <v>wearables</v>
      </c>
      <c r="U965">
        <f>LEN(C965)</f>
        <v>62</v>
      </c>
      <c r="V965">
        <f t="shared" si="93"/>
        <v>0</v>
      </c>
      <c r="W965">
        <f t="shared" si="94"/>
        <v>1</v>
      </c>
      <c r="X965">
        <f t="shared" si="95"/>
        <v>0</v>
      </c>
    </row>
    <row r="966" spans="1:24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>
        <f>E966/D966</f>
        <v>7.9909090909090902E-3</v>
      </c>
      <c r="O966" s="6">
        <f>IF(L966&gt;0,E966/L966,0)</f>
        <v>30.310344827586206</v>
      </c>
      <c r="P966" s="11">
        <f t="shared" si="90"/>
        <v>42248.420358796291</v>
      </c>
      <c r="Q966" s="11">
        <f>(((J966/60)/60)/24)+DATE(1970,1,1)+(-5/24)</f>
        <v>42208.420358796291</v>
      </c>
      <c r="R966" s="13" t="s">
        <v>8273</v>
      </c>
      <c r="S966" s="14" t="str">
        <f t="shared" si="91"/>
        <v>technology</v>
      </c>
      <c r="T966" s="13" t="str">
        <f t="shared" si="92"/>
        <v>wearables</v>
      </c>
      <c r="U966">
        <f>LEN(C966)</f>
        <v>132</v>
      </c>
      <c r="V966">
        <f t="shared" si="93"/>
        <v>0</v>
      </c>
      <c r="W966">
        <f t="shared" si="94"/>
        <v>0</v>
      </c>
      <c r="X966">
        <f t="shared" si="95"/>
        <v>1</v>
      </c>
    </row>
    <row r="967" spans="1:24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>
        <f>E967/D967</f>
        <v>1.192E-2</v>
      </c>
      <c r="O967" s="6">
        <f>IF(L967&gt;0,E967/L967,0)</f>
        <v>49.666666666666664</v>
      </c>
      <c r="P967" s="11">
        <f t="shared" si="90"/>
        <v>42668.957638888889</v>
      </c>
      <c r="Q967" s="11">
        <f>(((J967/60)/60)/24)+DATE(1970,1,1)+(-5/24)</f>
        <v>42636.808402777773</v>
      </c>
      <c r="R967" s="13" t="s">
        <v>8273</v>
      </c>
      <c r="S967" s="14" t="str">
        <f t="shared" si="91"/>
        <v>technology</v>
      </c>
      <c r="T967" s="13" t="str">
        <f t="shared" si="92"/>
        <v>wearables</v>
      </c>
      <c r="U967">
        <f>LEN(C967)</f>
        <v>135</v>
      </c>
      <c r="V967">
        <f t="shared" si="93"/>
        <v>0</v>
      </c>
      <c r="W967">
        <f t="shared" si="94"/>
        <v>0</v>
      </c>
      <c r="X967">
        <f t="shared" si="95"/>
        <v>1</v>
      </c>
    </row>
    <row r="968" spans="1:24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>
        <f>E968/D968</f>
        <v>0.14799999999999999</v>
      </c>
      <c r="O968" s="6">
        <f>IF(L968&gt;0,E968/L968,0)</f>
        <v>59.2</v>
      </c>
      <c r="P968" s="11">
        <f t="shared" si="90"/>
        <v>42649.427453703705</v>
      </c>
      <c r="Q968" s="11">
        <f>(((J968/60)/60)/24)+DATE(1970,1,1)+(-5/24)</f>
        <v>42619.427453703705</v>
      </c>
      <c r="R968" s="13" t="s">
        <v>8273</v>
      </c>
      <c r="S968" s="14" t="str">
        <f t="shared" si="91"/>
        <v>technology</v>
      </c>
      <c r="T968" s="13" t="str">
        <f t="shared" si="92"/>
        <v>wearables</v>
      </c>
      <c r="U968">
        <f>LEN(C968)</f>
        <v>111</v>
      </c>
      <c r="V968">
        <f t="shared" si="93"/>
        <v>0</v>
      </c>
      <c r="W968">
        <f t="shared" si="94"/>
        <v>0</v>
      </c>
      <c r="X968">
        <f t="shared" si="95"/>
        <v>1</v>
      </c>
    </row>
    <row r="969" spans="1:24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>
        <f>E969/D969</f>
        <v>0.17810000000000001</v>
      </c>
      <c r="O969" s="6">
        <f>IF(L969&gt;0,E969/L969,0)</f>
        <v>43.97530864197531</v>
      </c>
      <c r="P969" s="11">
        <f t="shared" si="90"/>
        <v>42482.004328703704</v>
      </c>
      <c r="Q969" s="11">
        <f>(((J969/60)/60)/24)+DATE(1970,1,1)+(-5/24)</f>
        <v>42422.045995370368</v>
      </c>
      <c r="R969" s="13" t="s">
        <v>8273</v>
      </c>
      <c r="S969" s="14" t="str">
        <f t="shared" si="91"/>
        <v>technology</v>
      </c>
      <c r="T969" s="13" t="str">
        <f t="shared" si="92"/>
        <v>wearables</v>
      </c>
      <c r="U969">
        <f>LEN(C969)</f>
        <v>99</v>
      </c>
      <c r="V969">
        <f t="shared" si="93"/>
        <v>0</v>
      </c>
      <c r="W969">
        <f t="shared" si="94"/>
        <v>1</v>
      </c>
      <c r="X969">
        <f t="shared" si="95"/>
        <v>0</v>
      </c>
    </row>
    <row r="970" spans="1:24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>
        <f>E970/D970</f>
        <v>1.325E-2</v>
      </c>
      <c r="O970" s="6">
        <f>IF(L970&gt;0,E970/L970,0)</f>
        <v>26.5</v>
      </c>
      <c r="P970" s="11">
        <f t="shared" si="90"/>
        <v>41866.639282407406</v>
      </c>
      <c r="Q970" s="11">
        <f>(((J970/60)/60)/24)+DATE(1970,1,1)+(-5/24)</f>
        <v>41836.639282407406</v>
      </c>
      <c r="R970" s="13" t="s">
        <v>8273</v>
      </c>
      <c r="S970" s="14" t="str">
        <f t="shared" si="91"/>
        <v>technology</v>
      </c>
      <c r="T970" s="13" t="str">
        <f t="shared" si="92"/>
        <v>wearables</v>
      </c>
      <c r="U970">
        <f>LEN(C970)</f>
        <v>131</v>
      </c>
      <c r="V970">
        <f t="shared" si="93"/>
        <v>0</v>
      </c>
      <c r="W970">
        <f t="shared" si="94"/>
        <v>0</v>
      </c>
      <c r="X970">
        <f t="shared" si="95"/>
        <v>1</v>
      </c>
    </row>
    <row r="971" spans="1:24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>
        <f>E971/D971</f>
        <v>0.46666666666666667</v>
      </c>
      <c r="O971" s="6">
        <f>IF(L971&gt;0,E971/L971,0)</f>
        <v>1272.7272727272727</v>
      </c>
      <c r="P971" s="11">
        <f t="shared" si="90"/>
        <v>42775.094988425924</v>
      </c>
      <c r="Q971" s="11">
        <f>(((J971/60)/60)/24)+DATE(1970,1,1)+(-5/24)</f>
        <v>42742.094988425924</v>
      </c>
      <c r="R971" s="13" t="s">
        <v>8273</v>
      </c>
      <c r="S971" s="14" t="str">
        <f t="shared" si="91"/>
        <v>technology</v>
      </c>
      <c r="T971" s="13" t="str">
        <f t="shared" si="92"/>
        <v>wearables</v>
      </c>
      <c r="U971">
        <f>LEN(C971)</f>
        <v>59</v>
      </c>
      <c r="V971">
        <f t="shared" si="93"/>
        <v>0</v>
      </c>
      <c r="W971">
        <f t="shared" si="94"/>
        <v>1</v>
      </c>
      <c r="X971">
        <f t="shared" si="95"/>
        <v>0</v>
      </c>
    </row>
    <row r="972" spans="1:24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>
        <f>E972/D972</f>
        <v>0.4592</v>
      </c>
      <c r="O972" s="6">
        <f>IF(L972&gt;0,E972/L972,0)</f>
        <v>164</v>
      </c>
      <c r="P972" s="11">
        <f t="shared" si="90"/>
        <v>42757.999305555553</v>
      </c>
      <c r="Q972" s="11">
        <f>(((J972/60)/60)/24)+DATE(1970,1,1)+(-5/24)</f>
        <v>42721.012187499997</v>
      </c>
      <c r="R972" s="13" t="s">
        <v>8273</v>
      </c>
      <c r="S972" s="14" t="str">
        <f t="shared" si="91"/>
        <v>technology</v>
      </c>
      <c r="T972" s="13" t="str">
        <f t="shared" si="92"/>
        <v>wearables</v>
      </c>
      <c r="U972">
        <f>LEN(C972)</f>
        <v>131</v>
      </c>
      <c r="V972">
        <f t="shared" si="93"/>
        <v>0</v>
      </c>
      <c r="W972">
        <f t="shared" si="94"/>
        <v>0</v>
      </c>
      <c r="X972">
        <f t="shared" si="95"/>
        <v>1</v>
      </c>
    </row>
    <row r="973" spans="1:24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>
        <f>E973/D973</f>
        <v>2.2599999999999999E-3</v>
      </c>
      <c r="O973" s="6">
        <f>IF(L973&gt;0,E973/L973,0)</f>
        <v>45.2</v>
      </c>
      <c r="P973" s="11">
        <f t="shared" si="90"/>
        <v>42156.500694444439</v>
      </c>
      <c r="Q973" s="11">
        <f>(((J973/60)/60)/24)+DATE(1970,1,1)+(-5/24)</f>
        <v>42111.500694444439</v>
      </c>
      <c r="R973" s="13" t="s">
        <v>8273</v>
      </c>
      <c r="S973" s="14" t="str">
        <f t="shared" si="91"/>
        <v>technology</v>
      </c>
      <c r="T973" s="13" t="str">
        <f t="shared" si="92"/>
        <v>wearables</v>
      </c>
      <c r="U973">
        <f>LEN(C973)</f>
        <v>127</v>
      </c>
      <c r="V973">
        <f t="shared" si="93"/>
        <v>0</v>
      </c>
      <c r="W973">
        <f t="shared" si="94"/>
        <v>0</v>
      </c>
      <c r="X973">
        <f t="shared" si="95"/>
        <v>1</v>
      </c>
    </row>
    <row r="974" spans="1:24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>
        <f>E974/D974</f>
        <v>0.34625</v>
      </c>
      <c r="O974" s="6">
        <f>IF(L974&gt;0,E974/L974,0)</f>
        <v>153.88888888888889</v>
      </c>
      <c r="P974" s="11">
        <f t="shared" si="90"/>
        <v>41886.082638888889</v>
      </c>
      <c r="Q974" s="11">
        <f>(((J974/60)/60)/24)+DATE(1970,1,1)+(-5/24)</f>
        <v>41856.657384259255</v>
      </c>
      <c r="R974" s="13" t="s">
        <v>8273</v>
      </c>
      <c r="S974" s="14" t="str">
        <f t="shared" si="91"/>
        <v>technology</v>
      </c>
      <c r="T974" s="13" t="str">
        <f t="shared" si="92"/>
        <v>wearables</v>
      </c>
      <c r="U974">
        <f>LEN(C974)</f>
        <v>122</v>
      </c>
      <c r="V974">
        <f t="shared" si="93"/>
        <v>0</v>
      </c>
      <c r="W974">
        <f t="shared" si="94"/>
        <v>0</v>
      </c>
      <c r="X974">
        <f t="shared" si="95"/>
        <v>1</v>
      </c>
    </row>
    <row r="975" spans="1:24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>
        <f>E975/D975</f>
        <v>2.0549999999999999E-2</v>
      </c>
      <c r="O975" s="6">
        <f>IF(L975&gt;0,E975/L975,0)</f>
        <v>51.375</v>
      </c>
      <c r="P975" s="11">
        <f t="shared" si="90"/>
        <v>42316.848298611112</v>
      </c>
      <c r="Q975" s="11">
        <f>(((J975/60)/60)/24)+DATE(1970,1,1)+(-5/24)</f>
        <v>42256.806631944441</v>
      </c>
      <c r="R975" s="13" t="s">
        <v>8273</v>
      </c>
      <c r="S975" s="14" t="str">
        <f t="shared" si="91"/>
        <v>technology</v>
      </c>
      <c r="T975" s="13" t="str">
        <f t="shared" si="92"/>
        <v>wearables</v>
      </c>
      <c r="U975">
        <f>LEN(C975)</f>
        <v>133</v>
      </c>
      <c r="V975">
        <f t="shared" si="93"/>
        <v>0</v>
      </c>
      <c r="W975">
        <f t="shared" si="94"/>
        <v>0</v>
      </c>
      <c r="X975">
        <f t="shared" si="95"/>
        <v>1</v>
      </c>
    </row>
    <row r="976" spans="1:24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>
        <f>E976/D976</f>
        <v>5.5999999999999999E-3</v>
      </c>
      <c r="O976" s="6">
        <f>IF(L976&gt;0,E976/L976,0)</f>
        <v>93.333333333333329</v>
      </c>
      <c r="P976" s="11">
        <f t="shared" si="90"/>
        <v>42454.499490740738</v>
      </c>
      <c r="Q976" s="11">
        <f>(((J976/60)/60)/24)+DATE(1970,1,1)+(-5/24)</f>
        <v>42424.541157407402</v>
      </c>
      <c r="R976" s="13" t="s">
        <v>8273</v>
      </c>
      <c r="S976" s="14" t="str">
        <f t="shared" si="91"/>
        <v>technology</v>
      </c>
      <c r="T976" s="13" t="str">
        <f t="shared" si="92"/>
        <v>wearables</v>
      </c>
      <c r="U976">
        <f>LEN(C976)</f>
        <v>124</v>
      </c>
      <c r="V976">
        <f t="shared" si="93"/>
        <v>0</v>
      </c>
      <c r="W976">
        <f t="shared" si="94"/>
        <v>0</v>
      </c>
      <c r="X976">
        <f t="shared" si="95"/>
        <v>1</v>
      </c>
    </row>
    <row r="977" spans="1:24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>
        <f>E977/D977</f>
        <v>2.6069999999999999E-2</v>
      </c>
      <c r="O977" s="6">
        <f>IF(L977&gt;0,E977/L977,0)</f>
        <v>108.625</v>
      </c>
      <c r="P977" s="11">
        <f t="shared" si="90"/>
        <v>42549.488252314812</v>
      </c>
      <c r="Q977" s="11">
        <f>(((J977/60)/60)/24)+DATE(1970,1,1)+(-5/24)</f>
        <v>42489.488252314812</v>
      </c>
      <c r="R977" s="13" t="s">
        <v>8273</v>
      </c>
      <c r="S977" s="14" t="str">
        <f t="shared" si="91"/>
        <v>technology</v>
      </c>
      <c r="T977" s="13" t="str">
        <f t="shared" si="92"/>
        <v>wearables</v>
      </c>
      <c r="U977">
        <f>LEN(C977)</f>
        <v>127</v>
      </c>
      <c r="V977">
        <f t="shared" si="93"/>
        <v>0</v>
      </c>
      <c r="W977">
        <f t="shared" si="94"/>
        <v>0</v>
      </c>
      <c r="X977">
        <f t="shared" si="95"/>
        <v>1</v>
      </c>
    </row>
    <row r="978" spans="1:24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>
        <f>E978/D978</f>
        <v>1.9259999999999999E-2</v>
      </c>
      <c r="O978" s="6">
        <f>IF(L978&gt;0,E978/L978,0)</f>
        <v>160.5</v>
      </c>
      <c r="P978" s="11">
        <f t="shared" si="90"/>
        <v>42229.850659722222</v>
      </c>
      <c r="Q978" s="11">
        <f>(((J978/60)/60)/24)+DATE(1970,1,1)+(-5/24)</f>
        <v>42184.850659722222</v>
      </c>
      <c r="R978" s="13" t="s">
        <v>8273</v>
      </c>
      <c r="S978" s="14" t="str">
        <f t="shared" si="91"/>
        <v>technology</v>
      </c>
      <c r="T978" s="13" t="str">
        <f t="shared" si="92"/>
        <v>wearables</v>
      </c>
      <c r="U978">
        <f>LEN(C978)</f>
        <v>132</v>
      </c>
      <c r="V978">
        <f t="shared" si="93"/>
        <v>0</v>
      </c>
      <c r="W978">
        <f t="shared" si="94"/>
        <v>0</v>
      </c>
      <c r="X978">
        <f t="shared" si="95"/>
        <v>1</v>
      </c>
    </row>
    <row r="979" spans="1:24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>
        <f>E979/D979</f>
        <v>0.33666666666666667</v>
      </c>
      <c r="O979" s="6">
        <f>IF(L979&gt;0,E979/L979,0)</f>
        <v>75.75</v>
      </c>
      <c r="P979" s="11">
        <f t="shared" si="90"/>
        <v>42421.733761574076</v>
      </c>
      <c r="Q979" s="11">
        <f>(((J979/60)/60)/24)+DATE(1970,1,1)+(-5/24)</f>
        <v>42391.733761574076</v>
      </c>
      <c r="R979" s="13" t="s">
        <v>8273</v>
      </c>
      <c r="S979" s="14" t="str">
        <f t="shared" si="91"/>
        <v>technology</v>
      </c>
      <c r="T979" s="13" t="str">
        <f t="shared" si="92"/>
        <v>wearables</v>
      </c>
      <c r="U979">
        <f>LEN(C979)</f>
        <v>125</v>
      </c>
      <c r="V979">
        <f t="shared" si="93"/>
        <v>0</v>
      </c>
      <c r="W979">
        <f t="shared" si="94"/>
        <v>0</v>
      </c>
      <c r="X979">
        <f t="shared" si="95"/>
        <v>1</v>
      </c>
    </row>
    <row r="980" spans="1:24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>
        <f>E980/D980</f>
        <v>0.5626326718299024</v>
      </c>
      <c r="O980" s="6">
        <f>IF(L980&gt;0,E980/L980,0)</f>
        <v>790.83739837398377</v>
      </c>
      <c r="P980" s="11">
        <f t="shared" si="90"/>
        <v>42425.100706018515</v>
      </c>
      <c r="Q980" s="11">
        <f>(((J980/60)/60)/24)+DATE(1970,1,1)+(-5/24)</f>
        <v>42395.100706018515</v>
      </c>
      <c r="R980" s="13" t="s">
        <v>8273</v>
      </c>
      <c r="S980" s="14" t="str">
        <f t="shared" si="91"/>
        <v>technology</v>
      </c>
      <c r="T980" s="13" t="str">
        <f t="shared" si="92"/>
        <v>wearables</v>
      </c>
      <c r="U980">
        <f>LEN(C980)</f>
        <v>111</v>
      </c>
      <c r="V980">
        <f t="shared" si="93"/>
        <v>0</v>
      </c>
      <c r="W980">
        <f t="shared" si="94"/>
        <v>0</v>
      </c>
      <c r="X980">
        <f t="shared" si="95"/>
        <v>1</v>
      </c>
    </row>
    <row r="981" spans="1:24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>
        <f>E981/D981</f>
        <v>0.82817600000000002</v>
      </c>
      <c r="O981" s="6">
        <f>IF(L981&gt;0,E981/L981,0)</f>
        <v>301.93916666666667</v>
      </c>
      <c r="P981" s="11">
        <f t="shared" si="90"/>
        <v>42541.582638888889</v>
      </c>
      <c r="Q981" s="11">
        <f>(((J981/60)/60)/24)+DATE(1970,1,1)+(-5/24)</f>
        <v>42506.208657407398</v>
      </c>
      <c r="R981" s="13" t="s">
        <v>8273</v>
      </c>
      <c r="S981" s="14" t="str">
        <f t="shared" si="91"/>
        <v>technology</v>
      </c>
      <c r="T981" s="13" t="str">
        <f t="shared" si="92"/>
        <v>wearables</v>
      </c>
      <c r="U981">
        <f>LEN(C981)</f>
        <v>133</v>
      </c>
      <c r="V981">
        <f t="shared" si="93"/>
        <v>0</v>
      </c>
      <c r="W981">
        <f t="shared" si="94"/>
        <v>0</v>
      </c>
      <c r="X981">
        <f t="shared" si="95"/>
        <v>1</v>
      </c>
    </row>
    <row r="982" spans="1:24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>
        <f>E982/D982</f>
        <v>0.14860000000000001</v>
      </c>
      <c r="O982" s="6">
        <f>IF(L982&gt;0,E982/L982,0)</f>
        <v>47.935483870967744</v>
      </c>
      <c r="P982" s="11">
        <f t="shared" si="90"/>
        <v>41973.737523148149</v>
      </c>
      <c r="Q982" s="11">
        <f>(((J982/60)/60)/24)+DATE(1970,1,1)+(-5/24)</f>
        <v>41928.695856481478</v>
      </c>
      <c r="R982" s="13" t="s">
        <v>8273</v>
      </c>
      <c r="S982" s="14" t="str">
        <f t="shared" si="91"/>
        <v>technology</v>
      </c>
      <c r="T982" s="13" t="str">
        <f t="shared" si="92"/>
        <v>wearables</v>
      </c>
      <c r="U982">
        <f>LEN(C982)</f>
        <v>135</v>
      </c>
      <c r="V982">
        <f t="shared" si="93"/>
        <v>0</v>
      </c>
      <c r="W982">
        <f t="shared" si="94"/>
        <v>0</v>
      </c>
      <c r="X982">
        <f t="shared" si="95"/>
        <v>1</v>
      </c>
    </row>
    <row r="983" spans="1:24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>
        <f>E983/D983</f>
        <v>1.2375123751237513E-4</v>
      </c>
      <c r="O983" s="6">
        <f>IF(L983&gt;0,E983/L983,0)</f>
        <v>2.75</v>
      </c>
      <c r="P983" s="11">
        <f t="shared" si="90"/>
        <v>41860.738680555551</v>
      </c>
      <c r="Q983" s="11">
        <f>(((J983/60)/60)/24)+DATE(1970,1,1)+(-5/24)</f>
        <v>41830.738680555551</v>
      </c>
      <c r="R983" s="13" t="s">
        <v>8273</v>
      </c>
      <c r="S983" s="14" t="str">
        <f t="shared" si="91"/>
        <v>technology</v>
      </c>
      <c r="T983" s="13" t="str">
        <f t="shared" si="92"/>
        <v>wearables</v>
      </c>
      <c r="U983">
        <f>LEN(C983)</f>
        <v>134</v>
      </c>
      <c r="V983">
        <f t="shared" si="93"/>
        <v>0</v>
      </c>
      <c r="W983">
        <f t="shared" si="94"/>
        <v>0</v>
      </c>
      <c r="X983">
        <f t="shared" si="95"/>
        <v>1</v>
      </c>
    </row>
    <row r="984" spans="1:24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>
        <f>E984/D984</f>
        <v>1.7142857142857143E-4</v>
      </c>
      <c r="O984" s="6">
        <f>IF(L984&gt;0,E984/L984,0)</f>
        <v>1</v>
      </c>
      <c r="P984" s="11">
        <f t="shared" si="90"/>
        <v>42645.544976851852</v>
      </c>
      <c r="Q984" s="11">
        <f>(((J984/60)/60)/24)+DATE(1970,1,1)+(-5/24)</f>
        <v>42615.544976851852</v>
      </c>
      <c r="R984" s="13" t="s">
        <v>8273</v>
      </c>
      <c r="S984" s="14" t="str">
        <f t="shared" si="91"/>
        <v>technology</v>
      </c>
      <c r="T984" s="13" t="str">
        <f t="shared" si="92"/>
        <v>wearables</v>
      </c>
      <c r="U984">
        <f>LEN(C984)</f>
        <v>87</v>
      </c>
      <c r="V984">
        <f t="shared" si="93"/>
        <v>0</v>
      </c>
      <c r="W984">
        <f t="shared" si="94"/>
        <v>1</v>
      </c>
      <c r="X984">
        <f t="shared" si="95"/>
        <v>0</v>
      </c>
    </row>
    <row r="985" spans="1:24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>
        <f>E985/D985</f>
        <v>0.2950613611721471</v>
      </c>
      <c r="O985" s="6">
        <f>IF(L985&gt;0,E985/L985,0)</f>
        <v>171.79329608938548</v>
      </c>
      <c r="P985" s="11">
        <f t="shared" si="90"/>
        <v>42605.662499999999</v>
      </c>
      <c r="Q985" s="11">
        <f>(((J985/60)/60)/24)+DATE(1970,1,1)+(-5/24)</f>
        <v>42574.459317129629</v>
      </c>
      <c r="R985" s="13" t="s">
        <v>8273</v>
      </c>
      <c r="S985" s="14" t="str">
        <f t="shared" si="91"/>
        <v>technology</v>
      </c>
      <c r="T985" s="13" t="str">
        <f t="shared" si="92"/>
        <v>wearables</v>
      </c>
      <c r="U985">
        <f>LEN(C985)</f>
        <v>135</v>
      </c>
      <c r="V985">
        <f t="shared" si="93"/>
        <v>0</v>
      </c>
      <c r="W985">
        <f t="shared" si="94"/>
        <v>0</v>
      </c>
      <c r="X985">
        <f t="shared" si="95"/>
        <v>1</v>
      </c>
    </row>
    <row r="986" spans="1:24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>
        <f>E986/D986</f>
        <v>1.06E-2</v>
      </c>
      <c r="O986" s="6">
        <f>IF(L986&gt;0,E986/L986,0)</f>
        <v>35.333333333333336</v>
      </c>
      <c r="P986" s="11">
        <f t="shared" si="90"/>
        <v>42090.865833333337</v>
      </c>
      <c r="Q986" s="11">
        <f>(((J986/60)/60)/24)+DATE(1970,1,1)+(-5/24)</f>
        <v>42060.907499999994</v>
      </c>
      <c r="R986" s="13" t="s">
        <v>8273</v>
      </c>
      <c r="S986" s="14" t="str">
        <f t="shared" si="91"/>
        <v>technology</v>
      </c>
      <c r="T986" s="13" t="str">
        <f t="shared" si="92"/>
        <v>wearables</v>
      </c>
      <c r="U986">
        <f>LEN(C986)</f>
        <v>135</v>
      </c>
      <c r="V986">
        <f t="shared" si="93"/>
        <v>0</v>
      </c>
      <c r="W986">
        <f t="shared" si="94"/>
        <v>0</v>
      </c>
      <c r="X986">
        <f t="shared" si="95"/>
        <v>1</v>
      </c>
    </row>
    <row r="987" spans="1:24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>
        <f>E987/D987</f>
        <v>6.2933333333333327E-2</v>
      </c>
      <c r="O987" s="6">
        <f>IF(L987&gt;0,E987/L987,0)</f>
        <v>82.086956521739125</v>
      </c>
      <c r="P987" s="11">
        <f t="shared" si="90"/>
        <v>42369.749999999993</v>
      </c>
      <c r="Q987" s="11">
        <f>(((J987/60)/60)/24)+DATE(1970,1,1)+(-5/24)</f>
        <v>42339.759375000001</v>
      </c>
      <c r="R987" s="13" t="s">
        <v>8273</v>
      </c>
      <c r="S987" s="14" t="str">
        <f t="shared" si="91"/>
        <v>technology</v>
      </c>
      <c r="T987" s="13" t="str">
        <f t="shared" si="92"/>
        <v>wearables</v>
      </c>
      <c r="U987">
        <f>LEN(C987)</f>
        <v>125</v>
      </c>
      <c r="V987">
        <f t="shared" si="93"/>
        <v>0</v>
      </c>
      <c r="W987">
        <f t="shared" si="94"/>
        <v>0</v>
      </c>
      <c r="X987">
        <f t="shared" si="95"/>
        <v>1</v>
      </c>
    </row>
    <row r="988" spans="1:24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>
        <f>E988/D988</f>
        <v>0.1275</v>
      </c>
      <c r="O988" s="6">
        <f>IF(L988&gt;0,E988/L988,0)</f>
        <v>110.8695652173913</v>
      </c>
      <c r="P988" s="11">
        <f t="shared" si="90"/>
        <v>42378.791666666664</v>
      </c>
      <c r="Q988" s="11">
        <f>(((J988/60)/60)/24)+DATE(1970,1,1)+(-5/24)</f>
        <v>42324.559027777774</v>
      </c>
      <c r="R988" s="13" t="s">
        <v>8273</v>
      </c>
      <c r="S988" s="14" t="str">
        <f t="shared" si="91"/>
        <v>technology</v>
      </c>
      <c r="T988" s="13" t="str">
        <f t="shared" si="92"/>
        <v>wearables</v>
      </c>
      <c r="U988">
        <f>LEN(C988)</f>
        <v>131</v>
      </c>
      <c r="V988">
        <f t="shared" si="93"/>
        <v>0</v>
      </c>
      <c r="W988">
        <f t="shared" si="94"/>
        <v>0</v>
      </c>
      <c r="X988">
        <f t="shared" si="95"/>
        <v>1</v>
      </c>
    </row>
    <row r="989" spans="1:24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>
        <f>E989/D989</f>
        <v>0.13220000000000001</v>
      </c>
      <c r="O989" s="6">
        <f>IF(L989&gt;0,E989/L989,0)</f>
        <v>161.21951219512195</v>
      </c>
      <c r="P989" s="11">
        <f t="shared" si="90"/>
        <v>41813.086226851847</v>
      </c>
      <c r="Q989" s="11">
        <f>(((J989/60)/60)/24)+DATE(1970,1,1)+(-5/24)</f>
        <v>41773.086226851847</v>
      </c>
      <c r="R989" s="13" t="s">
        <v>8273</v>
      </c>
      <c r="S989" s="14" t="str">
        <f t="shared" si="91"/>
        <v>technology</v>
      </c>
      <c r="T989" s="13" t="str">
        <f t="shared" si="92"/>
        <v>wearables</v>
      </c>
      <c r="U989">
        <f>LEN(C989)</f>
        <v>125</v>
      </c>
      <c r="V989">
        <f t="shared" si="93"/>
        <v>0</v>
      </c>
      <c r="W989">
        <f t="shared" si="94"/>
        <v>0</v>
      </c>
      <c r="X989">
        <f t="shared" si="95"/>
        <v>1</v>
      </c>
    </row>
    <row r="990" spans="1:24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>
        <f>E990/D990</f>
        <v>0</v>
      </c>
      <c r="O990" s="6">
        <f>IF(L990&gt;0,E990/L990,0)</f>
        <v>0</v>
      </c>
      <c r="P990" s="11">
        <f t="shared" si="90"/>
        <v>42644.148437499993</v>
      </c>
      <c r="Q990" s="11">
        <f>(((J990/60)/60)/24)+DATE(1970,1,1)+(-5/24)</f>
        <v>42614.148437499993</v>
      </c>
      <c r="R990" s="13" t="s">
        <v>8273</v>
      </c>
      <c r="S990" s="14" t="str">
        <f t="shared" si="91"/>
        <v>technology</v>
      </c>
      <c r="T990" s="13" t="str">
        <f t="shared" si="92"/>
        <v>wearables</v>
      </c>
      <c r="U990">
        <f>LEN(C990)</f>
        <v>131</v>
      </c>
      <c r="V990">
        <f t="shared" si="93"/>
        <v>0</v>
      </c>
      <c r="W990">
        <f t="shared" si="94"/>
        <v>0</v>
      </c>
      <c r="X990">
        <f t="shared" si="95"/>
        <v>1</v>
      </c>
    </row>
    <row r="991" spans="1:24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>
        <f>E991/D991</f>
        <v>0.16769999999999999</v>
      </c>
      <c r="O991" s="6">
        <f>IF(L991&gt;0,E991/L991,0)</f>
        <v>52.40625</v>
      </c>
      <c r="P991" s="11">
        <f t="shared" si="90"/>
        <v>42641.725636574069</v>
      </c>
      <c r="Q991" s="11">
        <f>(((J991/60)/60)/24)+DATE(1970,1,1)+(-5/24)</f>
        <v>42611.725636574069</v>
      </c>
      <c r="R991" s="13" t="s">
        <v>8273</v>
      </c>
      <c r="S991" s="14" t="str">
        <f t="shared" si="91"/>
        <v>technology</v>
      </c>
      <c r="T991" s="13" t="str">
        <f t="shared" si="92"/>
        <v>wearables</v>
      </c>
      <c r="U991">
        <f>LEN(C991)</f>
        <v>47</v>
      </c>
      <c r="V991">
        <f t="shared" si="93"/>
        <v>1</v>
      </c>
      <c r="W991">
        <f t="shared" si="94"/>
        <v>0</v>
      </c>
      <c r="X991">
        <f t="shared" si="95"/>
        <v>0</v>
      </c>
    </row>
    <row r="992" spans="1:24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>
        <f>E992/D992</f>
        <v>1.0399999999999999E-3</v>
      </c>
      <c r="O992" s="6">
        <f>IF(L992&gt;0,E992/L992,0)</f>
        <v>13</v>
      </c>
      <c r="P992" s="11">
        <f t="shared" si="90"/>
        <v>41885.575972222221</v>
      </c>
      <c r="Q992" s="11">
        <f>(((J992/60)/60)/24)+DATE(1970,1,1)+(-5/24)</f>
        <v>41855.575972222221</v>
      </c>
      <c r="R992" s="13" t="s">
        <v>8273</v>
      </c>
      <c r="S992" s="14" t="str">
        <f t="shared" si="91"/>
        <v>technology</v>
      </c>
      <c r="T992" s="13" t="str">
        <f t="shared" si="92"/>
        <v>wearables</v>
      </c>
      <c r="U992">
        <f>LEN(C992)</f>
        <v>135</v>
      </c>
      <c r="V992">
        <f t="shared" si="93"/>
        <v>0</v>
      </c>
      <c r="W992">
        <f t="shared" si="94"/>
        <v>0</v>
      </c>
      <c r="X992">
        <f t="shared" si="95"/>
        <v>1</v>
      </c>
    </row>
    <row r="993" spans="1:24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>
        <f>E993/D993</f>
        <v>4.24E-2</v>
      </c>
      <c r="O993" s="6">
        <f>IF(L993&gt;0,E993/L993,0)</f>
        <v>30.285714285714285</v>
      </c>
      <c r="P993" s="11">
        <f t="shared" si="90"/>
        <v>42563.57708333333</v>
      </c>
      <c r="Q993" s="11">
        <f>(((J993/60)/60)/24)+DATE(1970,1,1)+(-5/24)</f>
        <v>42538.548472222225</v>
      </c>
      <c r="R993" s="13" t="s">
        <v>8273</v>
      </c>
      <c r="S993" s="14" t="str">
        <f t="shared" si="91"/>
        <v>technology</v>
      </c>
      <c r="T993" s="13" t="str">
        <f t="shared" si="92"/>
        <v>wearables</v>
      </c>
      <c r="U993">
        <f>LEN(C993)</f>
        <v>133</v>
      </c>
      <c r="V993">
        <f t="shared" si="93"/>
        <v>0</v>
      </c>
      <c r="W993">
        <f t="shared" si="94"/>
        <v>0</v>
      </c>
      <c r="X993">
        <f t="shared" si="95"/>
        <v>1</v>
      </c>
    </row>
    <row r="994" spans="1:24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>
        <f>E994/D994</f>
        <v>4.6699999999999997E-3</v>
      </c>
      <c r="O994" s="6">
        <f>IF(L994&gt;0,E994/L994,0)</f>
        <v>116.75</v>
      </c>
      <c r="P994" s="11">
        <f t="shared" si="90"/>
        <v>42497.674988425926</v>
      </c>
      <c r="Q994" s="11">
        <f>(((J994/60)/60)/24)+DATE(1970,1,1)+(-5/24)</f>
        <v>42437.71665509259</v>
      </c>
      <c r="R994" s="13" t="s">
        <v>8273</v>
      </c>
      <c r="S994" s="14" t="str">
        <f t="shared" si="91"/>
        <v>technology</v>
      </c>
      <c r="T994" s="13" t="str">
        <f t="shared" si="92"/>
        <v>wearables</v>
      </c>
      <c r="U994">
        <f>LEN(C994)</f>
        <v>95</v>
      </c>
      <c r="V994">
        <f t="shared" si="93"/>
        <v>0</v>
      </c>
      <c r="W994">
        <f t="shared" si="94"/>
        <v>1</v>
      </c>
      <c r="X994">
        <f t="shared" si="95"/>
        <v>0</v>
      </c>
    </row>
    <row r="995" spans="1:24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>
        <f>E995/D995</f>
        <v>0.25087142857142858</v>
      </c>
      <c r="O995" s="6">
        <f>IF(L995&gt;0,E995/L995,0)</f>
        <v>89.59693877551021</v>
      </c>
      <c r="P995" s="11">
        <f t="shared" si="90"/>
        <v>42685.999999999993</v>
      </c>
      <c r="Q995" s="11">
        <f>(((J995/60)/60)/24)+DATE(1970,1,1)+(-5/24)</f>
        <v>42652.756574074076</v>
      </c>
      <c r="R995" s="13" t="s">
        <v>8273</v>
      </c>
      <c r="S995" s="14" t="str">
        <f t="shared" si="91"/>
        <v>technology</v>
      </c>
      <c r="T995" s="13" t="str">
        <f t="shared" si="92"/>
        <v>wearables</v>
      </c>
      <c r="U995">
        <f>LEN(C995)</f>
        <v>129</v>
      </c>
      <c r="V995">
        <f t="shared" si="93"/>
        <v>0</v>
      </c>
      <c r="W995">
        <f t="shared" si="94"/>
        <v>0</v>
      </c>
      <c r="X995">
        <f t="shared" si="95"/>
        <v>1</v>
      </c>
    </row>
    <row r="996" spans="1:24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>
        <f>E996/D996</f>
        <v>2.3345000000000001E-2</v>
      </c>
      <c r="O996" s="6">
        <f>IF(L996&gt;0,E996/L996,0)</f>
        <v>424.45454545454544</v>
      </c>
      <c r="P996" s="11">
        <f t="shared" si="90"/>
        <v>41973.749305555553</v>
      </c>
      <c r="Q996" s="11">
        <f>(((J996/60)/60)/24)+DATE(1970,1,1)+(-5/24)</f>
        <v>41921.054745370369</v>
      </c>
      <c r="R996" s="13" t="s">
        <v>8273</v>
      </c>
      <c r="S996" s="14" t="str">
        <f t="shared" si="91"/>
        <v>technology</v>
      </c>
      <c r="T996" s="13" t="str">
        <f t="shared" si="92"/>
        <v>wearables</v>
      </c>
      <c r="U996">
        <f>LEN(C996)</f>
        <v>135</v>
      </c>
      <c r="V996">
        <f t="shared" si="93"/>
        <v>0</v>
      </c>
      <c r="W996">
        <f t="shared" si="94"/>
        <v>0</v>
      </c>
      <c r="X996">
        <f t="shared" si="95"/>
        <v>1</v>
      </c>
    </row>
    <row r="997" spans="1:24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>
        <f>E997/D997</f>
        <v>7.2599999999999998E-2</v>
      </c>
      <c r="O997" s="6">
        <f>IF(L997&gt;0,E997/L997,0)</f>
        <v>80.666666666666671</v>
      </c>
      <c r="P997" s="11">
        <f t="shared" si="90"/>
        <v>41972.458333333336</v>
      </c>
      <c r="Q997" s="11">
        <f>(((J997/60)/60)/24)+DATE(1970,1,1)+(-5/24)</f>
        <v>41947.732407407406</v>
      </c>
      <c r="R997" s="13" t="s">
        <v>8273</v>
      </c>
      <c r="S997" s="14" t="str">
        <f t="shared" si="91"/>
        <v>technology</v>
      </c>
      <c r="T997" s="13" t="str">
        <f t="shared" si="92"/>
        <v>wearables</v>
      </c>
      <c r="U997">
        <f>LEN(C997)</f>
        <v>131</v>
      </c>
      <c r="V997">
        <f t="shared" si="93"/>
        <v>0</v>
      </c>
      <c r="W997">
        <f t="shared" si="94"/>
        <v>0</v>
      </c>
      <c r="X997">
        <f t="shared" si="95"/>
        <v>1</v>
      </c>
    </row>
    <row r="998" spans="1:24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>
        <f>E998/D998</f>
        <v>1.6250000000000001E-2</v>
      </c>
      <c r="O998" s="6">
        <f>IF(L998&gt;0,E998/L998,0)</f>
        <v>13</v>
      </c>
      <c r="P998" s="11">
        <f t="shared" si="90"/>
        <v>41847.435416666667</v>
      </c>
      <c r="Q998" s="11">
        <f>(((J998/60)/60)/24)+DATE(1970,1,1)+(-5/24)</f>
        <v>41817.658101851848</v>
      </c>
      <c r="R998" s="13" t="s">
        <v>8273</v>
      </c>
      <c r="S998" s="14" t="str">
        <f t="shared" si="91"/>
        <v>technology</v>
      </c>
      <c r="T998" s="13" t="str">
        <f t="shared" si="92"/>
        <v>wearables</v>
      </c>
      <c r="U998">
        <f>LEN(C998)</f>
        <v>90</v>
      </c>
      <c r="V998">
        <f t="shared" si="93"/>
        <v>0</v>
      </c>
      <c r="W998">
        <f t="shared" si="94"/>
        <v>1</v>
      </c>
      <c r="X998">
        <f t="shared" si="95"/>
        <v>0</v>
      </c>
    </row>
    <row r="999" spans="1:24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>
        <f>E999/D999</f>
        <v>1.2999999999999999E-2</v>
      </c>
      <c r="O999" s="6">
        <f>IF(L999&gt;0,E999/L999,0)</f>
        <v>8.125</v>
      </c>
      <c r="P999" s="11">
        <f t="shared" si="90"/>
        <v>41970.936307870368</v>
      </c>
      <c r="Q999" s="11">
        <f>(((J999/60)/60)/24)+DATE(1970,1,1)+(-5/24)</f>
        <v>41940.894641203704</v>
      </c>
      <c r="R999" s="13" t="s">
        <v>8273</v>
      </c>
      <c r="S999" s="14" t="str">
        <f t="shared" si="91"/>
        <v>technology</v>
      </c>
      <c r="T999" s="13" t="str">
        <f t="shared" si="92"/>
        <v>wearables</v>
      </c>
      <c r="U999">
        <f>LEN(C999)</f>
        <v>83</v>
      </c>
      <c r="V999">
        <f t="shared" si="93"/>
        <v>0</v>
      </c>
      <c r="W999">
        <f t="shared" si="94"/>
        <v>1</v>
      </c>
      <c r="X999">
        <f t="shared" si="95"/>
        <v>0</v>
      </c>
    </row>
    <row r="1000" spans="1:24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>
        <f>E1000/D1000</f>
        <v>0.58558333333333334</v>
      </c>
      <c r="O1000" s="6">
        <f>IF(L1000&gt;0,E1000/L1000,0)</f>
        <v>153.42794759825327</v>
      </c>
      <c r="P1000" s="11">
        <f t="shared" si="90"/>
        <v>42327.002326388887</v>
      </c>
      <c r="Q1000" s="11">
        <f>(((J1000/60)/60)/24)+DATE(1970,1,1)+(-5/24)</f>
        <v>42281.960659722223</v>
      </c>
      <c r="R1000" s="13" t="s">
        <v>8273</v>
      </c>
      <c r="S1000" s="14" t="str">
        <f t="shared" si="91"/>
        <v>technology</v>
      </c>
      <c r="T1000" s="13" t="str">
        <f t="shared" si="92"/>
        <v>wearables</v>
      </c>
      <c r="U1000">
        <f>LEN(C1000)</f>
        <v>106</v>
      </c>
      <c r="V1000">
        <f t="shared" si="93"/>
        <v>0</v>
      </c>
      <c r="W1000">
        <f t="shared" si="94"/>
        <v>0</v>
      </c>
      <c r="X1000">
        <f t="shared" si="95"/>
        <v>1</v>
      </c>
    </row>
    <row r="1001" spans="1:24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>
        <f>E1001/D1001</f>
        <v>7.7886666666666673E-2</v>
      </c>
      <c r="O1001" s="6">
        <f>IF(L1001&gt;0,E1001/L1001,0)</f>
        <v>292.07499999999999</v>
      </c>
      <c r="P1001" s="11">
        <f t="shared" si="90"/>
        <v>41956.126388888886</v>
      </c>
      <c r="Q1001" s="11">
        <f>(((J1001/60)/60)/24)+DATE(1970,1,1)+(-5/24)</f>
        <v>41926.091319444444</v>
      </c>
      <c r="R1001" s="13" t="s">
        <v>8273</v>
      </c>
      <c r="S1001" s="14" t="str">
        <f t="shared" si="91"/>
        <v>technology</v>
      </c>
      <c r="T1001" s="13" t="str">
        <f t="shared" si="92"/>
        <v>wearables</v>
      </c>
      <c r="U1001">
        <f>LEN(C1001)</f>
        <v>107</v>
      </c>
      <c r="V1001">
        <f t="shared" si="93"/>
        <v>0</v>
      </c>
      <c r="W1001">
        <f t="shared" si="94"/>
        <v>0</v>
      </c>
      <c r="X1001">
        <f t="shared" si="95"/>
        <v>1</v>
      </c>
    </row>
    <row r="1002" spans="1:24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>
        <f>E1002/D1002</f>
        <v>2.2157147647256063E-2</v>
      </c>
      <c r="O1002" s="6">
        <f>IF(L1002&gt;0,E1002/L1002,0)</f>
        <v>3304</v>
      </c>
      <c r="P1002" s="11">
        <f t="shared" si="90"/>
        <v>42808.80972222222</v>
      </c>
      <c r="Q1002" s="11">
        <f>(((J1002/60)/60)/24)+DATE(1970,1,1)+(-5/24)</f>
        <v>42748.851388888892</v>
      </c>
      <c r="R1002" s="13" t="s">
        <v>8273</v>
      </c>
      <c r="S1002" s="14" t="str">
        <f t="shared" si="91"/>
        <v>technology</v>
      </c>
      <c r="T1002" s="13" t="str">
        <f t="shared" si="92"/>
        <v>wearables</v>
      </c>
      <c r="U1002">
        <f>LEN(C1002)</f>
        <v>115</v>
      </c>
      <c r="V1002">
        <f t="shared" si="93"/>
        <v>0</v>
      </c>
      <c r="W1002">
        <f t="shared" si="94"/>
        <v>0</v>
      </c>
      <c r="X1002">
        <f t="shared" si="95"/>
        <v>1</v>
      </c>
    </row>
    <row r="1003" spans="1:24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>
        <f>E1003/D1003</f>
        <v>1.04</v>
      </c>
      <c r="O1003" s="6">
        <f>IF(L1003&gt;0,E1003/L1003,0)</f>
        <v>1300</v>
      </c>
      <c r="P1003" s="11">
        <f t="shared" si="90"/>
        <v>42765.511724537035</v>
      </c>
      <c r="Q1003" s="11">
        <f>(((J1003/60)/60)/24)+DATE(1970,1,1)+(-5/24)</f>
        <v>42720.511724537035</v>
      </c>
      <c r="R1003" s="13" t="s">
        <v>8273</v>
      </c>
      <c r="S1003" s="14" t="str">
        <f t="shared" si="91"/>
        <v>technology</v>
      </c>
      <c r="T1003" s="13" t="str">
        <f t="shared" si="92"/>
        <v>wearables</v>
      </c>
      <c r="U1003">
        <f>LEN(C1003)</f>
        <v>135</v>
      </c>
      <c r="V1003">
        <f t="shared" si="93"/>
        <v>0</v>
      </c>
      <c r="W1003">
        <f t="shared" si="94"/>
        <v>0</v>
      </c>
      <c r="X1003">
        <f t="shared" si="95"/>
        <v>1</v>
      </c>
    </row>
    <row r="1004" spans="1:24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>
        <f>E1004/D1004</f>
        <v>0.29602960296029601</v>
      </c>
      <c r="O1004" s="6">
        <f>IF(L1004&gt;0,E1004/L1004,0)</f>
        <v>134.54545454545453</v>
      </c>
      <c r="P1004" s="11">
        <f t="shared" si="90"/>
        <v>42355.040972222218</v>
      </c>
      <c r="Q1004" s="11">
        <f>(((J1004/60)/60)/24)+DATE(1970,1,1)+(-5/24)</f>
        <v>42325.475856481477</v>
      </c>
      <c r="R1004" s="13" t="s">
        <v>8273</v>
      </c>
      <c r="S1004" s="14" t="str">
        <f t="shared" si="91"/>
        <v>technology</v>
      </c>
      <c r="T1004" s="13" t="str">
        <f t="shared" si="92"/>
        <v>wearables</v>
      </c>
      <c r="U1004">
        <f>LEN(C1004)</f>
        <v>133</v>
      </c>
      <c r="V1004">
        <f t="shared" si="93"/>
        <v>0</v>
      </c>
      <c r="W1004">
        <f t="shared" si="94"/>
        <v>0</v>
      </c>
      <c r="X1004">
        <f t="shared" si="95"/>
        <v>1</v>
      </c>
    </row>
    <row r="1005" spans="1:24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>
        <f>E1005/D1005</f>
        <v>0.16055</v>
      </c>
      <c r="O1005" s="6">
        <f>IF(L1005&gt;0,E1005/L1005,0)</f>
        <v>214.06666666666666</v>
      </c>
      <c r="P1005" s="11">
        <f t="shared" si="90"/>
        <v>42810.459039351852</v>
      </c>
      <c r="Q1005" s="11">
        <f>(((J1005/60)/60)/24)+DATE(1970,1,1)+(-5/24)</f>
        <v>42780.500706018516</v>
      </c>
      <c r="R1005" s="13" t="s">
        <v>8273</v>
      </c>
      <c r="S1005" s="14" t="str">
        <f t="shared" si="91"/>
        <v>technology</v>
      </c>
      <c r="T1005" s="13" t="str">
        <f t="shared" si="92"/>
        <v>wearables</v>
      </c>
      <c r="U1005">
        <f>LEN(C1005)</f>
        <v>94</v>
      </c>
      <c r="V1005">
        <f t="shared" si="93"/>
        <v>0</v>
      </c>
      <c r="W1005">
        <f t="shared" si="94"/>
        <v>1</v>
      </c>
      <c r="X1005">
        <f t="shared" si="95"/>
        <v>0</v>
      </c>
    </row>
    <row r="1006" spans="1:24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>
        <f>E1006/D1006</f>
        <v>0.82208000000000003</v>
      </c>
      <c r="O1006" s="6">
        <f>IF(L1006&gt;0,E1006/L1006,0)</f>
        <v>216.33684210526314</v>
      </c>
      <c r="P1006" s="11">
        <f t="shared" si="90"/>
        <v>42418.5003125</v>
      </c>
      <c r="Q1006" s="11">
        <f>(((J1006/60)/60)/24)+DATE(1970,1,1)+(-5/24)</f>
        <v>42388.5003125</v>
      </c>
      <c r="R1006" s="13" t="s">
        <v>8273</v>
      </c>
      <c r="S1006" s="14" t="str">
        <f t="shared" si="91"/>
        <v>technology</v>
      </c>
      <c r="T1006" s="13" t="str">
        <f t="shared" si="92"/>
        <v>wearables</v>
      </c>
      <c r="U1006">
        <f>LEN(C1006)</f>
        <v>79</v>
      </c>
      <c r="V1006">
        <f t="shared" si="93"/>
        <v>0</v>
      </c>
      <c r="W1006">
        <f t="shared" si="94"/>
        <v>1</v>
      </c>
      <c r="X1006">
        <f t="shared" si="95"/>
        <v>0</v>
      </c>
    </row>
    <row r="1007" spans="1:24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>
        <f>E1007/D1007</f>
        <v>0.75051000000000001</v>
      </c>
      <c r="O1007" s="6">
        <f>IF(L1007&gt;0,E1007/L1007,0)</f>
        <v>932.31055900621118</v>
      </c>
      <c r="P1007" s="11">
        <f t="shared" si="90"/>
        <v>42307.416469907403</v>
      </c>
      <c r="Q1007" s="11">
        <f>(((J1007/60)/60)/24)+DATE(1970,1,1)+(-5/24)</f>
        <v>42276.416469907403</v>
      </c>
      <c r="R1007" s="13" t="s">
        <v>8273</v>
      </c>
      <c r="S1007" s="14" t="str">
        <f t="shared" si="91"/>
        <v>technology</v>
      </c>
      <c r="T1007" s="13" t="str">
        <f t="shared" si="92"/>
        <v>wearables</v>
      </c>
      <c r="U1007">
        <f>LEN(C1007)</f>
        <v>93</v>
      </c>
      <c r="V1007">
        <f t="shared" si="93"/>
        <v>0</v>
      </c>
      <c r="W1007">
        <f t="shared" si="94"/>
        <v>1</v>
      </c>
      <c r="X1007">
        <f t="shared" si="95"/>
        <v>0</v>
      </c>
    </row>
    <row r="1008" spans="1:24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>
        <f>E1008/D1008</f>
        <v>5.8500000000000003E-2</v>
      </c>
      <c r="O1008" s="6">
        <f>IF(L1008&gt;0,E1008/L1008,0)</f>
        <v>29.25</v>
      </c>
      <c r="P1008" s="11">
        <f t="shared" si="90"/>
        <v>41985.09097222222</v>
      </c>
      <c r="Q1008" s="11">
        <f>(((J1008/60)/60)/24)+DATE(1970,1,1)+(-5/24)</f>
        <v>41976.83185185185</v>
      </c>
      <c r="R1008" s="13" t="s">
        <v>8273</v>
      </c>
      <c r="S1008" s="14" t="str">
        <f t="shared" si="91"/>
        <v>technology</v>
      </c>
      <c r="T1008" s="13" t="str">
        <f t="shared" si="92"/>
        <v>wearables</v>
      </c>
      <c r="U1008">
        <f>LEN(C1008)</f>
        <v>112</v>
      </c>
      <c r="V1008">
        <f t="shared" si="93"/>
        <v>0</v>
      </c>
      <c r="W1008">
        <f t="shared" si="94"/>
        <v>0</v>
      </c>
      <c r="X1008">
        <f t="shared" si="95"/>
        <v>1</v>
      </c>
    </row>
    <row r="1009" spans="1:24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>
        <f>E1009/D1009</f>
        <v>0.44319999999999998</v>
      </c>
      <c r="O1009" s="6">
        <f>IF(L1009&gt;0,E1009/L1009,0)</f>
        <v>174.94736842105263</v>
      </c>
      <c r="P1009" s="11">
        <f t="shared" si="90"/>
        <v>42718.416932870365</v>
      </c>
      <c r="Q1009" s="11">
        <f>(((J1009/60)/60)/24)+DATE(1970,1,1)+(-5/24)</f>
        <v>42676.3752662037</v>
      </c>
      <c r="R1009" s="13" t="s">
        <v>8273</v>
      </c>
      <c r="S1009" s="14" t="str">
        <f t="shared" si="91"/>
        <v>technology</v>
      </c>
      <c r="T1009" s="13" t="str">
        <f t="shared" si="92"/>
        <v>wearables</v>
      </c>
      <c r="U1009">
        <f>LEN(C1009)</f>
        <v>110</v>
      </c>
      <c r="V1009">
        <f t="shared" si="93"/>
        <v>0</v>
      </c>
      <c r="W1009">
        <f t="shared" si="94"/>
        <v>0</v>
      </c>
      <c r="X1009">
        <f t="shared" si="95"/>
        <v>1</v>
      </c>
    </row>
    <row r="1010" spans="1:24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>
        <f>E1010/D1010</f>
        <v>2.6737967914438501E-3</v>
      </c>
      <c r="O1010" s="6">
        <f>IF(L1010&gt;0,E1010/L1010,0)</f>
        <v>250</v>
      </c>
      <c r="P1010" s="11">
        <f t="shared" si="90"/>
        <v>42732.600868055553</v>
      </c>
      <c r="Q1010" s="11">
        <f>(((J1010/60)/60)/24)+DATE(1970,1,1)+(-5/24)</f>
        <v>42702.600868055553</v>
      </c>
      <c r="R1010" s="13" t="s">
        <v>8273</v>
      </c>
      <c r="S1010" s="14" t="str">
        <f t="shared" si="91"/>
        <v>technology</v>
      </c>
      <c r="T1010" s="13" t="str">
        <f t="shared" si="92"/>
        <v>wearables</v>
      </c>
      <c r="U1010">
        <f>LEN(C1010)</f>
        <v>136</v>
      </c>
      <c r="V1010">
        <f t="shared" si="93"/>
        <v>0</v>
      </c>
      <c r="W1010">
        <f t="shared" si="94"/>
        <v>0</v>
      </c>
      <c r="X1010">
        <f t="shared" si="95"/>
        <v>1</v>
      </c>
    </row>
    <row r="1011" spans="1:24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>
        <f>E1011/D1011</f>
        <v>0.1313</v>
      </c>
      <c r="O1011" s="6">
        <f>IF(L1011&gt;0,E1011/L1011,0)</f>
        <v>65</v>
      </c>
      <c r="P1011" s="11">
        <f t="shared" si="90"/>
        <v>42540.396365740737</v>
      </c>
      <c r="Q1011" s="11">
        <f>(((J1011/60)/60)/24)+DATE(1970,1,1)+(-5/24)</f>
        <v>42510.396365740737</v>
      </c>
      <c r="R1011" s="13" t="s">
        <v>8273</v>
      </c>
      <c r="S1011" s="14" t="str">
        <f t="shared" si="91"/>
        <v>technology</v>
      </c>
      <c r="T1011" s="13" t="str">
        <f t="shared" si="92"/>
        <v>wearables</v>
      </c>
      <c r="U1011">
        <f>LEN(C1011)</f>
        <v>135</v>
      </c>
      <c r="V1011">
        <f t="shared" si="93"/>
        <v>0</v>
      </c>
      <c r="W1011">
        <f t="shared" si="94"/>
        <v>0</v>
      </c>
      <c r="X1011">
        <f t="shared" si="95"/>
        <v>1</v>
      </c>
    </row>
    <row r="1012" spans="1:24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>
        <f>E1012/D1012</f>
        <v>1.9088937093275488E-3</v>
      </c>
      <c r="O1012" s="6">
        <f>IF(L1012&gt;0,E1012/L1012,0)</f>
        <v>55</v>
      </c>
      <c r="P1012" s="11">
        <f t="shared" si="90"/>
        <v>42617.915972222218</v>
      </c>
      <c r="Q1012" s="11">
        <f>(((J1012/60)/60)/24)+DATE(1970,1,1)+(-5/24)</f>
        <v>42561.621087962958</v>
      </c>
      <c r="R1012" s="13" t="s">
        <v>8273</v>
      </c>
      <c r="S1012" s="14" t="str">
        <f t="shared" si="91"/>
        <v>technology</v>
      </c>
      <c r="T1012" s="13" t="str">
        <f t="shared" si="92"/>
        <v>wearables</v>
      </c>
      <c r="U1012">
        <f>LEN(C1012)</f>
        <v>135</v>
      </c>
      <c r="V1012">
        <f t="shared" si="93"/>
        <v>0</v>
      </c>
      <c r="W1012">
        <f t="shared" si="94"/>
        <v>0</v>
      </c>
      <c r="X1012">
        <f t="shared" si="95"/>
        <v>1</v>
      </c>
    </row>
    <row r="1013" spans="1:24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>
        <f>E1013/D1013</f>
        <v>3.7499999999999999E-3</v>
      </c>
      <c r="O1013" s="6">
        <f>IF(L1013&gt;0,E1013/L1013,0)</f>
        <v>75</v>
      </c>
      <c r="P1013" s="11">
        <f t="shared" si="90"/>
        <v>41991.689756944441</v>
      </c>
      <c r="Q1013" s="11">
        <f>(((J1013/60)/60)/24)+DATE(1970,1,1)+(-5/24)</f>
        <v>41946.689756944441</v>
      </c>
      <c r="R1013" s="13" t="s">
        <v>8273</v>
      </c>
      <c r="S1013" s="14" t="str">
        <f t="shared" si="91"/>
        <v>technology</v>
      </c>
      <c r="T1013" s="13" t="str">
        <f t="shared" si="92"/>
        <v>wearables</v>
      </c>
      <c r="U1013">
        <f>LEN(C1013)</f>
        <v>120</v>
      </c>
      <c r="V1013">
        <f t="shared" si="93"/>
        <v>0</v>
      </c>
      <c r="W1013">
        <f t="shared" si="94"/>
        <v>0</v>
      </c>
      <c r="X1013">
        <f t="shared" si="95"/>
        <v>1</v>
      </c>
    </row>
    <row r="1014" spans="1:24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>
        <f>E1014/D1014</f>
        <v>215.35021</v>
      </c>
      <c r="O1014" s="6">
        <f>IF(L1014&gt;0,E1014/L1014,0)</f>
        <v>1389.3561935483872</v>
      </c>
      <c r="P1014" s="11">
        <f t="shared" si="90"/>
        <v>42759.232083333329</v>
      </c>
      <c r="Q1014" s="11">
        <f>(((J1014/60)/60)/24)+DATE(1970,1,1)+(-5/24)</f>
        <v>42714.232083333329</v>
      </c>
      <c r="R1014" s="13" t="s">
        <v>8273</v>
      </c>
      <c r="S1014" s="14" t="str">
        <f t="shared" si="91"/>
        <v>technology</v>
      </c>
      <c r="T1014" s="13" t="str">
        <f t="shared" si="92"/>
        <v>wearables</v>
      </c>
      <c r="U1014">
        <f>LEN(C1014)</f>
        <v>127</v>
      </c>
      <c r="V1014">
        <f t="shared" si="93"/>
        <v>0</v>
      </c>
      <c r="W1014">
        <f t="shared" si="94"/>
        <v>0</v>
      </c>
      <c r="X1014">
        <f t="shared" si="95"/>
        <v>1</v>
      </c>
    </row>
    <row r="1015" spans="1:24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>
        <f>E1015/D1015</f>
        <v>0.34527999999999998</v>
      </c>
      <c r="O1015" s="6">
        <f>IF(L1015&gt;0,E1015/L1015,0)</f>
        <v>95.911111111111111</v>
      </c>
      <c r="P1015" s="11">
        <f t="shared" si="90"/>
        <v>42367.624999999993</v>
      </c>
      <c r="Q1015" s="11">
        <f>(((J1015/60)/60)/24)+DATE(1970,1,1)+(-5/24)</f>
        <v>42339.625648148147</v>
      </c>
      <c r="R1015" s="13" t="s">
        <v>8273</v>
      </c>
      <c r="S1015" s="14" t="str">
        <f t="shared" si="91"/>
        <v>technology</v>
      </c>
      <c r="T1015" s="13" t="str">
        <f t="shared" si="92"/>
        <v>wearables</v>
      </c>
      <c r="U1015">
        <f>LEN(C1015)</f>
        <v>133</v>
      </c>
      <c r="V1015">
        <f t="shared" si="93"/>
        <v>0</v>
      </c>
      <c r="W1015">
        <f t="shared" si="94"/>
        <v>0</v>
      </c>
      <c r="X1015">
        <f t="shared" si="95"/>
        <v>1</v>
      </c>
    </row>
    <row r="1016" spans="1:24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>
        <f>E1016/D1016</f>
        <v>0.30599999999999999</v>
      </c>
      <c r="O1016" s="6">
        <f>IF(L1016&gt;0,E1016/L1016,0)</f>
        <v>191.25</v>
      </c>
      <c r="P1016" s="11">
        <f t="shared" si="90"/>
        <v>42004.79415509259</v>
      </c>
      <c r="Q1016" s="11">
        <f>(((J1016/60)/60)/24)+DATE(1970,1,1)+(-5/24)</f>
        <v>41954.79415509259</v>
      </c>
      <c r="R1016" s="13" t="s">
        <v>8273</v>
      </c>
      <c r="S1016" s="14" t="str">
        <f t="shared" si="91"/>
        <v>technology</v>
      </c>
      <c r="T1016" s="13" t="str">
        <f t="shared" si="92"/>
        <v>wearables</v>
      </c>
      <c r="U1016">
        <f>LEN(C1016)</f>
        <v>77</v>
      </c>
      <c r="V1016">
        <f t="shared" si="93"/>
        <v>0</v>
      </c>
      <c r="W1016">
        <f t="shared" si="94"/>
        <v>1</v>
      </c>
      <c r="X1016">
        <f t="shared" si="95"/>
        <v>0</v>
      </c>
    </row>
    <row r="1017" spans="1:24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>
        <f>E1017/D1017</f>
        <v>2.6666666666666668E-2</v>
      </c>
      <c r="O1017" s="6">
        <f>IF(L1017&gt;0,E1017/L1017,0)</f>
        <v>40</v>
      </c>
      <c r="P1017" s="11">
        <f t="shared" si="90"/>
        <v>42333.711747685178</v>
      </c>
      <c r="Q1017" s="11">
        <f>(((J1017/60)/60)/24)+DATE(1970,1,1)+(-5/24)</f>
        <v>42303.670081018521</v>
      </c>
      <c r="R1017" s="13" t="s">
        <v>8273</v>
      </c>
      <c r="S1017" s="14" t="str">
        <f t="shared" si="91"/>
        <v>technology</v>
      </c>
      <c r="T1017" s="13" t="str">
        <f t="shared" si="92"/>
        <v>wearables</v>
      </c>
      <c r="U1017">
        <f>LEN(C1017)</f>
        <v>88</v>
      </c>
      <c r="V1017">
        <f t="shared" si="93"/>
        <v>0</v>
      </c>
      <c r="W1017">
        <f t="shared" si="94"/>
        <v>1</v>
      </c>
      <c r="X1017">
        <f t="shared" si="95"/>
        <v>0</v>
      </c>
    </row>
    <row r="1018" spans="1:24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>
        <f>E1018/D1018</f>
        <v>2.8420000000000001E-2</v>
      </c>
      <c r="O1018" s="6">
        <f>IF(L1018&gt;0,E1018/L1018,0)</f>
        <v>74.78947368421052</v>
      </c>
      <c r="P1018" s="11">
        <f t="shared" si="90"/>
        <v>42466.857129629621</v>
      </c>
      <c r="Q1018" s="11">
        <f>(((J1018/60)/60)/24)+DATE(1970,1,1)+(-5/24)</f>
        <v>42421.898796296293</v>
      </c>
      <c r="R1018" s="13" t="s">
        <v>8273</v>
      </c>
      <c r="S1018" s="14" t="str">
        <f t="shared" si="91"/>
        <v>technology</v>
      </c>
      <c r="T1018" s="13" t="str">
        <f t="shared" si="92"/>
        <v>wearables</v>
      </c>
      <c r="U1018">
        <f>LEN(C1018)</f>
        <v>112</v>
      </c>
      <c r="V1018">
        <f t="shared" si="93"/>
        <v>0</v>
      </c>
      <c r="W1018">
        <f t="shared" si="94"/>
        <v>0</v>
      </c>
      <c r="X1018">
        <f t="shared" si="95"/>
        <v>1</v>
      </c>
    </row>
    <row r="1019" spans="1:24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>
        <f>E1019/D1019</f>
        <v>0.22878799999999999</v>
      </c>
      <c r="O1019" s="6">
        <f>IF(L1019&gt;0,E1019/L1019,0)</f>
        <v>161.11830985915492</v>
      </c>
      <c r="P1019" s="11">
        <f t="shared" si="90"/>
        <v>42329.508506944439</v>
      </c>
      <c r="Q1019" s="11">
        <f>(((J1019/60)/60)/24)+DATE(1970,1,1)+(-5/24)</f>
        <v>42289.466840277775</v>
      </c>
      <c r="R1019" s="13" t="s">
        <v>8273</v>
      </c>
      <c r="S1019" s="14" t="str">
        <f t="shared" si="91"/>
        <v>technology</v>
      </c>
      <c r="T1019" s="13" t="str">
        <f t="shared" si="92"/>
        <v>wearables</v>
      </c>
      <c r="U1019">
        <f>LEN(C1019)</f>
        <v>128</v>
      </c>
      <c r="V1019">
        <f t="shared" si="93"/>
        <v>0</v>
      </c>
      <c r="W1019">
        <f t="shared" si="94"/>
        <v>0</v>
      </c>
      <c r="X1019">
        <f t="shared" si="95"/>
        <v>1</v>
      </c>
    </row>
    <row r="1020" spans="1:24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>
        <f>E1020/D1020</f>
        <v>3.1050000000000001E-2</v>
      </c>
      <c r="O1020" s="6">
        <f>IF(L1020&gt;0,E1020/L1020,0)</f>
        <v>88.714285714285708</v>
      </c>
      <c r="P1020" s="11">
        <f t="shared" si="90"/>
        <v>42565.283946759257</v>
      </c>
      <c r="Q1020" s="11">
        <f>(((J1020/60)/60)/24)+DATE(1970,1,1)+(-5/24)</f>
        <v>42535.283946759257</v>
      </c>
      <c r="R1020" s="13" t="s">
        <v>8273</v>
      </c>
      <c r="S1020" s="14" t="str">
        <f t="shared" si="91"/>
        <v>technology</v>
      </c>
      <c r="T1020" s="13" t="str">
        <f t="shared" si="92"/>
        <v>wearables</v>
      </c>
      <c r="U1020">
        <f>LEN(C1020)</f>
        <v>107</v>
      </c>
      <c r="V1020">
        <f t="shared" si="93"/>
        <v>0</v>
      </c>
      <c r="W1020">
        <f t="shared" si="94"/>
        <v>0</v>
      </c>
      <c r="X1020">
        <f t="shared" si="95"/>
        <v>1</v>
      </c>
    </row>
    <row r="1021" spans="1:24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>
        <f>E1021/D1021</f>
        <v>0.47333333333333333</v>
      </c>
      <c r="O1021" s="6">
        <f>IF(L1021&gt;0,E1021/L1021,0)</f>
        <v>53.25</v>
      </c>
      <c r="P1021" s="11">
        <f t="shared" si="90"/>
        <v>42039.765613425923</v>
      </c>
      <c r="Q1021" s="11">
        <f>(((J1021/60)/60)/24)+DATE(1970,1,1)+(-5/24)</f>
        <v>42009.765613425923</v>
      </c>
      <c r="R1021" s="13" t="s">
        <v>8273</v>
      </c>
      <c r="S1021" s="14" t="str">
        <f t="shared" si="91"/>
        <v>technology</v>
      </c>
      <c r="T1021" s="13" t="str">
        <f t="shared" si="92"/>
        <v>wearables</v>
      </c>
      <c r="U1021">
        <f>LEN(C1021)</f>
        <v>91</v>
      </c>
      <c r="V1021">
        <f t="shared" si="93"/>
        <v>0</v>
      </c>
      <c r="W1021">
        <f t="shared" si="94"/>
        <v>1</v>
      </c>
      <c r="X1021">
        <f t="shared" si="95"/>
        <v>0</v>
      </c>
    </row>
    <row r="1022" spans="1:24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>
        <f>E1022/D1022</f>
        <v>2.0554838709677421</v>
      </c>
      <c r="O1022" s="6">
        <f>IF(L1022&gt;0,E1022/L1022,0)</f>
        <v>106.2</v>
      </c>
      <c r="P1022" s="11">
        <f t="shared" si="90"/>
        <v>42156.824305555558</v>
      </c>
      <c r="Q1022" s="11">
        <f>(((J1022/60)/60)/24)+DATE(1970,1,1)+(-5/24)</f>
        <v>42126.861215277771</v>
      </c>
      <c r="R1022" s="13" t="s">
        <v>8280</v>
      </c>
      <c r="S1022" s="14" t="str">
        <f t="shared" si="91"/>
        <v>music</v>
      </c>
      <c r="T1022" s="13" t="str">
        <f t="shared" si="92"/>
        <v>electronic music</v>
      </c>
      <c r="U1022">
        <f>LEN(C1022)</f>
        <v>132</v>
      </c>
      <c r="V1022">
        <f t="shared" si="93"/>
        <v>0</v>
      </c>
      <c r="W1022">
        <f t="shared" si="94"/>
        <v>0</v>
      </c>
      <c r="X1022">
        <f t="shared" si="95"/>
        <v>1</v>
      </c>
    </row>
    <row r="1023" spans="1:24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>
        <f>E1023/D1023</f>
        <v>3.5180366666666667</v>
      </c>
      <c r="O1023" s="6">
        <f>IF(L1023&gt;0,E1023/L1023,0)</f>
        <v>22.079728033472804</v>
      </c>
      <c r="P1023" s="11">
        <f t="shared" si="90"/>
        <v>42293.958333333336</v>
      </c>
      <c r="Q1023" s="11">
        <f>(((J1023/60)/60)/24)+DATE(1970,1,1)+(-5/24)</f>
        <v>42271.043645833335</v>
      </c>
      <c r="R1023" s="13" t="s">
        <v>8280</v>
      </c>
      <c r="S1023" s="14" t="str">
        <f t="shared" si="91"/>
        <v>music</v>
      </c>
      <c r="T1023" s="13" t="str">
        <f t="shared" si="92"/>
        <v>electronic music</v>
      </c>
      <c r="U1023">
        <f>LEN(C1023)</f>
        <v>96</v>
      </c>
      <c r="V1023">
        <f t="shared" si="93"/>
        <v>0</v>
      </c>
      <c r="W1023">
        <f t="shared" si="94"/>
        <v>1</v>
      </c>
      <c r="X1023">
        <f t="shared" si="95"/>
        <v>0</v>
      </c>
    </row>
    <row r="1024" spans="1:24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>
        <f>E1024/D1024</f>
        <v>1.149</v>
      </c>
      <c r="O1024" s="6">
        <f>IF(L1024&gt;0,E1024/L1024,0)</f>
        <v>31.054054054054053</v>
      </c>
      <c r="P1024" s="11">
        <f t="shared" si="90"/>
        <v>42141.438391203708</v>
      </c>
      <c r="Q1024" s="11">
        <f>(((J1024/60)/60)/24)+DATE(1970,1,1)+(-5/24)</f>
        <v>42111.438391203708</v>
      </c>
      <c r="R1024" s="13" t="s">
        <v>8280</v>
      </c>
      <c r="S1024" s="14" t="str">
        <f t="shared" si="91"/>
        <v>music</v>
      </c>
      <c r="T1024" s="13" t="str">
        <f t="shared" si="92"/>
        <v>electronic music</v>
      </c>
      <c r="U1024">
        <f>LEN(C1024)</f>
        <v>77</v>
      </c>
      <c r="V1024">
        <f t="shared" si="93"/>
        <v>0</v>
      </c>
      <c r="W1024">
        <f t="shared" si="94"/>
        <v>1</v>
      </c>
      <c r="X1024">
        <f t="shared" si="95"/>
        <v>0</v>
      </c>
    </row>
    <row r="1025" spans="1:24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>
        <f>E1025/D1025</f>
        <v>2.3715000000000002</v>
      </c>
      <c r="O1025" s="6">
        <f>IF(L1025&gt;0,E1025/L1025,0)</f>
        <v>36.206106870229007</v>
      </c>
      <c r="P1025" s="11">
        <f t="shared" si="90"/>
        <v>42175.711354166669</v>
      </c>
      <c r="Q1025" s="11">
        <f>(((J1025/60)/60)/24)+DATE(1970,1,1)+(-5/24)</f>
        <v>42145.711354166669</v>
      </c>
      <c r="R1025" s="13" t="s">
        <v>8280</v>
      </c>
      <c r="S1025" s="14" t="str">
        <f t="shared" si="91"/>
        <v>music</v>
      </c>
      <c r="T1025" s="13" t="str">
        <f t="shared" si="92"/>
        <v>electronic music</v>
      </c>
      <c r="U1025">
        <f>LEN(C1025)</f>
        <v>104</v>
      </c>
      <c r="V1025">
        <f t="shared" si="93"/>
        <v>0</v>
      </c>
      <c r="W1025">
        <f t="shared" si="94"/>
        <v>0</v>
      </c>
      <c r="X1025">
        <f t="shared" si="95"/>
        <v>1</v>
      </c>
    </row>
    <row r="1026" spans="1:24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>
        <f>E1026/D1026</f>
        <v>1.1863774999999999</v>
      </c>
      <c r="O1026" s="6">
        <f>IF(L1026&gt;0,E1026/L1026,0)</f>
        <v>388.9762295081967</v>
      </c>
      <c r="P1026" s="11">
        <f t="shared" ref="P1026:P1089" si="96">(((I1026/60)/60)/24)+DATE(1970,1,1)+(-5/24)</f>
        <v>42400.372256944444</v>
      </c>
      <c r="Q1026" s="11">
        <f>(((J1026/60)/60)/24)+DATE(1970,1,1)+(-5/24)</f>
        <v>42370.372256944444</v>
      </c>
      <c r="R1026" s="13" t="s">
        <v>8280</v>
      </c>
      <c r="S1026" s="14" t="str">
        <f t="shared" ref="S1026:S1089" si="97">LEFT(R1026,SEARCH("/",R1026)-1)</f>
        <v>music</v>
      </c>
      <c r="T1026" s="13" t="str">
        <f t="shared" ref="T1026:T1089" si="98">RIGHT(R1026,LEN(R1026)-SEARCH("/",R1026))</f>
        <v>electronic music</v>
      </c>
      <c r="U1026">
        <f>LEN(C1026)</f>
        <v>125</v>
      </c>
      <c r="V1026">
        <f t="shared" si="93"/>
        <v>0</v>
      </c>
      <c r="W1026">
        <f t="shared" si="94"/>
        <v>0</v>
      </c>
      <c r="X1026">
        <f t="shared" si="95"/>
        <v>1</v>
      </c>
    </row>
    <row r="1027" spans="1:24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>
        <f>E1027/D1027</f>
        <v>1.099283142857143</v>
      </c>
      <c r="O1027" s="6">
        <f>IF(L1027&gt;0,E1027/L1027,0)</f>
        <v>71.848571428571432</v>
      </c>
      <c r="P1027" s="11">
        <f t="shared" si="96"/>
        <v>42079.583761574067</v>
      </c>
      <c r="Q1027" s="11">
        <f>(((J1027/60)/60)/24)+DATE(1970,1,1)+(-5/24)</f>
        <v>42049.625428240739</v>
      </c>
      <c r="R1027" s="13" t="s">
        <v>8280</v>
      </c>
      <c r="S1027" s="14" t="str">
        <f t="shared" si="97"/>
        <v>music</v>
      </c>
      <c r="T1027" s="13" t="str">
        <f t="shared" si="98"/>
        <v>electronic music</v>
      </c>
      <c r="U1027">
        <f>LEN(C1027)</f>
        <v>83</v>
      </c>
      <c r="V1027">
        <f t="shared" ref="V1027:V1090" si="99">IF(U1027&lt;50,1,0)</f>
        <v>0</v>
      </c>
      <c r="W1027">
        <f t="shared" ref="W1027:W1090" si="100">IF(AND(U1027&gt;= 50, U1027 &lt; 100),1,0)</f>
        <v>1</v>
      </c>
      <c r="X1027">
        <f t="shared" ref="X1027:X1090" si="101">IF(U1027&gt;=100,1,0)</f>
        <v>0</v>
      </c>
    </row>
    <row r="1028" spans="1:24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>
        <f>E1028/D1028</f>
        <v>1.0000828571428571</v>
      </c>
      <c r="O1028" s="6">
        <f>IF(L1028&gt;0,E1028/L1028,0)</f>
        <v>57.381803278688523</v>
      </c>
      <c r="P1028" s="11">
        <f t="shared" si="96"/>
        <v>42460.157592592594</v>
      </c>
      <c r="Q1028" s="11">
        <f>(((J1028/60)/60)/24)+DATE(1970,1,1)+(-5/24)</f>
        <v>42426.199259259258</v>
      </c>
      <c r="R1028" s="13" t="s">
        <v>8280</v>
      </c>
      <c r="S1028" s="14" t="str">
        <f t="shared" si="97"/>
        <v>music</v>
      </c>
      <c r="T1028" s="13" t="str">
        <f t="shared" si="98"/>
        <v>electronic music</v>
      </c>
      <c r="U1028">
        <f>LEN(C1028)</f>
        <v>135</v>
      </c>
      <c r="V1028">
        <f t="shared" si="99"/>
        <v>0</v>
      </c>
      <c r="W1028">
        <f t="shared" si="100"/>
        <v>0</v>
      </c>
      <c r="X1028">
        <f t="shared" si="101"/>
        <v>1</v>
      </c>
    </row>
    <row r="1029" spans="1:24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>
        <f>E1029/D1029</f>
        <v>1.0309292094387414</v>
      </c>
      <c r="O1029" s="6">
        <f>IF(L1029&gt;0,E1029/L1029,0)</f>
        <v>69.666666666666671</v>
      </c>
      <c r="P1029" s="11">
        <f t="shared" si="96"/>
        <v>41934.825775462959</v>
      </c>
      <c r="Q1029" s="11">
        <f>(((J1029/60)/60)/24)+DATE(1970,1,1)+(-5/24)</f>
        <v>41904.825775462959</v>
      </c>
      <c r="R1029" s="13" t="s">
        <v>8280</v>
      </c>
      <c r="S1029" s="14" t="str">
        <f t="shared" si="97"/>
        <v>music</v>
      </c>
      <c r="T1029" s="13" t="str">
        <f t="shared" si="98"/>
        <v>electronic music</v>
      </c>
      <c r="U1029">
        <f>LEN(C1029)</f>
        <v>135</v>
      </c>
      <c r="V1029">
        <f t="shared" si="99"/>
        <v>0</v>
      </c>
      <c r="W1029">
        <f t="shared" si="100"/>
        <v>0</v>
      </c>
      <c r="X1029">
        <f t="shared" si="101"/>
        <v>1</v>
      </c>
    </row>
    <row r="1030" spans="1:24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>
        <f>E1030/D1030</f>
        <v>1.1727000000000001</v>
      </c>
      <c r="O1030" s="6">
        <f>IF(L1030&gt;0,E1030/L1030,0)</f>
        <v>45.988235294117644</v>
      </c>
      <c r="P1030" s="11">
        <f t="shared" si="96"/>
        <v>42800.624999999993</v>
      </c>
      <c r="Q1030" s="11">
        <f>(((J1030/60)/60)/24)+DATE(1970,1,1)+(-5/24)</f>
        <v>42755.419039351851</v>
      </c>
      <c r="R1030" s="13" t="s">
        <v>8280</v>
      </c>
      <c r="S1030" s="14" t="str">
        <f t="shared" si="97"/>
        <v>music</v>
      </c>
      <c r="T1030" s="13" t="str">
        <f t="shared" si="98"/>
        <v>electronic music</v>
      </c>
      <c r="U1030">
        <f>LEN(C1030)</f>
        <v>131</v>
      </c>
      <c r="V1030">
        <f t="shared" si="99"/>
        <v>0</v>
      </c>
      <c r="W1030">
        <f t="shared" si="100"/>
        <v>0</v>
      </c>
      <c r="X1030">
        <f t="shared" si="101"/>
        <v>1</v>
      </c>
    </row>
    <row r="1031" spans="1:24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>
        <f>E1031/D1031</f>
        <v>1.1175999999999999</v>
      </c>
      <c r="O1031" s="6">
        <f>IF(L1031&gt;0,E1031/L1031,0)</f>
        <v>79.262411347517727</v>
      </c>
      <c r="P1031" s="11">
        <f t="shared" si="96"/>
        <v>42098.707638888889</v>
      </c>
      <c r="Q1031" s="11">
        <f>(((J1031/60)/60)/24)+DATE(1970,1,1)+(-5/24)</f>
        <v>42044.503553240742</v>
      </c>
      <c r="R1031" s="13" t="s">
        <v>8280</v>
      </c>
      <c r="S1031" s="14" t="str">
        <f t="shared" si="97"/>
        <v>music</v>
      </c>
      <c r="T1031" s="13" t="str">
        <f t="shared" si="98"/>
        <v>electronic music</v>
      </c>
      <c r="U1031">
        <f>LEN(C1031)</f>
        <v>86</v>
      </c>
      <c r="V1031">
        <f t="shared" si="99"/>
        <v>0</v>
      </c>
      <c r="W1031">
        <f t="shared" si="100"/>
        <v>1</v>
      </c>
      <c r="X1031">
        <f t="shared" si="101"/>
        <v>0</v>
      </c>
    </row>
    <row r="1032" spans="1:24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>
        <f>E1032/D1032</f>
        <v>3.4209999999999998</v>
      </c>
      <c r="O1032" s="6">
        <f>IF(L1032&gt;0,E1032/L1032,0)</f>
        <v>43.031446540880502</v>
      </c>
      <c r="P1032" s="11">
        <f t="shared" si="96"/>
        <v>42625.274872685179</v>
      </c>
      <c r="Q1032" s="11">
        <f>(((J1032/60)/60)/24)+DATE(1970,1,1)+(-5/24)</f>
        <v>42611.274872685179</v>
      </c>
      <c r="R1032" s="13" t="s">
        <v>8280</v>
      </c>
      <c r="S1032" s="14" t="str">
        <f t="shared" si="97"/>
        <v>music</v>
      </c>
      <c r="T1032" s="13" t="str">
        <f t="shared" si="98"/>
        <v>electronic music</v>
      </c>
      <c r="U1032">
        <f>LEN(C1032)</f>
        <v>57</v>
      </c>
      <c r="V1032">
        <f t="shared" si="99"/>
        <v>0</v>
      </c>
      <c r="W1032">
        <f t="shared" si="100"/>
        <v>1</v>
      </c>
      <c r="X1032">
        <f t="shared" si="101"/>
        <v>0</v>
      </c>
    </row>
    <row r="1033" spans="1:24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>
        <f>E1033/D1033</f>
        <v>1.0740000000000001</v>
      </c>
      <c r="O1033" s="6">
        <f>IF(L1033&gt;0,E1033/L1033,0)</f>
        <v>108.48484848484848</v>
      </c>
      <c r="P1033" s="11">
        <f t="shared" si="96"/>
        <v>42354.555671296293</v>
      </c>
      <c r="Q1033" s="11">
        <f>(((J1033/60)/60)/24)+DATE(1970,1,1)+(-5/24)</f>
        <v>42324.555671296293</v>
      </c>
      <c r="R1033" s="13" t="s">
        <v>8280</v>
      </c>
      <c r="S1033" s="14" t="str">
        <f t="shared" si="97"/>
        <v>music</v>
      </c>
      <c r="T1033" s="13" t="str">
        <f t="shared" si="98"/>
        <v>electronic music</v>
      </c>
      <c r="U1033">
        <f>LEN(C1033)</f>
        <v>134</v>
      </c>
      <c r="V1033">
        <f t="shared" si="99"/>
        <v>0</v>
      </c>
      <c r="W1033">
        <f t="shared" si="100"/>
        <v>0</v>
      </c>
      <c r="X1033">
        <f t="shared" si="101"/>
        <v>1</v>
      </c>
    </row>
    <row r="1034" spans="1:24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>
        <f>E1034/D1034</f>
        <v>1.0849703703703704</v>
      </c>
      <c r="O1034" s="6">
        <f>IF(L1034&gt;0,E1034/L1034,0)</f>
        <v>61.029583333333335</v>
      </c>
      <c r="P1034" s="11">
        <f t="shared" si="96"/>
        <v>42544.458622685182</v>
      </c>
      <c r="Q1034" s="11">
        <f>(((J1034/60)/60)/24)+DATE(1970,1,1)+(-5/24)</f>
        <v>42514.458622685182</v>
      </c>
      <c r="R1034" s="13" t="s">
        <v>8280</v>
      </c>
      <c r="S1034" s="14" t="str">
        <f t="shared" si="97"/>
        <v>music</v>
      </c>
      <c r="T1034" s="13" t="str">
        <f t="shared" si="98"/>
        <v>electronic music</v>
      </c>
      <c r="U1034">
        <f>LEN(C1034)</f>
        <v>39</v>
      </c>
      <c r="V1034">
        <f t="shared" si="99"/>
        <v>1</v>
      </c>
      <c r="W1034">
        <f t="shared" si="100"/>
        <v>0</v>
      </c>
      <c r="X1034">
        <f t="shared" si="101"/>
        <v>0</v>
      </c>
    </row>
    <row r="1035" spans="1:24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>
        <f>E1035/D1035</f>
        <v>1.0286144578313252</v>
      </c>
      <c r="O1035" s="6">
        <f>IF(L1035&gt;0,E1035/L1035,0)</f>
        <v>50.592592592592595</v>
      </c>
      <c r="P1035" s="11">
        <f t="shared" si="96"/>
        <v>42716.524074074077</v>
      </c>
      <c r="Q1035" s="11">
        <f>(((J1035/60)/60)/24)+DATE(1970,1,1)+(-5/24)</f>
        <v>42688.524074074077</v>
      </c>
      <c r="R1035" s="13" t="s">
        <v>8280</v>
      </c>
      <c r="S1035" s="14" t="str">
        <f t="shared" si="97"/>
        <v>music</v>
      </c>
      <c r="T1035" s="13" t="str">
        <f t="shared" si="98"/>
        <v>electronic music</v>
      </c>
      <c r="U1035">
        <f>LEN(C1035)</f>
        <v>135</v>
      </c>
      <c r="V1035">
        <f t="shared" si="99"/>
        <v>0</v>
      </c>
      <c r="W1035">
        <f t="shared" si="100"/>
        <v>0</v>
      </c>
      <c r="X1035">
        <f t="shared" si="101"/>
        <v>1</v>
      </c>
    </row>
    <row r="1036" spans="1:24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>
        <f>E1036/D1036</f>
        <v>1.3000180000000001</v>
      </c>
      <c r="O1036" s="6">
        <f>IF(L1036&gt;0,E1036/L1036,0)</f>
        <v>39.157168674698795</v>
      </c>
      <c r="P1036" s="11">
        <f t="shared" si="96"/>
        <v>42586.957638888889</v>
      </c>
      <c r="Q1036" s="11">
        <f>(((J1036/60)/60)/24)+DATE(1970,1,1)+(-5/24)</f>
        <v>42554.958379629628</v>
      </c>
      <c r="R1036" s="13" t="s">
        <v>8280</v>
      </c>
      <c r="S1036" s="14" t="str">
        <f t="shared" si="97"/>
        <v>music</v>
      </c>
      <c r="T1036" s="13" t="str">
        <f t="shared" si="98"/>
        <v>electronic music</v>
      </c>
      <c r="U1036">
        <f>LEN(C1036)</f>
        <v>117</v>
      </c>
      <c r="V1036">
        <f t="shared" si="99"/>
        <v>0</v>
      </c>
      <c r="W1036">
        <f t="shared" si="100"/>
        <v>0</v>
      </c>
      <c r="X1036">
        <f t="shared" si="101"/>
        <v>1</v>
      </c>
    </row>
    <row r="1037" spans="1:24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>
        <f>E1037/D1037</f>
        <v>1.0765217391304347</v>
      </c>
      <c r="O1037" s="6">
        <f>IF(L1037&gt;0,E1037/L1037,0)</f>
        <v>65.15789473684211</v>
      </c>
      <c r="P1037" s="11">
        <f t="shared" si="96"/>
        <v>42046.43310185185</v>
      </c>
      <c r="Q1037" s="11">
        <f>(((J1037/60)/60)/24)+DATE(1970,1,1)+(-5/24)</f>
        <v>42016.43310185185</v>
      </c>
      <c r="R1037" s="13" t="s">
        <v>8280</v>
      </c>
      <c r="S1037" s="14" t="str">
        <f t="shared" si="97"/>
        <v>music</v>
      </c>
      <c r="T1037" s="13" t="str">
        <f t="shared" si="98"/>
        <v>electronic music</v>
      </c>
      <c r="U1037">
        <f>LEN(C1037)</f>
        <v>118</v>
      </c>
      <c r="V1037">
        <f t="shared" si="99"/>
        <v>0</v>
      </c>
      <c r="W1037">
        <f t="shared" si="100"/>
        <v>0</v>
      </c>
      <c r="X1037">
        <f t="shared" si="101"/>
        <v>1</v>
      </c>
    </row>
    <row r="1038" spans="1:24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>
        <f>E1038/D1038</f>
        <v>1.1236044444444444</v>
      </c>
      <c r="O1038" s="6">
        <f>IF(L1038&gt;0,E1038/L1038,0)</f>
        <v>23.963127962085309</v>
      </c>
      <c r="P1038" s="11">
        <f t="shared" si="96"/>
        <v>41281.125</v>
      </c>
      <c r="Q1038" s="11">
        <f>(((J1038/60)/60)/24)+DATE(1970,1,1)+(-5/24)</f>
        <v>41249.240624999999</v>
      </c>
      <c r="R1038" s="13" t="s">
        <v>8280</v>
      </c>
      <c r="S1038" s="14" t="str">
        <f t="shared" si="97"/>
        <v>music</v>
      </c>
      <c r="T1038" s="13" t="str">
        <f t="shared" si="98"/>
        <v>electronic music</v>
      </c>
      <c r="U1038">
        <f>LEN(C1038)</f>
        <v>99</v>
      </c>
      <c r="V1038">
        <f t="shared" si="99"/>
        <v>0</v>
      </c>
      <c r="W1038">
        <f t="shared" si="100"/>
        <v>1</v>
      </c>
      <c r="X1038">
        <f t="shared" si="101"/>
        <v>0</v>
      </c>
    </row>
    <row r="1039" spans="1:24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>
        <f>E1039/D1039</f>
        <v>1.0209999999999999</v>
      </c>
      <c r="O1039" s="6">
        <f>IF(L1039&gt;0,E1039/L1039,0)</f>
        <v>48.61904761904762</v>
      </c>
      <c r="P1039" s="11">
        <f t="shared" si="96"/>
        <v>42141.999999999993</v>
      </c>
      <c r="Q1039" s="11">
        <f>(((J1039/60)/60)/24)+DATE(1970,1,1)+(-5/24)</f>
        <v>42119.61414351852</v>
      </c>
      <c r="R1039" s="13" t="s">
        <v>8280</v>
      </c>
      <c r="S1039" s="14" t="str">
        <f t="shared" si="97"/>
        <v>music</v>
      </c>
      <c r="T1039" s="13" t="str">
        <f t="shared" si="98"/>
        <v>electronic music</v>
      </c>
      <c r="U1039">
        <f>LEN(C1039)</f>
        <v>131</v>
      </c>
      <c r="V1039">
        <f t="shared" si="99"/>
        <v>0</v>
      </c>
      <c r="W1039">
        <f t="shared" si="100"/>
        <v>0</v>
      </c>
      <c r="X1039">
        <f t="shared" si="101"/>
        <v>1</v>
      </c>
    </row>
    <row r="1040" spans="1:24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>
        <f>E1040/D1040</f>
        <v>1.4533333333333334</v>
      </c>
      <c r="O1040" s="6">
        <f>IF(L1040&gt;0,E1040/L1040,0)</f>
        <v>35.73770491803279</v>
      </c>
      <c r="P1040" s="11">
        <f t="shared" si="96"/>
        <v>42447.981747685182</v>
      </c>
      <c r="Q1040" s="11">
        <f>(((J1040/60)/60)/24)+DATE(1970,1,1)+(-5/24)</f>
        <v>42418.023414351854</v>
      </c>
      <c r="R1040" s="13" t="s">
        <v>8280</v>
      </c>
      <c r="S1040" s="14" t="str">
        <f t="shared" si="97"/>
        <v>music</v>
      </c>
      <c r="T1040" s="13" t="str">
        <f t="shared" si="98"/>
        <v>electronic music</v>
      </c>
      <c r="U1040">
        <f>LEN(C1040)</f>
        <v>128</v>
      </c>
      <c r="V1040">
        <f t="shared" si="99"/>
        <v>0</v>
      </c>
      <c r="W1040">
        <f t="shared" si="100"/>
        <v>0</v>
      </c>
      <c r="X1040">
        <f t="shared" si="101"/>
        <v>1</v>
      </c>
    </row>
    <row r="1041" spans="1:24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>
        <f>E1041/D1041</f>
        <v>1.282</v>
      </c>
      <c r="O1041" s="6">
        <f>IF(L1041&gt;0,E1041/L1041,0)</f>
        <v>21.366666666666667</v>
      </c>
      <c r="P1041" s="11">
        <f t="shared" si="96"/>
        <v>42717.124305555553</v>
      </c>
      <c r="Q1041" s="11">
        <f>(((J1041/60)/60)/24)+DATE(1970,1,1)+(-5/24)</f>
        <v>42691.900995370372</v>
      </c>
      <c r="R1041" s="13" t="s">
        <v>8280</v>
      </c>
      <c r="S1041" s="14" t="str">
        <f t="shared" si="97"/>
        <v>music</v>
      </c>
      <c r="T1041" s="13" t="str">
        <f t="shared" si="98"/>
        <v>electronic music</v>
      </c>
      <c r="U1041">
        <f>LEN(C1041)</f>
        <v>135</v>
      </c>
      <c r="V1041">
        <f t="shared" si="99"/>
        <v>0</v>
      </c>
      <c r="W1041">
        <f t="shared" si="100"/>
        <v>0</v>
      </c>
      <c r="X1041">
        <f t="shared" si="101"/>
        <v>1</v>
      </c>
    </row>
    <row r="1042" spans="1:24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>
        <f>E1042/D1042</f>
        <v>2.9411764705882353E-3</v>
      </c>
      <c r="O1042" s="6">
        <f>IF(L1042&gt;0,E1042/L1042,0)</f>
        <v>250</v>
      </c>
      <c r="P1042" s="11">
        <f t="shared" si="96"/>
        <v>42609.500104166662</v>
      </c>
      <c r="Q1042" s="11">
        <f>(((J1042/60)/60)/24)+DATE(1970,1,1)+(-5/24)</f>
        <v>42579.500104166662</v>
      </c>
      <c r="R1042" s="13" t="s">
        <v>8281</v>
      </c>
      <c r="S1042" s="14" t="str">
        <f t="shared" si="97"/>
        <v>journalism</v>
      </c>
      <c r="T1042" s="13" t="str">
        <f t="shared" si="98"/>
        <v>audio</v>
      </c>
      <c r="U1042">
        <f>LEN(C1042)</f>
        <v>127</v>
      </c>
      <c r="V1042">
        <f t="shared" si="99"/>
        <v>0</v>
      </c>
      <c r="W1042">
        <f t="shared" si="100"/>
        <v>0</v>
      </c>
      <c r="X1042">
        <f t="shared" si="101"/>
        <v>1</v>
      </c>
    </row>
    <row r="1043" spans="1:24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>
        <f>E1043/D1043</f>
        <v>0</v>
      </c>
      <c r="O1043" s="6">
        <f>IF(L1043&gt;0,E1043/L1043,0)</f>
        <v>0</v>
      </c>
      <c r="P1043" s="11">
        <f t="shared" si="96"/>
        <v>41850.851759259262</v>
      </c>
      <c r="Q1043" s="11">
        <f>(((J1043/60)/60)/24)+DATE(1970,1,1)+(-5/24)</f>
        <v>41830.851759259262</v>
      </c>
      <c r="R1043" s="13" t="s">
        <v>8281</v>
      </c>
      <c r="S1043" s="14" t="str">
        <f t="shared" si="97"/>
        <v>journalism</v>
      </c>
      <c r="T1043" s="13" t="str">
        <f t="shared" si="98"/>
        <v>audio</v>
      </c>
      <c r="U1043">
        <f>LEN(C1043)</f>
        <v>104</v>
      </c>
      <c r="V1043">
        <f t="shared" si="99"/>
        <v>0</v>
      </c>
      <c r="W1043">
        <f t="shared" si="100"/>
        <v>0</v>
      </c>
      <c r="X1043">
        <f t="shared" si="101"/>
        <v>1</v>
      </c>
    </row>
    <row r="1044" spans="1:24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>
        <f>E1044/D1044</f>
        <v>1.5384615384615385E-2</v>
      </c>
      <c r="O1044" s="6">
        <f>IF(L1044&gt;0,E1044/L1044,0)</f>
        <v>10</v>
      </c>
      <c r="P1044" s="11">
        <f t="shared" si="96"/>
        <v>41894.208333333328</v>
      </c>
      <c r="Q1044" s="11">
        <f>(((J1044/60)/60)/24)+DATE(1970,1,1)+(-5/24)</f>
        <v>41851.487824074073</v>
      </c>
      <c r="R1044" s="13" t="s">
        <v>8281</v>
      </c>
      <c r="S1044" s="14" t="str">
        <f t="shared" si="97"/>
        <v>journalism</v>
      </c>
      <c r="T1044" s="13" t="str">
        <f t="shared" si="98"/>
        <v>audio</v>
      </c>
      <c r="U1044">
        <f>LEN(C1044)</f>
        <v>131</v>
      </c>
      <c r="V1044">
        <f t="shared" si="99"/>
        <v>0</v>
      </c>
      <c r="W1044">
        <f t="shared" si="100"/>
        <v>0</v>
      </c>
      <c r="X1044">
        <f t="shared" si="101"/>
        <v>1</v>
      </c>
    </row>
    <row r="1045" spans="1:24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>
        <f>E1045/D1045</f>
        <v>8.5370000000000001E-2</v>
      </c>
      <c r="O1045" s="6">
        <f>IF(L1045&gt;0,E1045/L1045,0)</f>
        <v>29.236301369863014</v>
      </c>
      <c r="P1045" s="11">
        <f t="shared" si="96"/>
        <v>42144.044618055552</v>
      </c>
      <c r="Q1045" s="11">
        <f>(((J1045/60)/60)/24)+DATE(1970,1,1)+(-5/24)</f>
        <v>42114.044618055552</v>
      </c>
      <c r="R1045" s="13" t="s">
        <v>8281</v>
      </c>
      <c r="S1045" s="14" t="str">
        <f t="shared" si="97"/>
        <v>journalism</v>
      </c>
      <c r="T1045" s="13" t="str">
        <f t="shared" si="98"/>
        <v>audio</v>
      </c>
      <c r="U1045">
        <f>LEN(C1045)</f>
        <v>101</v>
      </c>
      <c r="V1045">
        <f t="shared" si="99"/>
        <v>0</v>
      </c>
      <c r="W1045">
        <f t="shared" si="100"/>
        <v>0</v>
      </c>
      <c r="X1045">
        <f t="shared" si="101"/>
        <v>1</v>
      </c>
    </row>
    <row r="1046" spans="1:24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>
        <f>E1046/D1046</f>
        <v>8.571428571428571E-4</v>
      </c>
      <c r="O1046" s="6">
        <f>IF(L1046&gt;0,E1046/L1046,0)</f>
        <v>3</v>
      </c>
      <c r="P1046" s="11">
        <f t="shared" si="96"/>
        <v>42068.643749999996</v>
      </c>
      <c r="Q1046" s="11">
        <f>(((J1046/60)/60)/24)+DATE(1970,1,1)+(-5/24)</f>
        <v>42011.717604166661</v>
      </c>
      <c r="R1046" s="13" t="s">
        <v>8281</v>
      </c>
      <c r="S1046" s="14" t="str">
        <f t="shared" si="97"/>
        <v>journalism</v>
      </c>
      <c r="T1046" s="13" t="str">
        <f t="shared" si="98"/>
        <v>audio</v>
      </c>
      <c r="U1046">
        <f>LEN(C1046)</f>
        <v>135</v>
      </c>
      <c r="V1046">
        <f t="shared" si="99"/>
        <v>0</v>
      </c>
      <c r="W1046">
        <f t="shared" si="100"/>
        <v>0</v>
      </c>
      <c r="X1046">
        <f t="shared" si="101"/>
        <v>1</v>
      </c>
    </row>
    <row r="1047" spans="1:24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>
        <f>E1047/D1047</f>
        <v>2.6599999999999999E-2</v>
      </c>
      <c r="O1047" s="6">
        <f>IF(L1047&gt;0,E1047/L1047,0)</f>
        <v>33.25</v>
      </c>
      <c r="P1047" s="11">
        <f t="shared" si="96"/>
        <v>41874.666087962964</v>
      </c>
      <c r="Q1047" s="11">
        <f>(((J1047/60)/60)/24)+DATE(1970,1,1)+(-5/24)</f>
        <v>41844.666087962964</v>
      </c>
      <c r="R1047" s="13" t="s">
        <v>8281</v>
      </c>
      <c r="S1047" s="14" t="str">
        <f t="shared" si="97"/>
        <v>journalism</v>
      </c>
      <c r="T1047" s="13" t="str">
        <f t="shared" si="98"/>
        <v>audio</v>
      </c>
      <c r="U1047">
        <f>LEN(C1047)</f>
        <v>106</v>
      </c>
      <c r="V1047">
        <f t="shared" si="99"/>
        <v>0</v>
      </c>
      <c r="W1047">
        <f t="shared" si="100"/>
        <v>0</v>
      </c>
      <c r="X1047">
        <f t="shared" si="101"/>
        <v>1</v>
      </c>
    </row>
    <row r="1048" spans="1:24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>
        <f>E1048/D1048</f>
        <v>0</v>
      </c>
      <c r="O1048" s="6">
        <f>IF(L1048&gt;0,E1048/L1048,0)</f>
        <v>0</v>
      </c>
      <c r="P1048" s="11">
        <f t="shared" si="96"/>
        <v>42364.643055555549</v>
      </c>
      <c r="Q1048" s="11">
        <f>(((J1048/60)/60)/24)+DATE(1970,1,1)+(-5/24)</f>
        <v>42319.643055555549</v>
      </c>
      <c r="R1048" s="13" t="s">
        <v>8281</v>
      </c>
      <c r="S1048" s="14" t="str">
        <f t="shared" si="97"/>
        <v>journalism</v>
      </c>
      <c r="T1048" s="13" t="str">
        <f t="shared" si="98"/>
        <v>audio</v>
      </c>
      <c r="U1048">
        <f>LEN(C1048)</f>
        <v>128</v>
      </c>
      <c r="V1048">
        <f t="shared" si="99"/>
        <v>0</v>
      </c>
      <c r="W1048">
        <f t="shared" si="100"/>
        <v>0</v>
      </c>
      <c r="X1048">
        <f t="shared" si="101"/>
        <v>1</v>
      </c>
    </row>
    <row r="1049" spans="1:24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>
        <f>E1049/D1049</f>
        <v>5.0000000000000001E-4</v>
      </c>
      <c r="O1049" s="6">
        <f>IF(L1049&gt;0,E1049/L1049,0)</f>
        <v>1</v>
      </c>
      <c r="P1049" s="11">
        <f t="shared" si="96"/>
        <v>41948.65179398148</v>
      </c>
      <c r="Q1049" s="11">
        <f>(((J1049/60)/60)/24)+DATE(1970,1,1)+(-5/24)</f>
        <v>41918.610127314809</v>
      </c>
      <c r="R1049" s="13" t="s">
        <v>8281</v>
      </c>
      <c r="S1049" s="14" t="str">
        <f t="shared" si="97"/>
        <v>journalism</v>
      </c>
      <c r="T1049" s="13" t="str">
        <f t="shared" si="98"/>
        <v>audio</v>
      </c>
      <c r="U1049">
        <f>LEN(C1049)</f>
        <v>116</v>
      </c>
      <c r="V1049">
        <f t="shared" si="99"/>
        <v>0</v>
      </c>
      <c r="W1049">
        <f t="shared" si="100"/>
        <v>0</v>
      </c>
      <c r="X1049">
        <f t="shared" si="101"/>
        <v>1</v>
      </c>
    </row>
    <row r="1050" spans="1:24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>
        <f>E1050/D1050</f>
        <v>1.4133333333333333E-2</v>
      </c>
      <c r="O1050" s="6">
        <f>IF(L1050&gt;0,E1050/L1050,0)</f>
        <v>53</v>
      </c>
      <c r="P1050" s="11">
        <f t="shared" si="96"/>
        <v>42637.844780092586</v>
      </c>
      <c r="Q1050" s="11">
        <f>(((J1050/60)/60)/24)+DATE(1970,1,1)+(-5/24)</f>
        <v>42597.844780092586</v>
      </c>
      <c r="R1050" s="13" t="s">
        <v>8281</v>
      </c>
      <c r="S1050" s="14" t="str">
        <f t="shared" si="97"/>
        <v>journalism</v>
      </c>
      <c r="T1050" s="13" t="str">
        <f t="shared" si="98"/>
        <v>audio</v>
      </c>
      <c r="U1050">
        <f>LEN(C1050)</f>
        <v>127</v>
      </c>
      <c r="V1050">
        <f t="shared" si="99"/>
        <v>0</v>
      </c>
      <c r="W1050">
        <f t="shared" si="100"/>
        <v>0</v>
      </c>
      <c r="X1050">
        <f t="shared" si="101"/>
        <v>1</v>
      </c>
    </row>
    <row r="1051" spans="1:24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>
        <f>E1051/D1051</f>
        <v>0</v>
      </c>
      <c r="O1051" s="6">
        <f>IF(L1051&gt;0,E1051/L1051,0)</f>
        <v>0</v>
      </c>
      <c r="P1051" s="11">
        <f t="shared" si="96"/>
        <v>42412.222743055558</v>
      </c>
      <c r="Q1051" s="11">
        <f>(((J1051/60)/60)/24)+DATE(1970,1,1)+(-5/24)</f>
        <v>42382.222743055558</v>
      </c>
      <c r="R1051" s="13" t="s">
        <v>8281</v>
      </c>
      <c r="S1051" s="14" t="str">
        <f t="shared" si="97"/>
        <v>journalism</v>
      </c>
      <c r="T1051" s="13" t="str">
        <f t="shared" si="98"/>
        <v>audio</v>
      </c>
      <c r="U1051">
        <f>LEN(C1051)</f>
        <v>6</v>
      </c>
      <c r="V1051">
        <f t="shared" si="99"/>
        <v>1</v>
      </c>
      <c r="W1051">
        <f t="shared" si="100"/>
        <v>0</v>
      </c>
      <c r="X1051">
        <f t="shared" si="101"/>
        <v>0</v>
      </c>
    </row>
    <row r="1052" spans="1:24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>
        <f>E1052/D1052</f>
        <v>0</v>
      </c>
      <c r="O1052" s="6">
        <f>IF(L1052&gt;0,E1052/L1052,0)</f>
        <v>0</v>
      </c>
      <c r="P1052" s="11">
        <f t="shared" si="96"/>
        <v>42261.588854166665</v>
      </c>
      <c r="Q1052" s="11">
        <f>(((J1052/60)/60)/24)+DATE(1970,1,1)+(-5/24)</f>
        <v>42231.588854166665</v>
      </c>
      <c r="R1052" s="13" t="s">
        <v>8281</v>
      </c>
      <c r="S1052" s="14" t="str">
        <f t="shared" si="97"/>
        <v>journalism</v>
      </c>
      <c r="T1052" s="13" t="str">
        <f t="shared" si="98"/>
        <v>audio</v>
      </c>
      <c r="U1052">
        <f>LEN(C1052)</f>
        <v>52</v>
      </c>
      <c r="V1052">
        <f t="shared" si="99"/>
        <v>0</v>
      </c>
      <c r="W1052">
        <f t="shared" si="100"/>
        <v>1</v>
      </c>
      <c r="X1052">
        <f t="shared" si="101"/>
        <v>0</v>
      </c>
    </row>
    <row r="1053" spans="1:24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>
        <f>E1053/D1053</f>
        <v>0</v>
      </c>
      <c r="O1053" s="6">
        <f>IF(L1053&gt;0,E1053/L1053,0)</f>
        <v>0</v>
      </c>
      <c r="P1053" s="11">
        <f t="shared" si="96"/>
        <v>41877.805844907409</v>
      </c>
      <c r="Q1053" s="11">
        <f>(((J1053/60)/60)/24)+DATE(1970,1,1)+(-5/24)</f>
        <v>41849.805844907409</v>
      </c>
      <c r="R1053" s="13" t="s">
        <v>8281</v>
      </c>
      <c r="S1053" s="14" t="str">
        <f t="shared" si="97"/>
        <v>journalism</v>
      </c>
      <c r="T1053" s="13" t="str">
        <f t="shared" si="98"/>
        <v>audio</v>
      </c>
      <c r="U1053">
        <f>LEN(C1053)</f>
        <v>127</v>
      </c>
      <c r="V1053">
        <f t="shared" si="99"/>
        <v>0</v>
      </c>
      <c r="W1053">
        <f t="shared" si="100"/>
        <v>0</v>
      </c>
      <c r="X1053">
        <f t="shared" si="101"/>
        <v>1</v>
      </c>
    </row>
    <row r="1054" spans="1:24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>
        <f>E1054/D1054</f>
        <v>0</v>
      </c>
      <c r="O1054" s="6">
        <f>IF(L1054&gt;0,E1054/L1054,0)</f>
        <v>0</v>
      </c>
      <c r="P1054" s="11">
        <f t="shared" si="96"/>
        <v>42527.631249999999</v>
      </c>
      <c r="Q1054" s="11">
        <f>(((J1054/60)/60)/24)+DATE(1970,1,1)+(-5/24)</f>
        <v>42483.589062499996</v>
      </c>
      <c r="R1054" s="13" t="s">
        <v>8281</v>
      </c>
      <c r="S1054" s="14" t="str">
        <f t="shared" si="97"/>
        <v>journalism</v>
      </c>
      <c r="T1054" s="13" t="str">
        <f t="shared" si="98"/>
        <v>audio</v>
      </c>
      <c r="U1054">
        <f>LEN(C1054)</f>
        <v>135</v>
      </c>
      <c r="V1054">
        <f t="shared" si="99"/>
        <v>0</v>
      </c>
      <c r="W1054">
        <f t="shared" si="100"/>
        <v>0</v>
      </c>
      <c r="X1054">
        <f t="shared" si="101"/>
        <v>1</v>
      </c>
    </row>
    <row r="1055" spans="1:24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>
        <f>E1055/D1055</f>
        <v>0.01</v>
      </c>
      <c r="O1055" s="6">
        <f>IF(L1055&gt;0,E1055/L1055,0)</f>
        <v>15</v>
      </c>
      <c r="P1055" s="11">
        <f t="shared" si="96"/>
        <v>42799.964490740742</v>
      </c>
      <c r="Q1055" s="11">
        <f>(((J1055/60)/60)/24)+DATE(1970,1,1)+(-5/24)</f>
        <v>42774.964490740742</v>
      </c>
      <c r="R1055" s="13" t="s">
        <v>8281</v>
      </c>
      <c r="S1055" s="14" t="str">
        <f t="shared" si="97"/>
        <v>journalism</v>
      </c>
      <c r="T1055" s="13" t="str">
        <f t="shared" si="98"/>
        <v>audio</v>
      </c>
      <c r="U1055">
        <f>LEN(C1055)</f>
        <v>128</v>
      </c>
      <c r="V1055">
        <f t="shared" si="99"/>
        <v>0</v>
      </c>
      <c r="W1055">
        <f t="shared" si="100"/>
        <v>0</v>
      </c>
      <c r="X1055">
        <f t="shared" si="101"/>
        <v>1</v>
      </c>
    </row>
    <row r="1056" spans="1:24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>
        <f>E1056/D1056</f>
        <v>0</v>
      </c>
      <c r="O1056" s="6">
        <f>IF(L1056&gt;0,E1056/L1056,0)</f>
        <v>0</v>
      </c>
      <c r="P1056" s="11">
        <f t="shared" si="96"/>
        <v>41861.708333333328</v>
      </c>
      <c r="Q1056" s="11">
        <f>(((J1056/60)/60)/24)+DATE(1970,1,1)+(-5/24)</f>
        <v>41831.643506944441</v>
      </c>
      <c r="R1056" s="13" t="s">
        <v>8281</v>
      </c>
      <c r="S1056" s="14" t="str">
        <f t="shared" si="97"/>
        <v>journalism</v>
      </c>
      <c r="T1056" s="13" t="str">
        <f t="shared" si="98"/>
        <v>audio</v>
      </c>
      <c r="U1056">
        <f>LEN(C1056)</f>
        <v>131</v>
      </c>
      <c r="V1056">
        <f t="shared" si="99"/>
        <v>0</v>
      </c>
      <c r="W1056">
        <f t="shared" si="100"/>
        <v>0</v>
      </c>
      <c r="X1056">
        <f t="shared" si="101"/>
        <v>1</v>
      </c>
    </row>
    <row r="1057" spans="1:24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>
        <f>E1057/D1057</f>
        <v>0</v>
      </c>
      <c r="O1057" s="6">
        <f>IF(L1057&gt;0,E1057/L1057,0)</f>
        <v>0</v>
      </c>
      <c r="P1057" s="11">
        <f t="shared" si="96"/>
        <v>42436.784085648142</v>
      </c>
      <c r="Q1057" s="11">
        <f>(((J1057/60)/60)/24)+DATE(1970,1,1)+(-5/24)</f>
        <v>42406.784085648142</v>
      </c>
      <c r="R1057" s="13" t="s">
        <v>8281</v>
      </c>
      <c r="S1057" s="14" t="str">
        <f t="shared" si="97"/>
        <v>journalism</v>
      </c>
      <c r="T1057" s="13" t="str">
        <f t="shared" si="98"/>
        <v>audio</v>
      </c>
      <c r="U1057">
        <f>LEN(C1057)</f>
        <v>123</v>
      </c>
      <c r="V1057">
        <f t="shared" si="99"/>
        <v>0</v>
      </c>
      <c r="W1057">
        <f t="shared" si="100"/>
        <v>0</v>
      </c>
      <c r="X1057">
        <f t="shared" si="101"/>
        <v>1</v>
      </c>
    </row>
    <row r="1058" spans="1:24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>
        <f>E1058/D1058</f>
        <v>0</v>
      </c>
      <c r="O1058" s="6">
        <f>IF(L1058&gt;0,E1058/L1058,0)</f>
        <v>0</v>
      </c>
      <c r="P1058" s="11">
        <f t="shared" si="96"/>
        <v>42118.469641203708</v>
      </c>
      <c r="Q1058" s="11">
        <f>(((J1058/60)/60)/24)+DATE(1970,1,1)+(-5/24)</f>
        <v>42058.511307870365</v>
      </c>
      <c r="R1058" s="13" t="s">
        <v>8281</v>
      </c>
      <c r="S1058" s="14" t="str">
        <f t="shared" si="97"/>
        <v>journalism</v>
      </c>
      <c r="T1058" s="13" t="str">
        <f t="shared" si="98"/>
        <v>audio</v>
      </c>
      <c r="U1058">
        <f>LEN(C1058)</f>
        <v>134</v>
      </c>
      <c r="V1058">
        <f t="shared" si="99"/>
        <v>0</v>
      </c>
      <c r="W1058">
        <f t="shared" si="100"/>
        <v>0</v>
      </c>
      <c r="X1058">
        <f t="shared" si="101"/>
        <v>1</v>
      </c>
    </row>
    <row r="1059" spans="1:24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>
        <f>E1059/D1059</f>
        <v>0</v>
      </c>
      <c r="O1059" s="6">
        <f>IF(L1059&gt;0,E1059/L1059,0)</f>
        <v>0</v>
      </c>
      <c r="P1059" s="11">
        <f t="shared" si="96"/>
        <v>42708.704664351848</v>
      </c>
      <c r="Q1059" s="11">
        <f>(((J1059/60)/60)/24)+DATE(1970,1,1)+(-5/24)</f>
        <v>42678.662997685176</v>
      </c>
      <c r="R1059" s="13" t="s">
        <v>8281</v>
      </c>
      <c r="S1059" s="14" t="str">
        <f t="shared" si="97"/>
        <v>journalism</v>
      </c>
      <c r="T1059" s="13" t="str">
        <f t="shared" si="98"/>
        <v>audio</v>
      </c>
      <c r="U1059">
        <f>LEN(C1059)</f>
        <v>98</v>
      </c>
      <c r="V1059">
        <f t="shared" si="99"/>
        <v>0</v>
      </c>
      <c r="W1059">
        <f t="shared" si="100"/>
        <v>1</v>
      </c>
      <c r="X1059">
        <f t="shared" si="101"/>
        <v>0</v>
      </c>
    </row>
    <row r="1060" spans="1:24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>
        <f>E1060/D1060</f>
        <v>0</v>
      </c>
      <c r="O1060" s="6">
        <f>IF(L1060&gt;0,E1060/L1060,0)</f>
        <v>0</v>
      </c>
      <c r="P1060" s="11">
        <f t="shared" si="96"/>
        <v>42088.791666666664</v>
      </c>
      <c r="Q1060" s="11">
        <f>(((J1060/60)/60)/24)+DATE(1970,1,1)+(-5/24)</f>
        <v>42047.692627314813</v>
      </c>
      <c r="R1060" s="13" t="s">
        <v>8281</v>
      </c>
      <c r="S1060" s="14" t="str">
        <f t="shared" si="97"/>
        <v>journalism</v>
      </c>
      <c r="T1060" s="13" t="str">
        <f t="shared" si="98"/>
        <v>audio</v>
      </c>
      <c r="U1060">
        <f>LEN(C1060)</f>
        <v>132</v>
      </c>
      <c r="V1060">
        <f t="shared" si="99"/>
        <v>0</v>
      </c>
      <c r="W1060">
        <f t="shared" si="100"/>
        <v>0</v>
      </c>
      <c r="X1060">
        <f t="shared" si="101"/>
        <v>1</v>
      </c>
    </row>
    <row r="1061" spans="1:24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>
        <f>E1061/D1061</f>
        <v>0</v>
      </c>
      <c r="O1061" s="6">
        <f>IF(L1061&gt;0,E1061/L1061,0)</f>
        <v>0</v>
      </c>
      <c r="P1061" s="11">
        <f t="shared" si="96"/>
        <v>42076.54</v>
      </c>
      <c r="Q1061" s="11">
        <f>(((J1061/60)/60)/24)+DATE(1970,1,1)+(-5/24)</f>
        <v>42046.581666666665</v>
      </c>
      <c r="R1061" s="13" t="s">
        <v>8281</v>
      </c>
      <c r="S1061" s="14" t="str">
        <f t="shared" si="97"/>
        <v>journalism</v>
      </c>
      <c r="T1061" s="13" t="str">
        <f t="shared" si="98"/>
        <v>audio</v>
      </c>
      <c r="U1061">
        <f>LEN(C1061)</f>
        <v>35</v>
      </c>
      <c r="V1061">
        <f t="shared" si="99"/>
        <v>1</v>
      </c>
      <c r="W1061">
        <f t="shared" si="100"/>
        <v>0</v>
      </c>
      <c r="X1061">
        <f t="shared" si="101"/>
        <v>0</v>
      </c>
    </row>
    <row r="1062" spans="1:24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>
        <f>E1062/D1062</f>
        <v>0.01</v>
      </c>
      <c r="O1062" s="6">
        <f>IF(L1062&gt;0,E1062/L1062,0)</f>
        <v>50</v>
      </c>
      <c r="P1062" s="11">
        <f t="shared" si="96"/>
        <v>42109.704780092587</v>
      </c>
      <c r="Q1062" s="11">
        <f>(((J1062/60)/60)/24)+DATE(1970,1,1)+(-5/24)</f>
        <v>42079.704780092587</v>
      </c>
      <c r="R1062" s="13" t="s">
        <v>8281</v>
      </c>
      <c r="S1062" s="14" t="str">
        <f t="shared" si="97"/>
        <v>journalism</v>
      </c>
      <c r="T1062" s="13" t="str">
        <f t="shared" si="98"/>
        <v>audio</v>
      </c>
      <c r="U1062">
        <f>LEN(C1062)</f>
        <v>132</v>
      </c>
      <c r="V1062">
        <f t="shared" si="99"/>
        <v>0</v>
      </c>
      <c r="W1062">
        <f t="shared" si="100"/>
        <v>0</v>
      </c>
      <c r="X1062">
        <f t="shared" si="101"/>
        <v>1</v>
      </c>
    </row>
    <row r="1063" spans="1:24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>
        <f>E1063/D1063</f>
        <v>0</v>
      </c>
      <c r="O1063" s="6">
        <f>IF(L1063&gt;0,E1063/L1063,0)</f>
        <v>0</v>
      </c>
      <c r="P1063" s="11">
        <f t="shared" si="96"/>
        <v>42491.833333333336</v>
      </c>
      <c r="Q1063" s="11">
        <f>(((J1063/60)/60)/24)+DATE(1970,1,1)+(-5/24)</f>
        <v>42432.068379629629</v>
      </c>
      <c r="R1063" s="13" t="s">
        <v>8281</v>
      </c>
      <c r="S1063" s="14" t="str">
        <f t="shared" si="97"/>
        <v>journalism</v>
      </c>
      <c r="T1063" s="13" t="str">
        <f t="shared" si="98"/>
        <v>audio</v>
      </c>
      <c r="U1063">
        <f>LEN(C1063)</f>
        <v>86</v>
      </c>
      <c r="V1063">
        <f t="shared" si="99"/>
        <v>0</v>
      </c>
      <c r="W1063">
        <f t="shared" si="100"/>
        <v>1</v>
      </c>
      <c r="X1063">
        <f t="shared" si="101"/>
        <v>0</v>
      </c>
    </row>
    <row r="1064" spans="1:24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>
        <f>E1064/D1064</f>
        <v>0.95477386934673369</v>
      </c>
      <c r="O1064" s="6">
        <f>IF(L1064&gt;0,E1064/L1064,0)</f>
        <v>47.5</v>
      </c>
      <c r="P1064" s="11">
        <f t="shared" si="96"/>
        <v>42563.598854166667</v>
      </c>
      <c r="Q1064" s="11">
        <f>(((J1064/60)/60)/24)+DATE(1970,1,1)+(-5/24)</f>
        <v>42556.598854166667</v>
      </c>
      <c r="R1064" s="13" t="s">
        <v>8281</v>
      </c>
      <c r="S1064" s="14" t="str">
        <f t="shared" si="97"/>
        <v>journalism</v>
      </c>
      <c r="T1064" s="13" t="str">
        <f t="shared" si="98"/>
        <v>audio</v>
      </c>
      <c r="U1064">
        <f>LEN(C1064)</f>
        <v>40</v>
      </c>
      <c r="V1064">
        <f t="shared" si="99"/>
        <v>1</v>
      </c>
      <c r="W1064">
        <f t="shared" si="100"/>
        <v>0</v>
      </c>
      <c r="X1064">
        <f t="shared" si="101"/>
        <v>0</v>
      </c>
    </row>
    <row r="1065" spans="1:24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>
        <f>E1065/D1065</f>
        <v>0</v>
      </c>
      <c r="O1065" s="6">
        <f>IF(L1065&gt;0,E1065/L1065,0)</f>
        <v>0</v>
      </c>
      <c r="P1065" s="11">
        <f t="shared" si="96"/>
        <v>42612.822476851848</v>
      </c>
      <c r="Q1065" s="11">
        <f>(((J1065/60)/60)/24)+DATE(1970,1,1)+(-5/24)</f>
        <v>42582.822476851848</v>
      </c>
      <c r="R1065" s="13" t="s">
        <v>8281</v>
      </c>
      <c r="S1065" s="14" t="str">
        <f t="shared" si="97"/>
        <v>journalism</v>
      </c>
      <c r="T1065" s="13" t="str">
        <f t="shared" si="98"/>
        <v>audio</v>
      </c>
      <c r="U1065">
        <f>LEN(C1065)</f>
        <v>135</v>
      </c>
      <c r="V1065">
        <f t="shared" si="99"/>
        <v>0</v>
      </c>
      <c r="W1065">
        <f t="shared" si="100"/>
        <v>0</v>
      </c>
      <c r="X1065">
        <f t="shared" si="101"/>
        <v>1</v>
      </c>
    </row>
    <row r="1066" spans="1:24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>
        <f>E1066/D1066</f>
        <v>8.9744444444444446E-2</v>
      </c>
      <c r="O1066" s="6">
        <f>IF(L1066&gt;0,E1066/L1066,0)</f>
        <v>65.666666666666671</v>
      </c>
      <c r="P1066" s="11">
        <f t="shared" si="96"/>
        <v>41462.019710648143</v>
      </c>
      <c r="Q1066" s="11">
        <f>(((J1066/60)/60)/24)+DATE(1970,1,1)+(-5/24)</f>
        <v>41417.019710648143</v>
      </c>
      <c r="R1066" s="13" t="s">
        <v>8282</v>
      </c>
      <c r="S1066" s="14" t="str">
        <f t="shared" si="97"/>
        <v>games</v>
      </c>
      <c r="T1066" s="13" t="str">
        <f t="shared" si="98"/>
        <v>video games</v>
      </c>
      <c r="U1066">
        <f>LEN(C1066)</f>
        <v>131</v>
      </c>
      <c r="V1066">
        <f t="shared" si="99"/>
        <v>0</v>
      </c>
      <c r="W1066">
        <f t="shared" si="100"/>
        <v>0</v>
      </c>
      <c r="X1066">
        <f t="shared" si="101"/>
        <v>1</v>
      </c>
    </row>
    <row r="1067" spans="1:24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>
        <f>E1067/D1067</f>
        <v>2.7E-2</v>
      </c>
      <c r="O1067" s="6">
        <f>IF(L1067&gt;0,E1067/L1067,0)</f>
        <v>16.2</v>
      </c>
      <c r="P1067" s="11">
        <f t="shared" si="96"/>
        <v>41689.172708333332</v>
      </c>
      <c r="Q1067" s="11">
        <f>(((J1067/60)/60)/24)+DATE(1970,1,1)+(-5/24)</f>
        <v>41661.172708333332</v>
      </c>
      <c r="R1067" s="13" t="s">
        <v>8282</v>
      </c>
      <c r="S1067" s="14" t="str">
        <f t="shared" si="97"/>
        <v>games</v>
      </c>
      <c r="T1067" s="13" t="str">
        <f t="shared" si="98"/>
        <v>video games</v>
      </c>
      <c r="U1067">
        <f>LEN(C1067)</f>
        <v>135</v>
      </c>
      <c r="V1067">
        <f t="shared" si="99"/>
        <v>0</v>
      </c>
      <c r="W1067">
        <f t="shared" si="100"/>
        <v>0</v>
      </c>
      <c r="X1067">
        <f t="shared" si="101"/>
        <v>1</v>
      </c>
    </row>
    <row r="1068" spans="1:24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>
        <f>E1068/D1068</f>
        <v>3.3673333333333333E-2</v>
      </c>
      <c r="O1068" s="6">
        <f>IF(L1068&gt;0,E1068/L1068,0)</f>
        <v>34.128378378378379</v>
      </c>
      <c r="P1068" s="11">
        <f t="shared" si="96"/>
        <v>41490.754421296297</v>
      </c>
      <c r="Q1068" s="11">
        <f>(((J1068/60)/60)/24)+DATE(1970,1,1)+(-5/24)</f>
        <v>41445.754421296297</v>
      </c>
      <c r="R1068" s="13" t="s">
        <v>8282</v>
      </c>
      <c r="S1068" s="14" t="str">
        <f t="shared" si="97"/>
        <v>games</v>
      </c>
      <c r="T1068" s="13" t="str">
        <f t="shared" si="98"/>
        <v>video games</v>
      </c>
      <c r="U1068">
        <f>LEN(C1068)</f>
        <v>111</v>
      </c>
      <c r="V1068">
        <f t="shared" si="99"/>
        <v>0</v>
      </c>
      <c r="W1068">
        <f t="shared" si="100"/>
        <v>0</v>
      </c>
      <c r="X1068">
        <f t="shared" si="101"/>
        <v>1</v>
      </c>
    </row>
    <row r="1069" spans="1:24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>
        <f>E1069/D1069</f>
        <v>0.26</v>
      </c>
      <c r="O1069" s="6">
        <f>IF(L1069&gt;0,E1069/L1069,0)</f>
        <v>13</v>
      </c>
      <c r="P1069" s="11">
        <f t="shared" si="96"/>
        <v>41629.647349537037</v>
      </c>
      <c r="Q1069" s="11">
        <f>(((J1069/60)/60)/24)+DATE(1970,1,1)+(-5/24)</f>
        <v>41599.647349537037</v>
      </c>
      <c r="R1069" s="13" t="s">
        <v>8282</v>
      </c>
      <c r="S1069" s="14" t="str">
        <f t="shared" si="97"/>
        <v>games</v>
      </c>
      <c r="T1069" s="13" t="str">
        <f t="shared" si="98"/>
        <v>video games</v>
      </c>
      <c r="U1069">
        <f>LEN(C1069)</f>
        <v>119</v>
      </c>
      <c r="V1069">
        <f t="shared" si="99"/>
        <v>0</v>
      </c>
      <c r="W1069">
        <f t="shared" si="100"/>
        <v>0</v>
      </c>
      <c r="X1069">
        <f t="shared" si="101"/>
        <v>1</v>
      </c>
    </row>
    <row r="1070" spans="1:24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>
        <f>E1070/D1070</f>
        <v>1.5E-3</v>
      </c>
      <c r="O1070" s="6">
        <f>IF(L1070&gt;0,E1070/L1070,0)</f>
        <v>11.25</v>
      </c>
      <c r="P1070" s="11">
        <f t="shared" si="96"/>
        <v>42470.121111111112</v>
      </c>
      <c r="Q1070" s="11">
        <f>(((J1070/60)/60)/24)+DATE(1970,1,1)+(-5/24)</f>
        <v>42440.162777777768</v>
      </c>
      <c r="R1070" s="13" t="s">
        <v>8282</v>
      </c>
      <c r="S1070" s="14" t="str">
        <f t="shared" si="97"/>
        <v>games</v>
      </c>
      <c r="T1070" s="13" t="str">
        <f t="shared" si="98"/>
        <v>video games</v>
      </c>
      <c r="U1070">
        <f>LEN(C1070)</f>
        <v>134</v>
      </c>
      <c r="V1070">
        <f t="shared" si="99"/>
        <v>0</v>
      </c>
      <c r="W1070">
        <f t="shared" si="100"/>
        <v>0</v>
      </c>
      <c r="X1070">
        <f t="shared" si="101"/>
        <v>1</v>
      </c>
    </row>
    <row r="1071" spans="1:24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>
        <f>E1071/D1071</f>
        <v>0.38636363636363635</v>
      </c>
      <c r="O1071" s="6">
        <f>IF(L1071&gt;0,E1071/L1071,0)</f>
        <v>40.476190476190474</v>
      </c>
      <c r="P1071" s="11">
        <f t="shared" si="96"/>
        <v>41604.06318287037</v>
      </c>
      <c r="Q1071" s="11">
        <f>(((J1071/60)/60)/24)+DATE(1970,1,1)+(-5/24)</f>
        <v>41572.021516203698</v>
      </c>
      <c r="R1071" s="13" t="s">
        <v>8282</v>
      </c>
      <c r="S1071" s="14" t="str">
        <f t="shared" si="97"/>
        <v>games</v>
      </c>
      <c r="T1071" s="13" t="str">
        <f t="shared" si="98"/>
        <v>video games</v>
      </c>
      <c r="U1071">
        <f>LEN(C1071)</f>
        <v>100</v>
      </c>
      <c r="V1071">
        <f t="shared" si="99"/>
        <v>0</v>
      </c>
      <c r="W1071">
        <f t="shared" si="100"/>
        <v>0</v>
      </c>
      <c r="X1071">
        <f t="shared" si="101"/>
        <v>1</v>
      </c>
    </row>
    <row r="1072" spans="1:24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>
        <f>E1072/D1072</f>
        <v>7.0000000000000001E-3</v>
      </c>
      <c r="O1072" s="6">
        <f>IF(L1072&gt;0,E1072/L1072,0)</f>
        <v>35</v>
      </c>
      <c r="P1072" s="11">
        <f t="shared" si="96"/>
        <v>41182.803495370368</v>
      </c>
      <c r="Q1072" s="11">
        <f>(((J1072/60)/60)/24)+DATE(1970,1,1)+(-5/24)</f>
        <v>41162.803495370368</v>
      </c>
      <c r="R1072" s="13" t="s">
        <v>8282</v>
      </c>
      <c r="S1072" s="14" t="str">
        <f t="shared" si="97"/>
        <v>games</v>
      </c>
      <c r="T1072" s="13" t="str">
        <f t="shared" si="98"/>
        <v>video games</v>
      </c>
      <c r="U1072">
        <f>LEN(C1072)</f>
        <v>118</v>
      </c>
      <c r="V1072">
        <f t="shared" si="99"/>
        <v>0</v>
      </c>
      <c r="W1072">
        <f t="shared" si="100"/>
        <v>0</v>
      </c>
      <c r="X1072">
        <f t="shared" si="101"/>
        <v>1</v>
      </c>
    </row>
    <row r="1073" spans="1:24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>
        <f>E1073/D1073</f>
        <v>0</v>
      </c>
      <c r="O1073" s="6">
        <f>IF(L1073&gt;0,E1073/L1073,0)</f>
        <v>0</v>
      </c>
      <c r="P1073" s="11">
        <f t="shared" si="96"/>
        <v>42325.586724537039</v>
      </c>
      <c r="Q1073" s="11">
        <f>(((J1073/60)/60)/24)+DATE(1970,1,1)+(-5/24)</f>
        <v>42295.545057870368</v>
      </c>
      <c r="R1073" s="13" t="s">
        <v>8282</v>
      </c>
      <c r="S1073" s="14" t="str">
        <f t="shared" si="97"/>
        <v>games</v>
      </c>
      <c r="T1073" s="13" t="str">
        <f t="shared" si="98"/>
        <v>video games</v>
      </c>
      <c r="U1073">
        <f>LEN(C1073)</f>
        <v>130</v>
      </c>
      <c r="V1073">
        <f t="shared" si="99"/>
        <v>0</v>
      </c>
      <c r="W1073">
        <f t="shared" si="100"/>
        <v>0</v>
      </c>
      <c r="X1073">
        <f t="shared" si="101"/>
        <v>1</v>
      </c>
    </row>
    <row r="1074" spans="1:24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>
        <f>E1074/D1074</f>
        <v>6.8000000000000005E-4</v>
      </c>
      <c r="O1074" s="6">
        <f>IF(L1074&gt;0,E1074/L1074,0)</f>
        <v>12.75</v>
      </c>
      <c r="P1074" s="11">
        <f t="shared" si="96"/>
        <v>41675.623807870368</v>
      </c>
      <c r="Q1074" s="11">
        <f>(((J1074/60)/60)/24)+DATE(1970,1,1)+(-5/24)</f>
        <v>41645.623807870368</v>
      </c>
      <c r="R1074" s="13" t="s">
        <v>8282</v>
      </c>
      <c r="S1074" s="14" t="str">
        <f t="shared" si="97"/>
        <v>games</v>
      </c>
      <c r="T1074" s="13" t="str">
        <f t="shared" si="98"/>
        <v>video games</v>
      </c>
      <c r="U1074">
        <f>LEN(C1074)</f>
        <v>133</v>
      </c>
      <c r="V1074">
        <f t="shared" si="99"/>
        <v>0</v>
      </c>
      <c r="W1074">
        <f t="shared" si="100"/>
        <v>0</v>
      </c>
      <c r="X1074">
        <f t="shared" si="101"/>
        <v>1</v>
      </c>
    </row>
    <row r="1075" spans="1:24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>
        <f>E1075/D1075</f>
        <v>1.3333333333333334E-2</v>
      </c>
      <c r="O1075" s="6">
        <f>IF(L1075&gt;0,E1075/L1075,0)</f>
        <v>10</v>
      </c>
      <c r="P1075" s="11">
        <f t="shared" si="96"/>
        <v>40832.756261574068</v>
      </c>
      <c r="Q1075" s="11">
        <f>(((J1075/60)/60)/24)+DATE(1970,1,1)+(-5/24)</f>
        <v>40802.756261574068</v>
      </c>
      <c r="R1075" s="13" t="s">
        <v>8282</v>
      </c>
      <c r="S1075" s="14" t="str">
        <f t="shared" si="97"/>
        <v>games</v>
      </c>
      <c r="T1075" s="13" t="str">
        <f t="shared" si="98"/>
        <v>video games</v>
      </c>
      <c r="U1075">
        <f>LEN(C1075)</f>
        <v>89</v>
      </c>
      <c r="V1075">
        <f t="shared" si="99"/>
        <v>0</v>
      </c>
      <c r="W1075">
        <f t="shared" si="100"/>
        <v>1</v>
      </c>
      <c r="X1075">
        <f t="shared" si="101"/>
        <v>0</v>
      </c>
    </row>
    <row r="1076" spans="1:24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>
        <f>E1076/D1076</f>
        <v>6.3092592592592589E-2</v>
      </c>
      <c r="O1076" s="6">
        <f>IF(L1076&gt;0,E1076/L1076,0)</f>
        <v>113.56666666666666</v>
      </c>
      <c r="P1076" s="11">
        <f t="shared" si="96"/>
        <v>41642.964641203704</v>
      </c>
      <c r="Q1076" s="11">
        <f>(((J1076/60)/60)/24)+DATE(1970,1,1)+(-5/24)</f>
        <v>41612.964641203704</v>
      </c>
      <c r="R1076" s="13" t="s">
        <v>8282</v>
      </c>
      <c r="S1076" s="14" t="str">
        <f t="shared" si="97"/>
        <v>games</v>
      </c>
      <c r="T1076" s="13" t="str">
        <f t="shared" si="98"/>
        <v>video games</v>
      </c>
      <c r="U1076">
        <f>LEN(C1076)</f>
        <v>135</v>
      </c>
      <c r="V1076">
        <f t="shared" si="99"/>
        <v>0</v>
      </c>
      <c r="W1076">
        <f t="shared" si="100"/>
        <v>0</v>
      </c>
      <c r="X1076">
        <f t="shared" si="101"/>
        <v>1</v>
      </c>
    </row>
    <row r="1077" spans="1:24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>
        <f>E1077/D1077</f>
        <v>4.4999999999999998E-2</v>
      </c>
      <c r="O1077" s="6">
        <f>IF(L1077&gt;0,E1077/L1077,0)</f>
        <v>15</v>
      </c>
      <c r="P1077" s="11">
        <f t="shared" si="96"/>
        <v>41035.695787037032</v>
      </c>
      <c r="Q1077" s="11">
        <f>(((J1077/60)/60)/24)+DATE(1970,1,1)+(-5/24)</f>
        <v>41005.695787037032</v>
      </c>
      <c r="R1077" s="13" t="s">
        <v>8282</v>
      </c>
      <c r="S1077" s="14" t="str">
        <f t="shared" si="97"/>
        <v>games</v>
      </c>
      <c r="T1077" s="13" t="str">
        <f t="shared" si="98"/>
        <v>video games</v>
      </c>
      <c r="U1077">
        <f>LEN(C1077)</f>
        <v>82</v>
      </c>
      <c r="V1077">
        <f t="shared" si="99"/>
        <v>0</v>
      </c>
      <c r="W1077">
        <f t="shared" si="100"/>
        <v>1</v>
      </c>
      <c r="X1077">
        <f t="shared" si="101"/>
        <v>0</v>
      </c>
    </row>
    <row r="1078" spans="1:24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>
        <f>E1078/D1078</f>
        <v>0.62765333333333329</v>
      </c>
      <c r="O1078" s="6">
        <f>IF(L1078&gt;0,E1078/L1078,0)</f>
        <v>48.281025641025643</v>
      </c>
      <c r="P1078" s="11">
        <f t="shared" si="96"/>
        <v>41893.169560185182</v>
      </c>
      <c r="Q1078" s="11">
        <f>(((J1078/60)/60)/24)+DATE(1970,1,1)+(-5/24)</f>
        <v>41838.169560185182</v>
      </c>
      <c r="R1078" s="13" t="s">
        <v>8282</v>
      </c>
      <c r="S1078" s="14" t="str">
        <f t="shared" si="97"/>
        <v>games</v>
      </c>
      <c r="T1078" s="13" t="str">
        <f t="shared" si="98"/>
        <v>video games</v>
      </c>
      <c r="U1078">
        <f>LEN(C1078)</f>
        <v>119</v>
      </c>
      <c r="V1078">
        <f t="shared" si="99"/>
        <v>0</v>
      </c>
      <c r="W1078">
        <f t="shared" si="100"/>
        <v>0</v>
      </c>
      <c r="X1078">
        <f t="shared" si="101"/>
        <v>1</v>
      </c>
    </row>
    <row r="1079" spans="1:24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>
        <f>E1079/D1079</f>
        <v>0.29376000000000002</v>
      </c>
      <c r="O1079" s="6">
        <f>IF(L1079&gt;0,E1079/L1079,0)</f>
        <v>43.976047904191617</v>
      </c>
      <c r="P1079" s="11">
        <f t="shared" si="96"/>
        <v>42382.958460648144</v>
      </c>
      <c r="Q1079" s="11">
        <f>(((J1079/60)/60)/24)+DATE(1970,1,1)+(-5/24)</f>
        <v>42352.958460648144</v>
      </c>
      <c r="R1079" s="13" t="s">
        <v>8282</v>
      </c>
      <c r="S1079" s="14" t="str">
        <f t="shared" si="97"/>
        <v>games</v>
      </c>
      <c r="T1079" s="13" t="str">
        <f t="shared" si="98"/>
        <v>video games</v>
      </c>
      <c r="U1079">
        <f>LEN(C1079)</f>
        <v>112</v>
      </c>
      <c r="V1079">
        <f t="shared" si="99"/>
        <v>0</v>
      </c>
      <c r="W1079">
        <f t="shared" si="100"/>
        <v>0</v>
      </c>
      <c r="X1079">
        <f t="shared" si="101"/>
        <v>1</v>
      </c>
    </row>
    <row r="1080" spans="1:24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>
        <f>E1080/D1080</f>
        <v>7.4999999999999997E-2</v>
      </c>
      <c r="O1080" s="6">
        <f>IF(L1080&gt;0,E1080/L1080,0)</f>
        <v>9</v>
      </c>
      <c r="P1080" s="11">
        <f t="shared" si="96"/>
        <v>40745.987511574072</v>
      </c>
      <c r="Q1080" s="11">
        <f>(((J1080/60)/60)/24)+DATE(1970,1,1)+(-5/24)</f>
        <v>40700.987511574072</v>
      </c>
      <c r="R1080" s="13" t="s">
        <v>8282</v>
      </c>
      <c r="S1080" s="14" t="str">
        <f t="shared" si="97"/>
        <v>games</v>
      </c>
      <c r="T1080" s="13" t="str">
        <f t="shared" si="98"/>
        <v>video games</v>
      </c>
      <c r="U1080">
        <f>LEN(C1080)</f>
        <v>128</v>
      </c>
      <c r="V1080">
        <f t="shared" si="99"/>
        <v>0</v>
      </c>
      <c r="W1080">
        <f t="shared" si="100"/>
        <v>0</v>
      </c>
      <c r="X1080">
        <f t="shared" si="101"/>
        <v>1</v>
      </c>
    </row>
    <row r="1081" spans="1:24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>
        <f>E1081/D1081</f>
        <v>2.6076923076923077E-2</v>
      </c>
      <c r="O1081" s="6">
        <f>IF(L1081&gt;0,E1081/L1081,0)</f>
        <v>37.666666666666664</v>
      </c>
      <c r="P1081" s="11">
        <f t="shared" si="96"/>
        <v>42504.35805555556</v>
      </c>
      <c r="Q1081" s="11">
        <f>(((J1081/60)/60)/24)+DATE(1970,1,1)+(-5/24)</f>
        <v>42479.35805555556</v>
      </c>
      <c r="R1081" s="13" t="s">
        <v>8282</v>
      </c>
      <c r="S1081" s="14" t="str">
        <f t="shared" si="97"/>
        <v>games</v>
      </c>
      <c r="T1081" s="13" t="str">
        <f t="shared" si="98"/>
        <v>video games</v>
      </c>
      <c r="U1081">
        <f>LEN(C1081)</f>
        <v>130</v>
      </c>
      <c r="V1081">
        <f t="shared" si="99"/>
        <v>0</v>
      </c>
      <c r="W1081">
        <f t="shared" si="100"/>
        <v>0</v>
      </c>
      <c r="X1081">
        <f t="shared" si="101"/>
        <v>1</v>
      </c>
    </row>
    <row r="1082" spans="1:24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>
        <f>E1082/D1082</f>
        <v>9.1050000000000006E-2</v>
      </c>
      <c r="O1082" s="6">
        <f>IF(L1082&gt;0,E1082/L1082,0)</f>
        <v>18.581632653061224</v>
      </c>
      <c r="P1082" s="11">
        <f t="shared" si="96"/>
        <v>41769.929780092592</v>
      </c>
      <c r="Q1082" s="11">
        <f>(((J1082/60)/60)/24)+DATE(1970,1,1)+(-5/24)</f>
        <v>41739.929780092592</v>
      </c>
      <c r="R1082" s="13" t="s">
        <v>8282</v>
      </c>
      <c r="S1082" s="14" t="str">
        <f t="shared" si="97"/>
        <v>games</v>
      </c>
      <c r="T1082" s="13" t="str">
        <f t="shared" si="98"/>
        <v>video games</v>
      </c>
      <c r="U1082">
        <f>LEN(C1082)</f>
        <v>106</v>
      </c>
      <c r="V1082">
        <f t="shared" si="99"/>
        <v>0</v>
      </c>
      <c r="W1082">
        <f t="shared" si="100"/>
        <v>0</v>
      </c>
      <c r="X1082">
        <f t="shared" si="101"/>
        <v>1</v>
      </c>
    </row>
    <row r="1083" spans="1:24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>
        <f>E1083/D1083</f>
        <v>1.7647058823529413E-4</v>
      </c>
      <c r="O1083" s="6">
        <f>IF(L1083&gt;0,E1083/L1083,0)</f>
        <v>3</v>
      </c>
      <c r="P1083" s="11">
        <f t="shared" si="96"/>
        <v>42032.718657407408</v>
      </c>
      <c r="Q1083" s="11">
        <f>(((J1083/60)/60)/24)+DATE(1970,1,1)+(-5/24)</f>
        <v>42002.718657407408</v>
      </c>
      <c r="R1083" s="13" t="s">
        <v>8282</v>
      </c>
      <c r="S1083" s="14" t="str">
        <f t="shared" si="97"/>
        <v>games</v>
      </c>
      <c r="T1083" s="13" t="str">
        <f t="shared" si="98"/>
        <v>video games</v>
      </c>
      <c r="U1083">
        <f>LEN(C1083)</f>
        <v>111</v>
      </c>
      <c r="V1083">
        <f t="shared" si="99"/>
        <v>0</v>
      </c>
      <c r="W1083">
        <f t="shared" si="100"/>
        <v>0</v>
      </c>
      <c r="X1083">
        <f t="shared" si="101"/>
        <v>1</v>
      </c>
    </row>
    <row r="1084" spans="1:24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>
        <f>E1084/D1084</f>
        <v>5.5999999999999999E-3</v>
      </c>
      <c r="O1084" s="6">
        <f>IF(L1084&gt;0,E1084/L1084,0)</f>
        <v>18.666666666666668</v>
      </c>
      <c r="P1084" s="11">
        <f t="shared" si="96"/>
        <v>41131.697777777779</v>
      </c>
      <c r="Q1084" s="11">
        <f>(((J1084/60)/60)/24)+DATE(1970,1,1)+(-5/24)</f>
        <v>41101.697777777779</v>
      </c>
      <c r="R1084" s="13" t="s">
        <v>8282</v>
      </c>
      <c r="S1084" s="14" t="str">
        <f t="shared" si="97"/>
        <v>games</v>
      </c>
      <c r="T1084" s="13" t="str">
        <f t="shared" si="98"/>
        <v>video games</v>
      </c>
      <c r="U1084">
        <f>LEN(C1084)</f>
        <v>96</v>
      </c>
      <c r="V1084">
        <f t="shared" si="99"/>
        <v>0</v>
      </c>
      <c r="W1084">
        <f t="shared" si="100"/>
        <v>1</v>
      </c>
      <c r="X1084">
        <f t="shared" si="101"/>
        <v>0</v>
      </c>
    </row>
    <row r="1085" spans="1:24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>
        <f>E1085/D1085</f>
        <v>8.2000000000000007E-3</v>
      </c>
      <c r="O1085" s="6">
        <f>IF(L1085&gt;0,E1085/L1085,0)</f>
        <v>410</v>
      </c>
      <c r="P1085" s="11">
        <f t="shared" si="96"/>
        <v>41853.451192129629</v>
      </c>
      <c r="Q1085" s="11">
        <f>(((J1085/60)/60)/24)+DATE(1970,1,1)+(-5/24)</f>
        <v>41793.451192129629</v>
      </c>
      <c r="R1085" s="13" t="s">
        <v>8282</v>
      </c>
      <c r="S1085" s="14" t="str">
        <f t="shared" si="97"/>
        <v>games</v>
      </c>
      <c r="T1085" s="13" t="str">
        <f t="shared" si="98"/>
        <v>video games</v>
      </c>
      <c r="U1085">
        <f>LEN(C1085)</f>
        <v>130</v>
      </c>
      <c r="V1085">
        <f t="shared" si="99"/>
        <v>0</v>
      </c>
      <c r="W1085">
        <f t="shared" si="100"/>
        <v>0</v>
      </c>
      <c r="X1085">
        <f t="shared" si="101"/>
        <v>1</v>
      </c>
    </row>
    <row r="1086" spans="1:24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>
        <f>E1086/D1086</f>
        <v>0</v>
      </c>
      <c r="O1086" s="6">
        <f>IF(L1086&gt;0,E1086/L1086,0)</f>
        <v>0</v>
      </c>
      <c r="P1086" s="11">
        <f t="shared" si="96"/>
        <v>41859.703749999993</v>
      </c>
      <c r="Q1086" s="11">
        <f>(((J1086/60)/60)/24)+DATE(1970,1,1)+(-5/24)</f>
        <v>41829.703749999993</v>
      </c>
      <c r="R1086" s="13" t="s">
        <v>8282</v>
      </c>
      <c r="S1086" s="14" t="str">
        <f t="shared" si="97"/>
        <v>games</v>
      </c>
      <c r="T1086" s="13" t="str">
        <f t="shared" si="98"/>
        <v>video games</v>
      </c>
      <c r="U1086">
        <f>LEN(C1086)</f>
        <v>41</v>
      </c>
      <c r="V1086">
        <f t="shared" si="99"/>
        <v>1</v>
      </c>
      <c r="W1086">
        <f t="shared" si="100"/>
        <v>0</v>
      </c>
      <c r="X1086">
        <f t="shared" si="101"/>
        <v>0</v>
      </c>
    </row>
    <row r="1087" spans="1:24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>
        <f>E1087/D1087</f>
        <v>3.4200000000000001E-2</v>
      </c>
      <c r="O1087" s="6">
        <f>IF(L1087&gt;0,E1087/L1087,0)</f>
        <v>114</v>
      </c>
      <c r="P1087" s="11">
        <f t="shared" si="96"/>
        <v>42443.421006944445</v>
      </c>
      <c r="Q1087" s="11">
        <f>(((J1087/60)/60)/24)+DATE(1970,1,1)+(-5/24)</f>
        <v>42413.462673611109</v>
      </c>
      <c r="R1087" s="13" t="s">
        <v>8282</v>
      </c>
      <c r="S1087" s="14" t="str">
        <f t="shared" si="97"/>
        <v>games</v>
      </c>
      <c r="T1087" s="13" t="str">
        <f t="shared" si="98"/>
        <v>video games</v>
      </c>
      <c r="U1087">
        <f>LEN(C1087)</f>
        <v>99</v>
      </c>
      <c r="V1087">
        <f t="shared" si="99"/>
        <v>0</v>
      </c>
      <c r="W1087">
        <f t="shared" si="100"/>
        <v>1</v>
      </c>
      <c r="X1087">
        <f t="shared" si="101"/>
        <v>0</v>
      </c>
    </row>
    <row r="1088" spans="1:24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>
        <f>E1088/D1088</f>
        <v>8.3333333333333339E-4</v>
      </c>
      <c r="O1088" s="6">
        <f>IF(L1088&gt;0,E1088/L1088,0)</f>
        <v>7.5</v>
      </c>
      <c r="P1088" s="11">
        <f t="shared" si="96"/>
        <v>41875.658460648148</v>
      </c>
      <c r="Q1088" s="11">
        <f>(((J1088/60)/60)/24)+DATE(1970,1,1)+(-5/24)</f>
        <v>41845.658460648148</v>
      </c>
      <c r="R1088" s="13" t="s">
        <v>8282</v>
      </c>
      <c r="S1088" s="14" t="str">
        <f t="shared" si="97"/>
        <v>games</v>
      </c>
      <c r="T1088" s="13" t="str">
        <f t="shared" si="98"/>
        <v>video games</v>
      </c>
      <c r="U1088">
        <f>LEN(C1088)</f>
        <v>31</v>
      </c>
      <c r="V1088">
        <f t="shared" si="99"/>
        <v>1</v>
      </c>
      <c r="W1088">
        <f t="shared" si="100"/>
        <v>0</v>
      </c>
      <c r="X1088">
        <f t="shared" si="101"/>
        <v>0</v>
      </c>
    </row>
    <row r="1089" spans="1:24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>
        <f>E1089/D1089</f>
        <v>0</v>
      </c>
      <c r="O1089" s="6">
        <f>IF(L1089&gt;0,E1089/L1089,0)</f>
        <v>0</v>
      </c>
      <c r="P1089" s="11">
        <f t="shared" si="96"/>
        <v>41805.505636574075</v>
      </c>
      <c r="Q1089" s="11">
        <f>(((J1089/60)/60)/24)+DATE(1970,1,1)+(-5/24)</f>
        <v>41775.505636574075</v>
      </c>
      <c r="R1089" s="13" t="s">
        <v>8282</v>
      </c>
      <c r="S1089" s="14" t="str">
        <f t="shared" si="97"/>
        <v>games</v>
      </c>
      <c r="T1089" s="13" t="str">
        <f t="shared" si="98"/>
        <v>video games</v>
      </c>
      <c r="U1089">
        <f>LEN(C1089)</f>
        <v>129</v>
      </c>
      <c r="V1089">
        <f t="shared" si="99"/>
        <v>0</v>
      </c>
      <c r="W1089">
        <f t="shared" si="100"/>
        <v>0</v>
      </c>
      <c r="X1089">
        <f t="shared" si="101"/>
        <v>1</v>
      </c>
    </row>
    <row r="1090" spans="1:24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>
        <f>E1090/D1090</f>
        <v>0.14182977777777778</v>
      </c>
      <c r="O1090" s="6">
        <f>IF(L1090&gt;0,E1090/L1090,0)</f>
        <v>43.41727891156463</v>
      </c>
      <c r="P1090" s="11">
        <f t="shared" ref="P1090:P1153" si="102">(((I1090/60)/60)/24)+DATE(1970,1,1)+(-5/24)</f>
        <v>41753.591053240736</v>
      </c>
      <c r="Q1090" s="11">
        <f>(((J1090/60)/60)/24)+DATE(1970,1,1)+(-5/24)</f>
        <v>41723.591053240736</v>
      </c>
      <c r="R1090" s="13" t="s">
        <v>8282</v>
      </c>
      <c r="S1090" s="14" t="str">
        <f t="shared" ref="S1090:S1153" si="103">LEFT(R1090,SEARCH("/",R1090)-1)</f>
        <v>games</v>
      </c>
      <c r="T1090" s="13" t="str">
        <f t="shared" ref="T1090:T1153" si="104">RIGHT(R1090,LEN(R1090)-SEARCH("/",R1090))</f>
        <v>video games</v>
      </c>
      <c r="U1090">
        <f>LEN(C1090)</f>
        <v>92</v>
      </c>
      <c r="V1090">
        <f t="shared" si="99"/>
        <v>0</v>
      </c>
      <c r="W1090">
        <f t="shared" si="100"/>
        <v>1</v>
      </c>
      <c r="X1090">
        <f t="shared" si="101"/>
        <v>0</v>
      </c>
    </row>
    <row r="1091" spans="1:24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>
        <f>E1091/D1091</f>
        <v>7.8266666666666665E-2</v>
      </c>
      <c r="O1091" s="6">
        <f>IF(L1091&gt;0,E1091/L1091,0)</f>
        <v>23.959183673469386</v>
      </c>
      <c r="P1091" s="11">
        <f t="shared" si="102"/>
        <v>42180.981192129628</v>
      </c>
      <c r="Q1091" s="11">
        <f>(((J1091/60)/60)/24)+DATE(1970,1,1)+(-5/24)</f>
        <v>42150.981192129628</v>
      </c>
      <c r="R1091" s="13" t="s">
        <v>8282</v>
      </c>
      <c r="S1091" s="14" t="str">
        <f t="shared" si="103"/>
        <v>games</v>
      </c>
      <c r="T1091" s="13" t="str">
        <f t="shared" si="104"/>
        <v>video games</v>
      </c>
      <c r="U1091">
        <f>LEN(C1091)</f>
        <v>76</v>
      </c>
      <c r="V1091">
        <f t="shared" ref="V1091:V1154" si="105">IF(U1091&lt;50,1,0)</f>
        <v>0</v>
      </c>
      <c r="W1091">
        <f t="shared" ref="W1091:W1154" si="106">IF(AND(U1091&gt;= 50, U1091 &lt; 100),1,0)</f>
        <v>1</v>
      </c>
      <c r="X1091">
        <f t="shared" ref="X1091:X1154" si="107">IF(U1091&gt;=100,1,0)</f>
        <v>0</v>
      </c>
    </row>
    <row r="1092" spans="1:24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>
        <f>E1092/D1092</f>
        <v>3.8464497269020693E-4</v>
      </c>
      <c r="O1092" s="6">
        <f>IF(L1092&gt;0,E1092/L1092,0)</f>
        <v>5</v>
      </c>
      <c r="P1092" s="11">
        <f t="shared" si="102"/>
        <v>42152.977465277778</v>
      </c>
      <c r="Q1092" s="11">
        <f>(((J1092/60)/60)/24)+DATE(1970,1,1)+(-5/24)</f>
        <v>42122.977465277778</v>
      </c>
      <c r="R1092" s="13" t="s">
        <v>8282</v>
      </c>
      <c r="S1092" s="14" t="str">
        <f t="shared" si="103"/>
        <v>games</v>
      </c>
      <c r="T1092" s="13" t="str">
        <f t="shared" si="104"/>
        <v>video games</v>
      </c>
      <c r="U1092">
        <f>LEN(C1092)</f>
        <v>132</v>
      </c>
      <c r="V1092">
        <f t="shared" si="105"/>
        <v>0</v>
      </c>
      <c r="W1092">
        <f t="shared" si="106"/>
        <v>0</v>
      </c>
      <c r="X1092">
        <f t="shared" si="107"/>
        <v>1</v>
      </c>
    </row>
    <row r="1093" spans="1:24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>
        <f>E1093/D1093</f>
        <v>0.125</v>
      </c>
      <c r="O1093" s="6">
        <f>IF(L1093&gt;0,E1093/L1093,0)</f>
        <v>12.5</v>
      </c>
      <c r="P1093" s="11">
        <f t="shared" si="102"/>
        <v>42470.57027777777</v>
      </c>
      <c r="Q1093" s="11">
        <f>(((J1093/60)/60)/24)+DATE(1970,1,1)+(-5/24)</f>
        <v>42440.611944444441</v>
      </c>
      <c r="R1093" s="13" t="s">
        <v>8282</v>
      </c>
      <c r="S1093" s="14" t="str">
        <f t="shared" si="103"/>
        <v>games</v>
      </c>
      <c r="T1093" s="13" t="str">
        <f t="shared" si="104"/>
        <v>video games</v>
      </c>
      <c r="U1093">
        <f>LEN(C1093)</f>
        <v>126</v>
      </c>
      <c r="V1093">
        <f t="shared" si="105"/>
        <v>0</v>
      </c>
      <c r="W1093">
        <f t="shared" si="106"/>
        <v>0</v>
      </c>
      <c r="X1093">
        <f t="shared" si="107"/>
        <v>1</v>
      </c>
    </row>
    <row r="1094" spans="1:24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>
        <f>E1094/D1094</f>
        <v>1.0500000000000001E-2</v>
      </c>
      <c r="O1094" s="6">
        <f>IF(L1094&gt;0,E1094/L1094,0)</f>
        <v>3</v>
      </c>
      <c r="P1094" s="11">
        <f t="shared" si="102"/>
        <v>41279.817569444444</v>
      </c>
      <c r="Q1094" s="11">
        <f>(((J1094/60)/60)/24)+DATE(1970,1,1)+(-5/24)</f>
        <v>41249.817569444444</v>
      </c>
      <c r="R1094" s="13" t="s">
        <v>8282</v>
      </c>
      <c r="S1094" s="14" t="str">
        <f t="shared" si="103"/>
        <v>games</v>
      </c>
      <c r="T1094" s="13" t="str">
        <f t="shared" si="104"/>
        <v>video games</v>
      </c>
      <c r="U1094">
        <f>LEN(C1094)</f>
        <v>135</v>
      </c>
      <c r="V1094">
        <f t="shared" si="105"/>
        <v>0</v>
      </c>
      <c r="W1094">
        <f t="shared" si="106"/>
        <v>0</v>
      </c>
      <c r="X1094">
        <f t="shared" si="107"/>
        <v>1</v>
      </c>
    </row>
    <row r="1095" spans="1:24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>
        <f>E1095/D1095</f>
        <v>0.14083333333333334</v>
      </c>
      <c r="O1095" s="6">
        <f>IF(L1095&gt;0,E1095/L1095,0)</f>
        <v>10.5625</v>
      </c>
      <c r="P1095" s="11">
        <f t="shared" si="102"/>
        <v>42411.765474537031</v>
      </c>
      <c r="Q1095" s="11">
        <f>(((J1095/60)/60)/24)+DATE(1970,1,1)+(-5/24)</f>
        <v>42396.765474537031</v>
      </c>
      <c r="R1095" s="13" t="s">
        <v>8282</v>
      </c>
      <c r="S1095" s="14" t="str">
        <f t="shared" si="103"/>
        <v>games</v>
      </c>
      <c r="T1095" s="13" t="str">
        <f t="shared" si="104"/>
        <v>video games</v>
      </c>
      <c r="U1095">
        <f>LEN(C1095)</f>
        <v>129</v>
      </c>
      <c r="V1095">
        <f t="shared" si="105"/>
        <v>0</v>
      </c>
      <c r="W1095">
        <f t="shared" si="106"/>
        <v>0</v>
      </c>
      <c r="X1095">
        <f t="shared" si="107"/>
        <v>1</v>
      </c>
    </row>
    <row r="1096" spans="1:24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>
        <f>E1096/D1096</f>
        <v>0.18300055555555556</v>
      </c>
      <c r="O1096" s="6">
        <f>IF(L1096&gt;0,E1096/L1096,0)</f>
        <v>122.00037037037038</v>
      </c>
      <c r="P1096" s="11">
        <f t="shared" si="102"/>
        <v>40825.505011574067</v>
      </c>
      <c r="Q1096" s="11">
        <f>(((J1096/60)/60)/24)+DATE(1970,1,1)+(-5/24)</f>
        <v>40795.505011574067</v>
      </c>
      <c r="R1096" s="13" t="s">
        <v>8282</v>
      </c>
      <c r="S1096" s="14" t="str">
        <f t="shared" si="103"/>
        <v>games</v>
      </c>
      <c r="T1096" s="13" t="str">
        <f t="shared" si="104"/>
        <v>video games</v>
      </c>
      <c r="U1096">
        <f>LEN(C1096)</f>
        <v>132</v>
      </c>
      <c r="V1096">
        <f t="shared" si="105"/>
        <v>0</v>
      </c>
      <c r="W1096">
        <f t="shared" si="106"/>
        <v>0</v>
      </c>
      <c r="X1096">
        <f t="shared" si="107"/>
        <v>1</v>
      </c>
    </row>
    <row r="1097" spans="1:24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>
        <f>E1097/D1097</f>
        <v>5.0347999999999997E-2</v>
      </c>
      <c r="O1097" s="6">
        <f>IF(L1097&gt;0,E1097/L1097,0)</f>
        <v>267.80851063829789</v>
      </c>
      <c r="P1097" s="11">
        <f t="shared" si="102"/>
        <v>41516.328935185185</v>
      </c>
      <c r="Q1097" s="11">
        <f>(((J1097/60)/60)/24)+DATE(1970,1,1)+(-5/24)</f>
        <v>41486.328935185185</v>
      </c>
      <c r="R1097" s="13" t="s">
        <v>8282</v>
      </c>
      <c r="S1097" s="14" t="str">
        <f t="shared" si="103"/>
        <v>games</v>
      </c>
      <c r="T1097" s="13" t="str">
        <f t="shared" si="104"/>
        <v>video games</v>
      </c>
      <c r="U1097">
        <f>LEN(C1097)</f>
        <v>121</v>
      </c>
      <c r="V1097">
        <f t="shared" si="105"/>
        <v>0</v>
      </c>
      <c r="W1097">
        <f t="shared" si="106"/>
        <v>0</v>
      </c>
      <c r="X1097">
        <f t="shared" si="107"/>
        <v>1</v>
      </c>
    </row>
    <row r="1098" spans="1:24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>
        <f>E1098/D1098</f>
        <v>0.17933333333333334</v>
      </c>
      <c r="O1098" s="6">
        <f>IF(L1098&gt;0,E1098/L1098,0)</f>
        <v>74.206896551724142</v>
      </c>
      <c r="P1098" s="11">
        <f t="shared" si="102"/>
        <v>41915.9375</v>
      </c>
      <c r="Q1098" s="11">
        <f>(((J1098/60)/60)/24)+DATE(1970,1,1)+(-5/24)</f>
        <v>41885.309652777774</v>
      </c>
      <c r="R1098" s="13" t="s">
        <v>8282</v>
      </c>
      <c r="S1098" s="14" t="str">
        <f t="shared" si="103"/>
        <v>games</v>
      </c>
      <c r="T1098" s="13" t="str">
        <f t="shared" si="104"/>
        <v>video games</v>
      </c>
      <c r="U1098">
        <f>LEN(C1098)</f>
        <v>133</v>
      </c>
      <c r="V1098">
        <f t="shared" si="105"/>
        <v>0</v>
      </c>
      <c r="W1098">
        <f t="shared" si="106"/>
        <v>0</v>
      </c>
      <c r="X1098">
        <f t="shared" si="107"/>
        <v>1</v>
      </c>
    </row>
    <row r="1099" spans="1:24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>
        <f>E1099/D1099</f>
        <v>4.6999999999999999E-4</v>
      </c>
      <c r="O1099" s="6">
        <f>IF(L1099&gt;0,E1099/L1099,0)</f>
        <v>6.7142857142857144</v>
      </c>
      <c r="P1099" s="11">
        <f t="shared" si="102"/>
        <v>41700.584224537037</v>
      </c>
      <c r="Q1099" s="11">
        <f>(((J1099/60)/60)/24)+DATE(1970,1,1)+(-5/24)</f>
        <v>41660.584224537037</v>
      </c>
      <c r="R1099" s="13" t="s">
        <v>8282</v>
      </c>
      <c r="S1099" s="14" t="str">
        <f t="shared" si="103"/>
        <v>games</v>
      </c>
      <c r="T1099" s="13" t="str">
        <f t="shared" si="104"/>
        <v>video games</v>
      </c>
      <c r="U1099">
        <f>LEN(C1099)</f>
        <v>118</v>
      </c>
      <c r="V1099">
        <f t="shared" si="105"/>
        <v>0</v>
      </c>
      <c r="W1099">
        <f t="shared" si="106"/>
        <v>0</v>
      </c>
      <c r="X1099">
        <f t="shared" si="107"/>
        <v>1</v>
      </c>
    </row>
    <row r="1100" spans="1:24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>
        <f>E1100/D1100</f>
        <v>7.2120000000000004E-2</v>
      </c>
      <c r="O1100" s="6">
        <f>IF(L1100&gt;0,E1100/L1100,0)</f>
        <v>81.954545454545453</v>
      </c>
      <c r="P1100" s="11">
        <f t="shared" si="102"/>
        <v>41742.554340277777</v>
      </c>
      <c r="Q1100" s="11">
        <f>(((J1100/60)/60)/24)+DATE(1970,1,1)+(-5/24)</f>
        <v>41712.554340277777</v>
      </c>
      <c r="R1100" s="13" t="s">
        <v>8282</v>
      </c>
      <c r="S1100" s="14" t="str">
        <f t="shared" si="103"/>
        <v>games</v>
      </c>
      <c r="T1100" s="13" t="str">
        <f t="shared" si="104"/>
        <v>video games</v>
      </c>
      <c r="U1100">
        <f>LEN(C1100)</f>
        <v>79</v>
      </c>
      <c r="V1100">
        <f t="shared" si="105"/>
        <v>0</v>
      </c>
      <c r="W1100">
        <f t="shared" si="106"/>
        <v>1</v>
      </c>
      <c r="X1100">
        <f t="shared" si="107"/>
        <v>0</v>
      </c>
    </row>
    <row r="1101" spans="1:24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>
        <f>E1101/D1101</f>
        <v>5.0000000000000001E-3</v>
      </c>
      <c r="O1101" s="6">
        <f>IF(L1101&gt;0,E1101/L1101,0)</f>
        <v>25</v>
      </c>
      <c r="P1101" s="11">
        <f t="shared" si="102"/>
        <v>42137.628101851849</v>
      </c>
      <c r="Q1101" s="11">
        <f>(((J1101/60)/60)/24)+DATE(1970,1,1)+(-5/24)</f>
        <v>42107.628101851849</v>
      </c>
      <c r="R1101" s="13" t="s">
        <v>8282</v>
      </c>
      <c r="S1101" s="14" t="str">
        <f t="shared" si="103"/>
        <v>games</v>
      </c>
      <c r="T1101" s="13" t="str">
        <f t="shared" si="104"/>
        <v>video games</v>
      </c>
      <c r="U1101">
        <f>LEN(C1101)</f>
        <v>132</v>
      </c>
      <c r="V1101">
        <f t="shared" si="105"/>
        <v>0</v>
      </c>
      <c r="W1101">
        <f t="shared" si="106"/>
        <v>0</v>
      </c>
      <c r="X1101">
        <f t="shared" si="107"/>
        <v>1</v>
      </c>
    </row>
    <row r="1102" spans="1:24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>
        <f>E1102/D1102</f>
        <v>2.5000000000000001E-2</v>
      </c>
      <c r="O1102" s="6">
        <f>IF(L1102&gt;0,E1102/L1102,0)</f>
        <v>10</v>
      </c>
      <c r="P1102" s="11">
        <f t="shared" si="102"/>
        <v>42413.902442129627</v>
      </c>
      <c r="Q1102" s="11">
        <f>(((J1102/60)/60)/24)+DATE(1970,1,1)+(-5/24)</f>
        <v>42383.902442129627</v>
      </c>
      <c r="R1102" s="13" t="s">
        <v>8282</v>
      </c>
      <c r="S1102" s="14" t="str">
        <f t="shared" si="103"/>
        <v>games</v>
      </c>
      <c r="T1102" s="13" t="str">
        <f t="shared" si="104"/>
        <v>video games</v>
      </c>
      <c r="U1102">
        <f>LEN(C1102)</f>
        <v>120</v>
      </c>
      <c r="V1102">
        <f t="shared" si="105"/>
        <v>0</v>
      </c>
      <c r="W1102">
        <f t="shared" si="106"/>
        <v>0</v>
      </c>
      <c r="X1102">
        <f t="shared" si="107"/>
        <v>1</v>
      </c>
    </row>
    <row r="1103" spans="1:24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>
        <f>E1103/D1103</f>
        <v>4.0999999999999999E-4</v>
      </c>
      <c r="O1103" s="6">
        <f>IF(L1103&gt;0,E1103/L1103,0)</f>
        <v>6.833333333333333</v>
      </c>
      <c r="P1103" s="11">
        <f t="shared" si="102"/>
        <v>42565.549999999996</v>
      </c>
      <c r="Q1103" s="11">
        <f>(((J1103/60)/60)/24)+DATE(1970,1,1)+(-5/24)</f>
        <v>42538.564097222225</v>
      </c>
      <c r="R1103" s="13" t="s">
        <v>8282</v>
      </c>
      <c r="S1103" s="14" t="str">
        <f t="shared" si="103"/>
        <v>games</v>
      </c>
      <c r="T1103" s="13" t="str">
        <f t="shared" si="104"/>
        <v>video games</v>
      </c>
      <c r="U1103">
        <f>LEN(C1103)</f>
        <v>94</v>
      </c>
      <c r="V1103">
        <f t="shared" si="105"/>
        <v>0</v>
      </c>
      <c r="W1103">
        <f t="shared" si="106"/>
        <v>1</v>
      </c>
      <c r="X1103">
        <f t="shared" si="107"/>
        <v>0</v>
      </c>
    </row>
    <row r="1104" spans="1:24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>
        <f>E1104/D1104</f>
        <v>5.3124999999999999E-2</v>
      </c>
      <c r="O1104" s="6">
        <f>IF(L1104&gt;0,E1104/L1104,0)</f>
        <v>17.708333333333332</v>
      </c>
      <c r="P1104" s="11">
        <f t="shared" si="102"/>
        <v>41617.040972222218</v>
      </c>
      <c r="Q1104" s="11">
        <f>(((J1104/60)/60)/24)+DATE(1970,1,1)+(-5/24)</f>
        <v>41576.837094907409</v>
      </c>
      <c r="R1104" s="13" t="s">
        <v>8282</v>
      </c>
      <c r="S1104" s="14" t="str">
        <f t="shared" si="103"/>
        <v>games</v>
      </c>
      <c r="T1104" s="13" t="str">
        <f t="shared" si="104"/>
        <v>video games</v>
      </c>
      <c r="U1104">
        <f>LEN(C1104)</f>
        <v>130</v>
      </c>
      <c r="V1104">
        <f t="shared" si="105"/>
        <v>0</v>
      </c>
      <c r="W1104">
        <f t="shared" si="106"/>
        <v>0</v>
      </c>
      <c r="X1104">
        <f t="shared" si="107"/>
        <v>1</v>
      </c>
    </row>
    <row r="1105" spans="1:24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>
        <f>E1105/D1105</f>
        <v>1.6199999999999999E-2</v>
      </c>
      <c r="O1105" s="6">
        <f>IF(L1105&gt;0,E1105/L1105,0)</f>
        <v>16.2</v>
      </c>
      <c r="P1105" s="11">
        <f t="shared" si="102"/>
        <v>42539.013773148145</v>
      </c>
      <c r="Q1105" s="11">
        <f>(((J1105/60)/60)/24)+DATE(1970,1,1)+(-5/24)</f>
        <v>42479.013773148145</v>
      </c>
      <c r="R1105" s="13" t="s">
        <v>8282</v>
      </c>
      <c r="S1105" s="14" t="str">
        <f t="shared" si="103"/>
        <v>games</v>
      </c>
      <c r="T1105" s="13" t="str">
        <f t="shared" si="104"/>
        <v>video games</v>
      </c>
      <c r="U1105">
        <f>LEN(C1105)</f>
        <v>121</v>
      </c>
      <c r="V1105">
        <f t="shared" si="105"/>
        <v>0</v>
      </c>
      <c r="W1105">
        <f t="shared" si="106"/>
        <v>0</v>
      </c>
      <c r="X1105">
        <f t="shared" si="107"/>
        <v>1</v>
      </c>
    </row>
    <row r="1106" spans="1:24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>
        <f>E1106/D1106</f>
        <v>4.9516666666666667E-2</v>
      </c>
      <c r="O1106" s="6">
        <f>IF(L1106&gt;0,E1106/L1106,0)</f>
        <v>80.297297297297291</v>
      </c>
      <c r="P1106" s="11">
        <f t="shared" si="102"/>
        <v>41801.201631944445</v>
      </c>
      <c r="Q1106" s="11">
        <f>(((J1106/60)/60)/24)+DATE(1970,1,1)+(-5/24)</f>
        <v>41771.201631944445</v>
      </c>
      <c r="R1106" s="13" t="s">
        <v>8282</v>
      </c>
      <c r="S1106" s="14" t="str">
        <f t="shared" si="103"/>
        <v>games</v>
      </c>
      <c r="T1106" s="13" t="str">
        <f t="shared" si="104"/>
        <v>video games</v>
      </c>
      <c r="U1106">
        <f>LEN(C1106)</f>
        <v>131</v>
      </c>
      <c r="V1106">
        <f t="shared" si="105"/>
        <v>0</v>
      </c>
      <c r="W1106">
        <f t="shared" si="106"/>
        <v>0</v>
      </c>
      <c r="X1106">
        <f t="shared" si="107"/>
        <v>1</v>
      </c>
    </row>
    <row r="1107" spans="1:24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>
        <f>E1107/D1107</f>
        <v>1.5900000000000001E-3</v>
      </c>
      <c r="O1107" s="6">
        <f>IF(L1107&gt;0,E1107/L1107,0)</f>
        <v>71.55</v>
      </c>
      <c r="P1107" s="11">
        <f t="shared" si="102"/>
        <v>41721.885729166665</v>
      </c>
      <c r="Q1107" s="11">
        <f>(((J1107/60)/60)/24)+DATE(1970,1,1)+(-5/24)</f>
        <v>41691.927395833329</v>
      </c>
      <c r="R1107" s="13" t="s">
        <v>8282</v>
      </c>
      <c r="S1107" s="14" t="str">
        <f t="shared" si="103"/>
        <v>games</v>
      </c>
      <c r="T1107" s="13" t="str">
        <f t="shared" si="104"/>
        <v>video games</v>
      </c>
      <c r="U1107">
        <f>LEN(C1107)</f>
        <v>133</v>
      </c>
      <c r="V1107">
        <f t="shared" si="105"/>
        <v>0</v>
      </c>
      <c r="W1107">
        <f t="shared" si="106"/>
        <v>0</v>
      </c>
      <c r="X1107">
        <f t="shared" si="107"/>
        <v>1</v>
      </c>
    </row>
    <row r="1108" spans="1:24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>
        <f>E1108/D1108</f>
        <v>0.41249999999999998</v>
      </c>
      <c r="O1108" s="6">
        <f>IF(L1108&gt;0,E1108/L1108,0)</f>
        <v>23.571428571428573</v>
      </c>
      <c r="P1108" s="11">
        <f t="shared" si="102"/>
        <v>41003.490451388883</v>
      </c>
      <c r="Q1108" s="11">
        <f>(((J1108/60)/60)/24)+DATE(1970,1,1)+(-5/24)</f>
        <v>40973.532118055555</v>
      </c>
      <c r="R1108" s="13" t="s">
        <v>8282</v>
      </c>
      <c r="S1108" s="14" t="str">
        <f t="shared" si="103"/>
        <v>games</v>
      </c>
      <c r="T1108" s="13" t="str">
        <f t="shared" si="104"/>
        <v>video games</v>
      </c>
      <c r="U1108">
        <f>LEN(C1108)</f>
        <v>116</v>
      </c>
      <c r="V1108">
        <f t="shared" si="105"/>
        <v>0</v>
      </c>
      <c r="W1108">
        <f t="shared" si="106"/>
        <v>0</v>
      </c>
      <c r="X1108">
        <f t="shared" si="107"/>
        <v>1</v>
      </c>
    </row>
    <row r="1109" spans="1:24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>
        <f>E1109/D1109</f>
        <v>0</v>
      </c>
      <c r="O1109" s="6">
        <f>IF(L1109&gt;0,E1109/L1109,0)</f>
        <v>0</v>
      </c>
      <c r="P1109" s="11">
        <f t="shared" si="102"/>
        <v>41843.653055555551</v>
      </c>
      <c r="Q1109" s="11">
        <f>(((J1109/60)/60)/24)+DATE(1970,1,1)+(-5/24)</f>
        <v>41813.653055555551</v>
      </c>
      <c r="R1109" s="13" t="s">
        <v>8282</v>
      </c>
      <c r="S1109" s="14" t="str">
        <f t="shared" si="103"/>
        <v>games</v>
      </c>
      <c r="T1109" s="13" t="str">
        <f t="shared" si="104"/>
        <v>video games</v>
      </c>
      <c r="U1109">
        <f>LEN(C1109)</f>
        <v>135</v>
      </c>
      <c r="V1109">
        <f t="shared" si="105"/>
        <v>0</v>
      </c>
      <c r="W1109">
        <f t="shared" si="106"/>
        <v>0</v>
      </c>
      <c r="X1109">
        <f t="shared" si="107"/>
        <v>1</v>
      </c>
    </row>
    <row r="1110" spans="1:24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>
        <f>E1110/D1110</f>
        <v>2.93E-2</v>
      </c>
      <c r="O1110" s="6">
        <f>IF(L1110&gt;0,E1110/L1110,0)</f>
        <v>34.88095238095238</v>
      </c>
      <c r="P1110" s="11">
        <f t="shared" si="102"/>
        <v>41012.386979166666</v>
      </c>
      <c r="Q1110" s="11">
        <f>(((J1110/60)/60)/24)+DATE(1970,1,1)+(-5/24)</f>
        <v>40952.42864583333</v>
      </c>
      <c r="R1110" s="13" t="s">
        <v>8282</v>
      </c>
      <c r="S1110" s="14" t="str">
        <f t="shared" si="103"/>
        <v>games</v>
      </c>
      <c r="T1110" s="13" t="str">
        <f t="shared" si="104"/>
        <v>video games</v>
      </c>
      <c r="U1110">
        <f>LEN(C1110)</f>
        <v>132</v>
      </c>
      <c r="V1110">
        <f t="shared" si="105"/>
        <v>0</v>
      </c>
      <c r="W1110">
        <f t="shared" si="106"/>
        <v>0</v>
      </c>
      <c r="X1110">
        <f t="shared" si="107"/>
        <v>1</v>
      </c>
    </row>
    <row r="1111" spans="1:24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>
        <f>E1111/D1111</f>
        <v>4.4999999999999997E-3</v>
      </c>
      <c r="O1111" s="6">
        <f>IF(L1111&gt;0,E1111/L1111,0)</f>
        <v>15</v>
      </c>
      <c r="P1111" s="11">
        <f t="shared" si="102"/>
        <v>42692.5855324074</v>
      </c>
      <c r="Q1111" s="11">
        <f>(((J1111/60)/60)/24)+DATE(1970,1,1)+(-5/24)</f>
        <v>42662.543865740743</v>
      </c>
      <c r="R1111" s="13" t="s">
        <v>8282</v>
      </c>
      <c r="S1111" s="14" t="str">
        <f t="shared" si="103"/>
        <v>games</v>
      </c>
      <c r="T1111" s="13" t="str">
        <f t="shared" si="104"/>
        <v>video games</v>
      </c>
      <c r="U1111">
        <f>LEN(C1111)</f>
        <v>133</v>
      </c>
      <c r="V1111">
        <f t="shared" si="105"/>
        <v>0</v>
      </c>
      <c r="W1111">
        <f t="shared" si="106"/>
        <v>0</v>
      </c>
      <c r="X1111">
        <f t="shared" si="107"/>
        <v>1</v>
      </c>
    </row>
    <row r="1112" spans="1:24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>
        <f>E1112/D1112</f>
        <v>5.1000000000000004E-3</v>
      </c>
      <c r="O1112" s="6">
        <f>IF(L1112&gt;0,E1112/L1112,0)</f>
        <v>23.181818181818183</v>
      </c>
      <c r="P1112" s="11">
        <f t="shared" si="102"/>
        <v>41250.72479166666</v>
      </c>
      <c r="Q1112" s="11">
        <f>(((J1112/60)/60)/24)+DATE(1970,1,1)+(-5/24)</f>
        <v>41220.72479166666</v>
      </c>
      <c r="R1112" s="13" t="s">
        <v>8282</v>
      </c>
      <c r="S1112" s="14" t="str">
        <f t="shared" si="103"/>
        <v>games</v>
      </c>
      <c r="T1112" s="13" t="str">
        <f t="shared" si="104"/>
        <v>video games</v>
      </c>
      <c r="U1112">
        <f>LEN(C1112)</f>
        <v>123</v>
      </c>
      <c r="V1112">
        <f t="shared" si="105"/>
        <v>0</v>
      </c>
      <c r="W1112">
        <f t="shared" si="106"/>
        <v>0</v>
      </c>
      <c r="X1112">
        <f t="shared" si="107"/>
        <v>1</v>
      </c>
    </row>
    <row r="1113" spans="1:24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>
        <f>E1113/D1113</f>
        <v>4.0000000000000002E-4</v>
      </c>
      <c r="O1113" s="6">
        <f>IF(L1113&gt;0,E1113/L1113,0)</f>
        <v>1</v>
      </c>
      <c r="P1113" s="11">
        <f t="shared" si="102"/>
        <v>42376.995254629634</v>
      </c>
      <c r="Q1113" s="11">
        <f>(((J1113/60)/60)/24)+DATE(1970,1,1)+(-5/24)</f>
        <v>42346.995254629634</v>
      </c>
      <c r="R1113" s="13" t="s">
        <v>8282</v>
      </c>
      <c r="S1113" s="14" t="str">
        <f t="shared" si="103"/>
        <v>games</v>
      </c>
      <c r="T1113" s="13" t="str">
        <f t="shared" si="104"/>
        <v>video games</v>
      </c>
      <c r="U1113">
        <f>LEN(C1113)</f>
        <v>132</v>
      </c>
      <c r="V1113">
        <f t="shared" si="105"/>
        <v>0</v>
      </c>
      <c r="W1113">
        <f t="shared" si="106"/>
        <v>0</v>
      </c>
      <c r="X1113">
        <f t="shared" si="107"/>
        <v>1</v>
      </c>
    </row>
    <row r="1114" spans="1:24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>
        <f>E1114/D1114</f>
        <v>0.35537409090909089</v>
      </c>
      <c r="O1114" s="6">
        <f>IF(L1114&gt;0,E1114/L1114,0)</f>
        <v>100.23371794871794</v>
      </c>
      <c r="P1114" s="11">
        <f t="shared" si="102"/>
        <v>42023.145833333336</v>
      </c>
      <c r="Q1114" s="11">
        <f>(((J1114/60)/60)/24)+DATE(1970,1,1)+(-5/24)</f>
        <v>41963.551053240742</v>
      </c>
      <c r="R1114" s="13" t="s">
        <v>8282</v>
      </c>
      <c r="S1114" s="14" t="str">
        <f t="shared" si="103"/>
        <v>games</v>
      </c>
      <c r="T1114" s="13" t="str">
        <f t="shared" si="104"/>
        <v>video games</v>
      </c>
      <c r="U1114">
        <f>LEN(C1114)</f>
        <v>107</v>
      </c>
      <c r="V1114">
        <f t="shared" si="105"/>
        <v>0</v>
      </c>
      <c r="W1114">
        <f t="shared" si="106"/>
        <v>0</v>
      </c>
      <c r="X1114">
        <f t="shared" si="107"/>
        <v>1</v>
      </c>
    </row>
    <row r="1115" spans="1:24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>
        <f>E1115/D1115</f>
        <v>5.0000000000000001E-3</v>
      </c>
      <c r="O1115" s="6">
        <f>IF(L1115&gt;0,E1115/L1115,0)</f>
        <v>5</v>
      </c>
      <c r="P1115" s="11">
        <f t="shared" si="102"/>
        <v>41865.768749999996</v>
      </c>
      <c r="Q1115" s="11">
        <f>(((J1115/60)/60)/24)+DATE(1970,1,1)+(-5/24)</f>
        <v>41835.768749999996</v>
      </c>
      <c r="R1115" s="13" t="s">
        <v>8282</v>
      </c>
      <c r="S1115" s="14" t="str">
        <f t="shared" si="103"/>
        <v>games</v>
      </c>
      <c r="T1115" s="13" t="str">
        <f t="shared" si="104"/>
        <v>video games</v>
      </c>
      <c r="U1115">
        <f>LEN(C1115)</f>
        <v>126</v>
      </c>
      <c r="V1115">
        <f t="shared" si="105"/>
        <v>0</v>
      </c>
      <c r="W1115">
        <f t="shared" si="106"/>
        <v>0</v>
      </c>
      <c r="X1115">
        <f t="shared" si="107"/>
        <v>1</v>
      </c>
    </row>
    <row r="1116" spans="1:24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>
        <f>E1116/D1116</f>
        <v>1.6666666666666668E-3</v>
      </c>
      <c r="O1116" s="6">
        <f>IF(L1116&gt;0,E1116/L1116,0)</f>
        <v>3.3333333333333335</v>
      </c>
      <c r="P1116" s="11">
        <f t="shared" si="102"/>
        <v>41556.13758101852</v>
      </c>
      <c r="Q1116" s="11">
        <f>(((J1116/60)/60)/24)+DATE(1970,1,1)+(-5/24)</f>
        <v>41526.13758101852</v>
      </c>
      <c r="R1116" s="13" t="s">
        <v>8282</v>
      </c>
      <c r="S1116" s="14" t="str">
        <f t="shared" si="103"/>
        <v>games</v>
      </c>
      <c r="T1116" s="13" t="str">
        <f t="shared" si="104"/>
        <v>video games</v>
      </c>
      <c r="U1116">
        <f>LEN(C1116)</f>
        <v>135</v>
      </c>
      <c r="V1116">
        <f t="shared" si="105"/>
        <v>0</v>
      </c>
      <c r="W1116">
        <f t="shared" si="106"/>
        <v>0</v>
      </c>
      <c r="X1116">
        <f t="shared" si="107"/>
        <v>1</v>
      </c>
    </row>
    <row r="1117" spans="1:24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>
        <f>E1117/D1117</f>
        <v>1.325E-3</v>
      </c>
      <c r="O1117" s="6">
        <f>IF(L1117&gt;0,E1117/L1117,0)</f>
        <v>13.25</v>
      </c>
      <c r="P1117" s="11">
        <f t="shared" si="102"/>
        <v>42459.445543981477</v>
      </c>
      <c r="Q1117" s="11">
        <f>(((J1117/60)/60)/24)+DATE(1970,1,1)+(-5/24)</f>
        <v>42429.487210648142</v>
      </c>
      <c r="R1117" s="13" t="s">
        <v>8282</v>
      </c>
      <c r="S1117" s="14" t="str">
        <f t="shared" si="103"/>
        <v>games</v>
      </c>
      <c r="T1117" s="13" t="str">
        <f t="shared" si="104"/>
        <v>video games</v>
      </c>
      <c r="U1117">
        <f>LEN(C1117)</f>
        <v>133</v>
      </c>
      <c r="V1117">
        <f t="shared" si="105"/>
        <v>0</v>
      </c>
      <c r="W1117">
        <f t="shared" si="106"/>
        <v>0</v>
      </c>
      <c r="X1117">
        <f t="shared" si="107"/>
        <v>1</v>
      </c>
    </row>
    <row r="1118" spans="1:24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>
        <f>E1118/D1118</f>
        <v>3.5704000000000004E-4</v>
      </c>
      <c r="O1118" s="6">
        <f>IF(L1118&gt;0,E1118/L1118,0)</f>
        <v>17.852</v>
      </c>
      <c r="P1118" s="11">
        <f t="shared" si="102"/>
        <v>41069.638981481476</v>
      </c>
      <c r="Q1118" s="11">
        <f>(((J1118/60)/60)/24)+DATE(1970,1,1)+(-5/24)</f>
        <v>41009.638981481476</v>
      </c>
      <c r="R1118" s="13" t="s">
        <v>8282</v>
      </c>
      <c r="S1118" s="14" t="str">
        <f t="shared" si="103"/>
        <v>games</v>
      </c>
      <c r="T1118" s="13" t="str">
        <f t="shared" si="104"/>
        <v>video games</v>
      </c>
      <c r="U1118">
        <f>LEN(C1118)</f>
        <v>91</v>
      </c>
      <c r="V1118">
        <f t="shared" si="105"/>
        <v>0</v>
      </c>
      <c r="W1118">
        <f t="shared" si="106"/>
        <v>1</v>
      </c>
      <c r="X1118">
        <f t="shared" si="107"/>
        <v>0</v>
      </c>
    </row>
    <row r="1119" spans="1:24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>
        <f>E1119/D1119</f>
        <v>8.3000000000000004E-2</v>
      </c>
      <c r="O1119" s="6">
        <f>IF(L1119&gt;0,E1119/L1119,0)</f>
        <v>10.375</v>
      </c>
      <c r="P1119" s="11">
        <f t="shared" si="102"/>
        <v>42363.390196759261</v>
      </c>
      <c r="Q1119" s="11">
        <f>(((J1119/60)/60)/24)+DATE(1970,1,1)+(-5/24)</f>
        <v>42333.390196759261</v>
      </c>
      <c r="R1119" s="13" t="s">
        <v>8282</v>
      </c>
      <c r="S1119" s="14" t="str">
        <f t="shared" si="103"/>
        <v>games</v>
      </c>
      <c r="T1119" s="13" t="str">
        <f t="shared" si="104"/>
        <v>video games</v>
      </c>
      <c r="U1119">
        <f>LEN(C1119)</f>
        <v>108</v>
      </c>
      <c r="V1119">
        <f t="shared" si="105"/>
        <v>0</v>
      </c>
      <c r="W1119">
        <f t="shared" si="106"/>
        <v>0</v>
      </c>
      <c r="X1119">
        <f t="shared" si="107"/>
        <v>1</v>
      </c>
    </row>
    <row r="1120" spans="1:24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>
        <f>E1120/D1120</f>
        <v>2.4222222222222221E-2</v>
      </c>
      <c r="O1120" s="6">
        <f>IF(L1120&gt;0,E1120/L1120,0)</f>
        <v>36.333333333333336</v>
      </c>
      <c r="P1120" s="11">
        <f t="shared" si="102"/>
        <v>41733.91642361111</v>
      </c>
      <c r="Q1120" s="11">
        <f>(((J1120/60)/60)/24)+DATE(1970,1,1)+(-5/24)</f>
        <v>41703.958090277774</v>
      </c>
      <c r="R1120" s="13" t="s">
        <v>8282</v>
      </c>
      <c r="S1120" s="14" t="str">
        <f t="shared" si="103"/>
        <v>games</v>
      </c>
      <c r="T1120" s="13" t="str">
        <f t="shared" si="104"/>
        <v>video games</v>
      </c>
      <c r="U1120">
        <f>LEN(C1120)</f>
        <v>135</v>
      </c>
      <c r="V1120">
        <f t="shared" si="105"/>
        <v>0</v>
      </c>
      <c r="W1120">
        <f t="shared" si="106"/>
        <v>0</v>
      </c>
      <c r="X1120">
        <f t="shared" si="107"/>
        <v>1</v>
      </c>
    </row>
    <row r="1121" spans="1:24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>
        <f>E1121/D1121</f>
        <v>2.3809523809523812E-3</v>
      </c>
      <c r="O1121" s="6">
        <f>IF(L1121&gt;0,E1121/L1121,0)</f>
        <v>5</v>
      </c>
      <c r="P1121" s="11">
        <f t="shared" si="102"/>
        <v>41735.584074074075</v>
      </c>
      <c r="Q1121" s="11">
        <f>(((J1121/60)/60)/24)+DATE(1970,1,1)+(-5/24)</f>
        <v>41722.584074074075</v>
      </c>
      <c r="R1121" s="13" t="s">
        <v>8282</v>
      </c>
      <c r="S1121" s="14" t="str">
        <f t="shared" si="103"/>
        <v>games</v>
      </c>
      <c r="T1121" s="13" t="str">
        <f t="shared" si="104"/>
        <v>video games</v>
      </c>
      <c r="U1121">
        <f>LEN(C1121)</f>
        <v>134</v>
      </c>
      <c r="V1121">
        <f t="shared" si="105"/>
        <v>0</v>
      </c>
      <c r="W1121">
        <f t="shared" si="106"/>
        <v>0</v>
      </c>
      <c r="X1121">
        <f t="shared" si="107"/>
        <v>1</v>
      </c>
    </row>
    <row r="1122" spans="1:24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>
        <f>E1122/D1122</f>
        <v>0</v>
      </c>
      <c r="O1122" s="6">
        <f>IF(L1122&gt;0,E1122/L1122,0)</f>
        <v>0</v>
      </c>
      <c r="P1122" s="11">
        <f t="shared" si="102"/>
        <v>40844.664351851847</v>
      </c>
      <c r="Q1122" s="11">
        <f>(((J1122/60)/60)/24)+DATE(1970,1,1)+(-5/24)</f>
        <v>40799.664351851847</v>
      </c>
      <c r="R1122" s="13" t="s">
        <v>8282</v>
      </c>
      <c r="S1122" s="14" t="str">
        <f t="shared" si="103"/>
        <v>games</v>
      </c>
      <c r="T1122" s="13" t="str">
        <f t="shared" si="104"/>
        <v>video games</v>
      </c>
      <c r="U1122">
        <f>LEN(C1122)</f>
        <v>100</v>
      </c>
      <c r="V1122">
        <f t="shared" si="105"/>
        <v>0</v>
      </c>
      <c r="W1122">
        <f t="shared" si="106"/>
        <v>0</v>
      </c>
      <c r="X1122">
        <f t="shared" si="107"/>
        <v>1</v>
      </c>
    </row>
    <row r="1123" spans="1:24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>
        <f>E1123/D1123</f>
        <v>1.16E-4</v>
      </c>
      <c r="O1123" s="6">
        <f>IF(L1123&gt;0,E1123/L1123,0)</f>
        <v>5.8</v>
      </c>
      <c r="P1123" s="11">
        <f t="shared" si="102"/>
        <v>42442.684212962959</v>
      </c>
      <c r="Q1123" s="11">
        <f>(((J1123/60)/60)/24)+DATE(1970,1,1)+(-5/24)</f>
        <v>42412.72587962963</v>
      </c>
      <c r="R1123" s="13" t="s">
        <v>8282</v>
      </c>
      <c r="S1123" s="14" t="str">
        <f t="shared" si="103"/>
        <v>games</v>
      </c>
      <c r="T1123" s="13" t="str">
        <f t="shared" si="104"/>
        <v>video games</v>
      </c>
      <c r="U1123">
        <f>LEN(C1123)</f>
        <v>107</v>
      </c>
      <c r="V1123">
        <f t="shared" si="105"/>
        <v>0</v>
      </c>
      <c r="W1123">
        <f t="shared" si="106"/>
        <v>0</v>
      </c>
      <c r="X1123">
        <f t="shared" si="107"/>
        <v>1</v>
      </c>
    </row>
    <row r="1124" spans="1:24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>
        <f>E1124/D1124</f>
        <v>0</v>
      </c>
      <c r="O1124" s="6">
        <f>IF(L1124&gt;0,E1124/L1124,0)</f>
        <v>0</v>
      </c>
      <c r="P1124" s="11">
        <f t="shared" si="102"/>
        <v>41424.495659722219</v>
      </c>
      <c r="Q1124" s="11">
        <f>(((J1124/60)/60)/24)+DATE(1970,1,1)+(-5/24)</f>
        <v>41410.495659722219</v>
      </c>
      <c r="R1124" s="13" t="s">
        <v>8282</v>
      </c>
      <c r="S1124" s="14" t="str">
        <f t="shared" si="103"/>
        <v>games</v>
      </c>
      <c r="T1124" s="13" t="str">
        <f t="shared" si="104"/>
        <v>video games</v>
      </c>
      <c r="U1124">
        <f>LEN(C1124)</f>
        <v>134</v>
      </c>
      <c r="V1124">
        <f t="shared" si="105"/>
        <v>0</v>
      </c>
      <c r="W1124">
        <f t="shared" si="106"/>
        <v>0</v>
      </c>
      <c r="X1124">
        <f t="shared" si="107"/>
        <v>1</v>
      </c>
    </row>
    <row r="1125" spans="1:24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>
        <f>E1125/D1125</f>
        <v>2.2000000000000001E-3</v>
      </c>
      <c r="O1125" s="6">
        <f>IF(L1125&gt;0,E1125/L1125,0)</f>
        <v>3.6666666666666665</v>
      </c>
      <c r="P1125" s="11">
        <f t="shared" si="102"/>
        <v>41748.315370370365</v>
      </c>
      <c r="Q1125" s="11">
        <f>(((J1125/60)/60)/24)+DATE(1970,1,1)+(-5/24)</f>
        <v>41718.315370370365</v>
      </c>
      <c r="R1125" s="13" t="s">
        <v>8282</v>
      </c>
      <c r="S1125" s="14" t="str">
        <f t="shared" si="103"/>
        <v>games</v>
      </c>
      <c r="T1125" s="13" t="str">
        <f t="shared" si="104"/>
        <v>video games</v>
      </c>
      <c r="U1125">
        <f>LEN(C1125)</f>
        <v>132</v>
      </c>
      <c r="V1125">
        <f t="shared" si="105"/>
        <v>0</v>
      </c>
      <c r="W1125">
        <f t="shared" si="106"/>
        <v>0</v>
      </c>
      <c r="X1125">
        <f t="shared" si="107"/>
        <v>1</v>
      </c>
    </row>
    <row r="1126" spans="1:24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>
        <f>E1126/D1126</f>
        <v>4.7222222222222223E-3</v>
      </c>
      <c r="O1126" s="6">
        <f>IF(L1126&gt;0,E1126/L1126,0)</f>
        <v>60.714285714285715</v>
      </c>
      <c r="P1126" s="11">
        <f t="shared" si="102"/>
        <v>42124.458923611113</v>
      </c>
      <c r="Q1126" s="11">
        <f>(((J1126/60)/60)/24)+DATE(1970,1,1)+(-5/24)</f>
        <v>42094.458923611113</v>
      </c>
      <c r="R1126" s="13" t="s">
        <v>8283</v>
      </c>
      <c r="S1126" s="14" t="str">
        <f t="shared" si="103"/>
        <v>games</v>
      </c>
      <c r="T1126" s="13" t="str">
        <f t="shared" si="104"/>
        <v>mobile games</v>
      </c>
      <c r="U1126">
        <f>LEN(C1126)</f>
        <v>133</v>
      </c>
      <c r="V1126">
        <f t="shared" si="105"/>
        <v>0</v>
      </c>
      <c r="W1126">
        <f t="shared" si="106"/>
        <v>0</v>
      </c>
      <c r="X1126">
        <f t="shared" si="107"/>
        <v>1</v>
      </c>
    </row>
    <row r="1127" spans="1:24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>
        <f>E1127/D1127</f>
        <v>0</v>
      </c>
      <c r="O1127" s="6">
        <f>IF(L1127&gt;0,E1127/L1127,0)</f>
        <v>0</v>
      </c>
      <c r="P1127" s="11">
        <f t="shared" si="102"/>
        <v>42272.415856481479</v>
      </c>
      <c r="Q1127" s="11">
        <f>(((J1127/60)/60)/24)+DATE(1970,1,1)+(-5/24)</f>
        <v>42212.415856481479</v>
      </c>
      <c r="R1127" s="13" t="s">
        <v>8283</v>
      </c>
      <c r="S1127" s="14" t="str">
        <f t="shared" si="103"/>
        <v>games</v>
      </c>
      <c r="T1127" s="13" t="str">
        <f t="shared" si="104"/>
        <v>mobile games</v>
      </c>
      <c r="U1127">
        <f>LEN(C1127)</f>
        <v>132</v>
      </c>
      <c r="V1127">
        <f t="shared" si="105"/>
        <v>0</v>
      </c>
      <c r="W1127">
        <f t="shared" si="106"/>
        <v>0</v>
      </c>
      <c r="X1127">
        <f t="shared" si="107"/>
        <v>1</v>
      </c>
    </row>
    <row r="1128" spans="1:24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>
        <f>E1128/D1128</f>
        <v>5.0000000000000001E-3</v>
      </c>
      <c r="O1128" s="6">
        <f>IF(L1128&gt;0,E1128/L1128,0)</f>
        <v>5</v>
      </c>
      <c r="P1128" s="11">
        <f t="shared" si="102"/>
        <v>42565.11914351851</v>
      </c>
      <c r="Q1128" s="11">
        <f>(((J1128/60)/60)/24)+DATE(1970,1,1)+(-5/24)</f>
        <v>42535.11914351851</v>
      </c>
      <c r="R1128" s="13" t="s">
        <v>8283</v>
      </c>
      <c r="S1128" s="14" t="str">
        <f t="shared" si="103"/>
        <v>games</v>
      </c>
      <c r="T1128" s="13" t="str">
        <f t="shared" si="104"/>
        <v>mobile games</v>
      </c>
      <c r="U1128">
        <f>LEN(C1128)</f>
        <v>101</v>
      </c>
      <c r="V1128">
        <f t="shared" si="105"/>
        <v>0</v>
      </c>
      <c r="W1128">
        <f t="shared" si="106"/>
        <v>0</v>
      </c>
      <c r="X1128">
        <f t="shared" si="107"/>
        <v>1</v>
      </c>
    </row>
    <row r="1129" spans="1:24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>
        <f>E1129/D1129</f>
        <v>1.6714285714285713E-2</v>
      </c>
      <c r="O1129" s="6">
        <f>IF(L1129&gt;0,E1129/L1129,0)</f>
        <v>25.434782608695652</v>
      </c>
      <c r="P1129" s="11">
        <f t="shared" si="102"/>
        <v>41957.687499999993</v>
      </c>
      <c r="Q1129" s="11">
        <f>(((J1129/60)/60)/24)+DATE(1970,1,1)+(-5/24)</f>
        <v>41926.645833333328</v>
      </c>
      <c r="R1129" s="13" t="s">
        <v>8283</v>
      </c>
      <c r="S1129" s="14" t="str">
        <f t="shared" si="103"/>
        <v>games</v>
      </c>
      <c r="T1129" s="13" t="str">
        <f t="shared" si="104"/>
        <v>mobile games</v>
      </c>
      <c r="U1129">
        <f>LEN(C1129)</f>
        <v>135</v>
      </c>
      <c r="V1129">
        <f t="shared" si="105"/>
        <v>0</v>
      </c>
      <c r="W1129">
        <f t="shared" si="106"/>
        <v>0</v>
      </c>
      <c r="X1129">
        <f t="shared" si="107"/>
        <v>1</v>
      </c>
    </row>
    <row r="1130" spans="1:24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>
        <f>E1130/D1130</f>
        <v>1E-3</v>
      </c>
      <c r="O1130" s="6">
        <f>IF(L1130&gt;0,E1130/L1130,0)</f>
        <v>1</v>
      </c>
      <c r="P1130" s="11">
        <f t="shared" si="102"/>
        <v>41858.441168981481</v>
      </c>
      <c r="Q1130" s="11">
        <f>(((J1130/60)/60)/24)+DATE(1970,1,1)+(-5/24)</f>
        <v>41828.441168981481</v>
      </c>
      <c r="R1130" s="13" t="s">
        <v>8283</v>
      </c>
      <c r="S1130" s="14" t="str">
        <f t="shared" si="103"/>
        <v>games</v>
      </c>
      <c r="T1130" s="13" t="str">
        <f t="shared" si="104"/>
        <v>mobile games</v>
      </c>
      <c r="U1130">
        <f>LEN(C1130)</f>
        <v>13</v>
      </c>
      <c r="V1130">
        <f t="shared" si="105"/>
        <v>1</v>
      </c>
      <c r="W1130">
        <f t="shared" si="106"/>
        <v>0</v>
      </c>
      <c r="X1130">
        <f t="shared" si="107"/>
        <v>0</v>
      </c>
    </row>
    <row r="1131" spans="1:24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>
        <f>E1131/D1131</f>
        <v>1.0499999999999999E-3</v>
      </c>
      <c r="O1131" s="6">
        <f>IF(L1131&gt;0,E1131/L1131,0)</f>
        <v>10.5</v>
      </c>
      <c r="P1131" s="11">
        <f t="shared" si="102"/>
        <v>42526.056631944441</v>
      </c>
      <c r="Q1131" s="11">
        <f>(((J1131/60)/60)/24)+DATE(1970,1,1)+(-5/24)</f>
        <v>42496.056631944441</v>
      </c>
      <c r="R1131" s="13" t="s">
        <v>8283</v>
      </c>
      <c r="S1131" s="14" t="str">
        <f t="shared" si="103"/>
        <v>games</v>
      </c>
      <c r="T1131" s="13" t="str">
        <f t="shared" si="104"/>
        <v>mobile games</v>
      </c>
      <c r="U1131">
        <f>LEN(C1131)</f>
        <v>120</v>
      </c>
      <c r="V1131">
        <f t="shared" si="105"/>
        <v>0</v>
      </c>
      <c r="W1131">
        <f t="shared" si="106"/>
        <v>0</v>
      </c>
      <c r="X1131">
        <f t="shared" si="107"/>
        <v>1</v>
      </c>
    </row>
    <row r="1132" spans="1:24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>
        <f>E1132/D1132</f>
        <v>2.2000000000000001E-3</v>
      </c>
      <c r="O1132" s="6">
        <f>IF(L1132&gt;0,E1132/L1132,0)</f>
        <v>3.6666666666666665</v>
      </c>
      <c r="P1132" s="11">
        <f t="shared" si="102"/>
        <v>41968.829861111109</v>
      </c>
      <c r="Q1132" s="11">
        <f>(((J1132/60)/60)/24)+DATE(1970,1,1)+(-5/24)</f>
        <v>41908.788194444445</v>
      </c>
      <c r="R1132" s="13" t="s">
        <v>8283</v>
      </c>
      <c r="S1132" s="14" t="str">
        <f t="shared" si="103"/>
        <v>games</v>
      </c>
      <c r="T1132" s="13" t="str">
        <f t="shared" si="104"/>
        <v>mobile games</v>
      </c>
      <c r="U1132">
        <f>LEN(C1132)</f>
        <v>133</v>
      </c>
      <c r="V1132">
        <f t="shared" si="105"/>
        <v>0</v>
      </c>
      <c r="W1132">
        <f t="shared" si="106"/>
        <v>0</v>
      </c>
      <c r="X1132">
        <f t="shared" si="107"/>
        <v>1</v>
      </c>
    </row>
    <row r="1133" spans="1:24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>
        <f>E1133/D1133</f>
        <v>0</v>
      </c>
      <c r="O1133" s="6">
        <f>IF(L1133&gt;0,E1133/L1133,0)</f>
        <v>0</v>
      </c>
      <c r="P1133" s="11">
        <f t="shared" si="102"/>
        <v>42362.699861111112</v>
      </c>
      <c r="Q1133" s="11">
        <f>(((J1133/60)/60)/24)+DATE(1970,1,1)+(-5/24)</f>
        <v>42332.699861111112</v>
      </c>
      <c r="R1133" s="13" t="s">
        <v>8283</v>
      </c>
      <c r="S1133" s="14" t="str">
        <f t="shared" si="103"/>
        <v>games</v>
      </c>
      <c r="T1133" s="13" t="str">
        <f t="shared" si="104"/>
        <v>mobile games</v>
      </c>
      <c r="U1133">
        <f>LEN(C1133)</f>
        <v>135</v>
      </c>
      <c r="V1133">
        <f t="shared" si="105"/>
        <v>0</v>
      </c>
      <c r="W1133">
        <f t="shared" si="106"/>
        <v>0</v>
      </c>
      <c r="X1133">
        <f t="shared" si="107"/>
        <v>1</v>
      </c>
    </row>
    <row r="1134" spans="1:24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>
        <f>E1134/D1134</f>
        <v>0.14380000000000001</v>
      </c>
      <c r="O1134" s="6">
        <f>IF(L1134&gt;0,E1134/L1134,0)</f>
        <v>110.61538461538461</v>
      </c>
      <c r="P1134" s="11">
        <f t="shared" si="102"/>
        <v>42735.907071759262</v>
      </c>
      <c r="Q1134" s="11">
        <f>(((J1134/60)/60)/24)+DATE(1970,1,1)+(-5/24)</f>
        <v>42705.907071759262</v>
      </c>
      <c r="R1134" s="13" t="s">
        <v>8283</v>
      </c>
      <c r="S1134" s="14" t="str">
        <f t="shared" si="103"/>
        <v>games</v>
      </c>
      <c r="T1134" s="13" t="str">
        <f t="shared" si="104"/>
        <v>mobile games</v>
      </c>
      <c r="U1134">
        <f>LEN(C1134)</f>
        <v>114</v>
      </c>
      <c r="V1134">
        <f t="shared" si="105"/>
        <v>0</v>
      </c>
      <c r="W1134">
        <f t="shared" si="106"/>
        <v>0</v>
      </c>
      <c r="X1134">
        <f t="shared" si="107"/>
        <v>1</v>
      </c>
    </row>
    <row r="1135" spans="1:24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>
        <f>E1135/D1135</f>
        <v>6.6666666666666671E-3</v>
      </c>
      <c r="O1135" s="6">
        <f>IF(L1135&gt;0,E1135/L1135,0)</f>
        <v>20</v>
      </c>
      <c r="P1135" s="11">
        <f t="shared" si="102"/>
        <v>41851.198854166665</v>
      </c>
      <c r="Q1135" s="11">
        <f>(((J1135/60)/60)/24)+DATE(1970,1,1)+(-5/24)</f>
        <v>41821.198854166665</v>
      </c>
      <c r="R1135" s="13" t="s">
        <v>8283</v>
      </c>
      <c r="S1135" s="14" t="str">
        <f t="shared" si="103"/>
        <v>games</v>
      </c>
      <c r="T1135" s="13" t="str">
        <f t="shared" si="104"/>
        <v>mobile games</v>
      </c>
      <c r="U1135">
        <f>LEN(C1135)</f>
        <v>131</v>
      </c>
      <c r="V1135">
        <f t="shared" si="105"/>
        <v>0</v>
      </c>
      <c r="W1135">
        <f t="shared" si="106"/>
        <v>0</v>
      </c>
      <c r="X1135">
        <f t="shared" si="107"/>
        <v>1</v>
      </c>
    </row>
    <row r="1136" spans="1:24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>
        <f>E1136/D1136</f>
        <v>4.0000000000000003E-5</v>
      </c>
      <c r="O1136" s="6">
        <f>IF(L1136&gt;0,E1136/L1136,0)</f>
        <v>1</v>
      </c>
      <c r="P1136" s="11">
        <f t="shared" si="102"/>
        <v>41971.981249999997</v>
      </c>
      <c r="Q1136" s="11">
        <f>(((J1136/60)/60)/24)+DATE(1970,1,1)+(-5/24)</f>
        <v>41958.07671296296</v>
      </c>
      <c r="R1136" s="13" t="s">
        <v>8283</v>
      </c>
      <c r="S1136" s="14" t="str">
        <f t="shared" si="103"/>
        <v>games</v>
      </c>
      <c r="T1136" s="13" t="str">
        <f t="shared" si="104"/>
        <v>mobile games</v>
      </c>
      <c r="U1136">
        <f>LEN(C1136)</f>
        <v>110</v>
      </c>
      <c r="V1136">
        <f t="shared" si="105"/>
        <v>0</v>
      </c>
      <c r="W1136">
        <f t="shared" si="106"/>
        <v>0</v>
      </c>
      <c r="X1136">
        <f t="shared" si="107"/>
        <v>1</v>
      </c>
    </row>
    <row r="1137" spans="1:24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>
        <f>E1137/D1137</f>
        <v>0.05</v>
      </c>
      <c r="O1137" s="6">
        <f>IF(L1137&gt;0,E1137/L1137,0)</f>
        <v>50</v>
      </c>
      <c r="P1137" s="11">
        <f t="shared" si="102"/>
        <v>42588.781180555547</v>
      </c>
      <c r="Q1137" s="11">
        <f>(((J1137/60)/60)/24)+DATE(1970,1,1)+(-5/24)</f>
        <v>42558.781180555547</v>
      </c>
      <c r="R1137" s="13" t="s">
        <v>8283</v>
      </c>
      <c r="S1137" s="14" t="str">
        <f t="shared" si="103"/>
        <v>games</v>
      </c>
      <c r="T1137" s="13" t="str">
        <f t="shared" si="104"/>
        <v>mobile games</v>
      </c>
      <c r="U1137">
        <f>LEN(C1137)</f>
        <v>125</v>
      </c>
      <c r="V1137">
        <f t="shared" si="105"/>
        <v>0</v>
      </c>
      <c r="W1137">
        <f t="shared" si="106"/>
        <v>0</v>
      </c>
      <c r="X1137">
        <f t="shared" si="107"/>
        <v>1</v>
      </c>
    </row>
    <row r="1138" spans="1:24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>
        <f>E1138/D1138</f>
        <v>6.4439140811455853E-2</v>
      </c>
      <c r="O1138" s="6">
        <f>IF(L1138&gt;0,E1138/L1138,0)</f>
        <v>45</v>
      </c>
      <c r="P1138" s="11">
        <f t="shared" si="102"/>
        <v>42357.463298611103</v>
      </c>
      <c r="Q1138" s="11">
        <f>(((J1138/60)/60)/24)+DATE(1970,1,1)+(-5/24)</f>
        <v>42327.463298611103</v>
      </c>
      <c r="R1138" s="13" t="s">
        <v>8283</v>
      </c>
      <c r="S1138" s="14" t="str">
        <f t="shared" si="103"/>
        <v>games</v>
      </c>
      <c r="T1138" s="13" t="str">
        <f t="shared" si="104"/>
        <v>mobile games</v>
      </c>
      <c r="U1138">
        <f>LEN(C1138)</f>
        <v>127</v>
      </c>
      <c r="V1138">
        <f t="shared" si="105"/>
        <v>0</v>
      </c>
      <c r="W1138">
        <f t="shared" si="106"/>
        <v>0</v>
      </c>
      <c r="X1138">
        <f t="shared" si="107"/>
        <v>1</v>
      </c>
    </row>
    <row r="1139" spans="1:24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>
        <f>E1139/D1139</f>
        <v>0.39500000000000002</v>
      </c>
      <c r="O1139" s="6">
        <f>IF(L1139&gt;0,E1139/L1139,0)</f>
        <v>253.2051282051282</v>
      </c>
      <c r="P1139" s="11">
        <f t="shared" si="102"/>
        <v>42483.611354166664</v>
      </c>
      <c r="Q1139" s="11">
        <f>(((J1139/60)/60)/24)+DATE(1970,1,1)+(-5/24)</f>
        <v>42453.611354166664</v>
      </c>
      <c r="R1139" s="13" t="s">
        <v>8283</v>
      </c>
      <c r="S1139" s="14" t="str">
        <f t="shared" si="103"/>
        <v>games</v>
      </c>
      <c r="T1139" s="13" t="str">
        <f t="shared" si="104"/>
        <v>mobile games</v>
      </c>
      <c r="U1139">
        <f>LEN(C1139)</f>
        <v>130</v>
      </c>
      <c r="V1139">
        <f t="shared" si="105"/>
        <v>0</v>
      </c>
      <c r="W1139">
        <f t="shared" si="106"/>
        <v>0</v>
      </c>
      <c r="X1139">
        <f t="shared" si="107"/>
        <v>1</v>
      </c>
    </row>
    <row r="1140" spans="1:24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>
        <f>E1140/D1140</f>
        <v>3.5714285714285713E-3</v>
      </c>
      <c r="O1140" s="6">
        <f>IF(L1140&gt;0,E1140/L1140,0)</f>
        <v>31.25</v>
      </c>
      <c r="P1140" s="11">
        <f t="shared" si="102"/>
        <v>42756.698275462964</v>
      </c>
      <c r="Q1140" s="11">
        <f>(((J1140/60)/60)/24)+DATE(1970,1,1)+(-5/24)</f>
        <v>42736.698275462964</v>
      </c>
      <c r="R1140" s="13" t="s">
        <v>8283</v>
      </c>
      <c r="S1140" s="14" t="str">
        <f t="shared" si="103"/>
        <v>games</v>
      </c>
      <c r="T1140" s="13" t="str">
        <f t="shared" si="104"/>
        <v>mobile games</v>
      </c>
      <c r="U1140">
        <f>LEN(C1140)</f>
        <v>124</v>
      </c>
      <c r="V1140">
        <f t="shared" si="105"/>
        <v>0</v>
      </c>
      <c r="W1140">
        <f t="shared" si="106"/>
        <v>0</v>
      </c>
      <c r="X1140">
        <f t="shared" si="107"/>
        <v>1</v>
      </c>
    </row>
    <row r="1141" spans="1:24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>
        <f>E1141/D1141</f>
        <v>6.2500000000000001E-4</v>
      </c>
      <c r="O1141" s="6">
        <f>IF(L1141&gt;0,E1141/L1141,0)</f>
        <v>5</v>
      </c>
      <c r="P1141" s="11">
        <f t="shared" si="102"/>
        <v>42005.139189814807</v>
      </c>
      <c r="Q1141" s="11">
        <f>(((J1141/60)/60)/24)+DATE(1970,1,1)+(-5/24)</f>
        <v>41975.139189814807</v>
      </c>
      <c r="R1141" s="13" t="s">
        <v>8283</v>
      </c>
      <c r="S1141" s="14" t="str">
        <f t="shared" si="103"/>
        <v>games</v>
      </c>
      <c r="T1141" s="13" t="str">
        <f t="shared" si="104"/>
        <v>mobile games</v>
      </c>
      <c r="U1141">
        <f>LEN(C1141)</f>
        <v>135</v>
      </c>
      <c r="V1141">
        <f t="shared" si="105"/>
        <v>0</v>
      </c>
      <c r="W1141">
        <f t="shared" si="106"/>
        <v>0</v>
      </c>
      <c r="X1141">
        <f t="shared" si="107"/>
        <v>1</v>
      </c>
    </row>
    <row r="1142" spans="1:24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>
        <f>E1142/D1142</f>
        <v>0</v>
      </c>
      <c r="O1142" s="6">
        <f>IF(L1142&gt;0,E1142/L1142,0)</f>
        <v>0</v>
      </c>
      <c r="P1142" s="11">
        <f t="shared" si="102"/>
        <v>42222.253715277773</v>
      </c>
      <c r="Q1142" s="11">
        <f>(((J1142/60)/60)/24)+DATE(1970,1,1)+(-5/24)</f>
        <v>42192.253715277773</v>
      </c>
      <c r="R1142" s="13" t="s">
        <v>8283</v>
      </c>
      <c r="S1142" s="14" t="str">
        <f t="shared" si="103"/>
        <v>games</v>
      </c>
      <c r="T1142" s="13" t="str">
        <f t="shared" si="104"/>
        <v>mobile games</v>
      </c>
      <c r="U1142">
        <f>LEN(C1142)</f>
        <v>116</v>
      </c>
      <c r="V1142">
        <f t="shared" si="105"/>
        <v>0</v>
      </c>
      <c r="W1142">
        <f t="shared" si="106"/>
        <v>0</v>
      </c>
      <c r="X1142">
        <f t="shared" si="107"/>
        <v>1</v>
      </c>
    </row>
    <row r="1143" spans="1:24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>
        <f>E1143/D1143</f>
        <v>0</v>
      </c>
      <c r="O1143" s="6">
        <f>IF(L1143&gt;0,E1143/L1143,0)</f>
        <v>0</v>
      </c>
      <c r="P1143" s="11">
        <f t="shared" si="102"/>
        <v>42194.491319444445</v>
      </c>
      <c r="Q1143" s="11">
        <f>(((J1143/60)/60)/24)+DATE(1970,1,1)+(-5/24)</f>
        <v>42164.491319444445</v>
      </c>
      <c r="R1143" s="13" t="s">
        <v>8283</v>
      </c>
      <c r="S1143" s="14" t="str">
        <f t="shared" si="103"/>
        <v>games</v>
      </c>
      <c r="T1143" s="13" t="str">
        <f t="shared" si="104"/>
        <v>mobile games</v>
      </c>
      <c r="U1143">
        <f>LEN(C1143)</f>
        <v>34</v>
      </c>
      <c r="V1143">
        <f t="shared" si="105"/>
        <v>1</v>
      </c>
      <c r="W1143">
        <f t="shared" si="106"/>
        <v>0</v>
      </c>
      <c r="X1143">
        <f t="shared" si="107"/>
        <v>0</v>
      </c>
    </row>
    <row r="1144" spans="1:24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>
        <f>E1144/D1144</f>
        <v>0</v>
      </c>
      <c r="O1144" s="6">
        <f>IF(L1144&gt;0,E1144/L1144,0)</f>
        <v>0</v>
      </c>
      <c r="P1144" s="11">
        <f t="shared" si="102"/>
        <v>42051.797766203708</v>
      </c>
      <c r="Q1144" s="11">
        <f>(((J1144/60)/60)/24)+DATE(1970,1,1)+(-5/24)</f>
        <v>42021.797766203708</v>
      </c>
      <c r="R1144" s="13" t="s">
        <v>8283</v>
      </c>
      <c r="S1144" s="14" t="str">
        <f t="shared" si="103"/>
        <v>games</v>
      </c>
      <c r="T1144" s="13" t="str">
        <f t="shared" si="104"/>
        <v>mobile games</v>
      </c>
      <c r="U1144">
        <f>LEN(C1144)</f>
        <v>123</v>
      </c>
      <c r="V1144">
        <f t="shared" si="105"/>
        <v>0</v>
      </c>
      <c r="W1144">
        <f t="shared" si="106"/>
        <v>0</v>
      </c>
      <c r="X1144">
        <f t="shared" si="107"/>
        <v>1</v>
      </c>
    </row>
    <row r="1145" spans="1:24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>
        <f>E1145/D1145</f>
        <v>4.1333333333333335E-3</v>
      </c>
      <c r="O1145" s="6">
        <f>IF(L1145&gt;0,E1145/L1145,0)</f>
        <v>23.25</v>
      </c>
      <c r="P1145" s="11">
        <f t="shared" si="102"/>
        <v>42354.985254629624</v>
      </c>
      <c r="Q1145" s="11">
        <f>(((J1145/60)/60)/24)+DATE(1970,1,1)+(-5/24)</f>
        <v>42324.985254629624</v>
      </c>
      <c r="R1145" s="13" t="s">
        <v>8283</v>
      </c>
      <c r="S1145" s="14" t="str">
        <f t="shared" si="103"/>
        <v>games</v>
      </c>
      <c r="T1145" s="13" t="str">
        <f t="shared" si="104"/>
        <v>mobile games</v>
      </c>
      <c r="U1145">
        <f>LEN(C1145)</f>
        <v>129</v>
      </c>
      <c r="V1145">
        <f t="shared" si="105"/>
        <v>0</v>
      </c>
      <c r="W1145">
        <f t="shared" si="106"/>
        <v>0</v>
      </c>
      <c r="X1145">
        <f t="shared" si="107"/>
        <v>1</v>
      </c>
    </row>
    <row r="1146" spans="1:24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>
        <f>E1146/D1146</f>
        <v>0</v>
      </c>
      <c r="O1146" s="6">
        <f>IF(L1146&gt;0,E1146/L1146,0)</f>
        <v>0</v>
      </c>
      <c r="P1146" s="11">
        <f t="shared" si="102"/>
        <v>42122.973611111105</v>
      </c>
      <c r="Q1146" s="11">
        <f>(((J1146/60)/60)/24)+DATE(1970,1,1)+(-5/24)</f>
        <v>42092.973611111105</v>
      </c>
      <c r="R1146" s="13" t="s">
        <v>8284</v>
      </c>
      <c r="S1146" s="14" t="str">
        <f t="shared" si="103"/>
        <v>food</v>
      </c>
      <c r="T1146" s="13" t="str">
        <f t="shared" si="104"/>
        <v>food trucks</v>
      </c>
      <c r="U1146">
        <f>LEN(C1146)</f>
        <v>108</v>
      </c>
      <c r="V1146">
        <f t="shared" si="105"/>
        <v>0</v>
      </c>
      <c r="W1146">
        <f t="shared" si="106"/>
        <v>0</v>
      </c>
      <c r="X1146">
        <f t="shared" si="107"/>
        <v>1</v>
      </c>
    </row>
    <row r="1147" spans="1:24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>
        <f>E1147/D1147</f>
        <v>1.25E-3</v>
      </c>
      <c r="O1147" s="6">
        <f>IF(L1147&gt;0,E1147/L1147,0)</f>
        <v>100</v>
      </c>
      <c r="P1147" s="11">
        <f t="shared" si="102"/>
        <v>41914.539259259262</v>
      </c>
      <c r="Q1147" s="11">
        <f>(((J1147/60)/60)/24)+DATE(1970,1,1)+(-5/24)</f>
        <v>41854.539259259262</v>
      </c>
      <c r="R1147" s="13" t="s">
        <v>8284</v>
      </c>
      <c r="S1147" s="14" t="str">
        <f t="shared" si="103"/>
        <v>food</v>
      </c>
      <c r="T1147" s="13" t="str">
        <f t="shared" si="104"/>
        <v>food trucks</v>
      </c>
      <c r="U1147">
        <f>LEN(C1147)</f>
        <v>97</v>
      </c>
      <c r="V1147">
        <f t="shared" si="105"/>
        <v>0</v>
      </c>
      <c r="W1147">
        <f t="shared" si="106"/>
        <v>1</v>
      </c>
      <c r="X1147">
        <f t="shared" si="107"/>
        <v>0</v>
      </c>
    </row>
    <row r="1148" spans="1:24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>
        <f>E1148/D1148</f>
        <v>8.8333333333333333E-2</v>
      </c>
      <c r="O1148" s="6">
        <f>IF(L1148&gt;0,E1148/L1148,0)</f>
        <v>44.166666666666664</v>
      </c>
      <c r="P1148" s="11">
        <f t="shared" si="102"/>
        <v>41761.745057870365</v>
      </c>
      <c r="Q1148" s="11">
        <f>(((J1148/60)/60)/24)+DATE(1970,1,1)+(-5/24)</f>
        <v>41723.745057870365</v>
      </c>
      <c r="R1148" s="13" t="s">
        <v>8284</v>
      </c>
      <c r="S1148" s="14" t="str">
        <f t="shared" si="103"/>
        <v>food</v>
      </c>
      <c r="T1148" s="13" t="str">
        <f t="shared" si="104"/>
        <v>food trucks</v>
      </c>
      <c r="U1148">
        <f>LEN(C1148)</f>
        <v>99</v>
      </c>
      <c r="V1148">
        <f t="shared" si="105"/>
        <v>0</v>
      </c>
      <c r="W1148">
        <f t="shared" si="106"/>
        <v>1</v>
      </c>
      <c r="X1148">
        <f t="shared" si="107"/>
        <v>0</v>
      </c>
    </row>
    <row r="1149" spans="1:24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>
        <f>E1149/D1149</f>
        <v>0</v>
      </c>
      <c r="O1149" s="6">
        <f>IF(L1149&gt;0,E1149/L1149,0)</f>
        <v>0</v>
      </c>
      <c r="P1149" s="11">
        <f t="shared" si="102"/>
        <v>41931.763692129629</v>
      </c>
      <c r="Q1149" s="11">
        <f>(((J1149/60)/60)/24)+DATE(1970,1,1)+(-5/24)</f>
        <v>41871.763692129629</v>
      </c>
      <c r="R1149" s="13" t="s">
        <v>8284</v>
      </c>
      <c r="S1149" s="14" t="str">
        <f t="shared" si="103"/>
        <v>food</v>
      </c>
      <c r="T1149" s="13" t="str">
        <f t="shared" si="104"/>
        <v>food trucks</v>
      </c>
      <c r="U1149">
        <f>LEN(C1149)</f>
        <v>126</v>
      </c>
      <c r="V1149">
        <f t="shared" si="105"/>
        <v>0</v>
      </c>
      <c r="W1149">
        <f t="shared" si="106"/>
        <v>0</v>
      </c>
      <c r="X1149">
        <f t="shared" si="107"/>
        <v>1</v>
      </c>
    </row>
    <row r="1150" spans="1:24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>
        <f>E1150/D1150</f>
        <v>4.8666666666666667E-3</v>
      </c>
      <c r="O1150" s="6">
        <f>IF(L1150&gt;0,E1150/L1150,0)</f>
        <v>24.333333333333332</v>
      </c>
      <c r="P1150" s="11">
        <f t="shared" si="102"/>
        <v>42705.00440972222</v>
      </c>
      <c r="Q1150" s="11">
        <f>(((J1150/60)/60)/24)+DATE(1970,1,1)+(-5/24)</f>
        <v>42674.962743055548</v>
      </c>
      <c r="R1150" s="13" t="s">
        <v>8284</v>
      </c>
      <c r="S1150" s="14" t="str">
        <f t="shared" si="103"/>
        <v>food</v>
      </c>
      <c r="T1150" s="13" t="str">
        <f t="shared" si="104"/>
        <v>food trucks</v>
      </c>
      <c r="U1150">
        <f>LEN(C1150)</f>
        <v>82</v>
      </c>
      <c r="V1150">
        <f t="shared" si="105"/>
        <v>0</v>
      </c>
      <c r="W1150">
        <f t="shared" si="106"/>
        <v>1</v>
      </c>
      <c r="X1150">
        <f t="shared" si="107"/>
        <v>0</v>
      </c>
    </row>
    <row r="1151" spans="1:24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>
        <f>E1151/D1151</f>
        <v>1.5E-3</v>
      </c>
      <c r="O1151" s="6">
        <f>IF(L1151&gt;0,E1151/L1151,0)</f>
        <v>37.5</v>
      </c>
      <c r="P1151" s="11">
        <f t="shared" si="102"/>
        <v>42537.501921296294</v>
      </c>
      <c r="Q1151" s="11">
        <f>(((J1151/60)/60)/24)+DATE(1970,1,1)+(-5/24)</f>
        <v>42507.501921296294</v>
      </c>
      <c r="R1151" s="13" t="s">
        <v>8284</v>
      </c>
      <c r="S1151" s="14" t="str">
        <f t="shared" si="103"/>
        <v>food</v>
      </c>
      <c r="T1151" s="13" t="str">
        <f t="shared" si="104"/>
        <v>food trucks</v>
      </c>
      <c r="U1151">
        <f>LEN(C1151)</f>
        <v>60</v>
      </c>
      <c r="V1151">
        <f t="shared" si="105"/>
        <v>0</v>
      </c>
      <c r="W1151">
        <f t="shared" si="106"/>
        <v>1</v>
      </c>
      <c r="X1151">
        <f t="shared" si="107"/>
        <v>0</v>
      </c>
    </row>
    <row r="1152" spans="1:24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>
        <f>E1152/D1152</f>
        <v>0.1008</v>
      </c>
      <c r="O1152" s="6">
        <f>IF(L1152&gt;0,E1152/L1152,0)</f>
        <v>42</v>
      </c>
      <c r="P1152" s="11">
        <f t="shared" si="102"/>
        <v>42377.74623842592</v>
      </c>
      <c r="Q1152" s="11">
        <f>(((J1152/60)/60)/24)+DATE(1970,1,1)+(-5/24)</f>
        <v>42317.74623842592</v>
      </c>
      <c r="R1152" s="13" t="s">
        <v>8284</v>
      </c>
      <c r="S1152" s="14" t="str">
        <f t="shared" si="103"/>
        <v>food</v>
      </c>
      <c r="T1152" s="13" t="str">
        <f t="shared" si="104"/>
        <v>food trucks</v>
      </c>
      <c r="U1152">
        <f>LEN(C1152)</f>
        <v>73</v>
      </c>
      <c r="V1152">
        <f t="shared" si="105"/>
        <v>0</v>
      </c>
      <c r="W1152">
        <f t="shared" si="106"/>
        <v>1</v>
      </c>
      <c r="X1152">
        <f t="shared" si="107"/>
        <v>0</v>
      </c>
    </row>
    <row r="1153" spans="1:24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>
        <f>E1153/D1153</f>
        <v>0</v>
      </c>
      <c r="O1153" s="6">
        <f>IF(L1153&gt;0,E1153/L1153,0)</f>
        <v>0</v>
      </c>
      <c r="P1153" s="11">
        <f t="shared" si="102"/>
        <v>42253.894247685181</v>
      </c>
      <c r="Q1153" s="11">
        <f>(((J1153/60)/60)/24)+DATE(1970,1,1)+(-5/24)</f>
        <v>42223.894247685181</v>
      </c>
      <c r="R1153" s="13" t="s">
        <v>8284</v>
      </c>
      <c r="S1153" s="14" t="str">
        <f t="shared" si="103"/>
        <v>food</v>
      </c>
      <c r="T1153" s="13" t="str">
        <f t="shared" si="104"/>
        <v>food trucks</v>
      </c>
      <c r="U1153">
        <f>LEN(C1153)</f>
        <v>136</v>
      </c>
      <c r="V1153">
        <f t="shared" si="105"/>
        <v>0</v>
      </c>
      <c r="W1153">
        <f t="shared" si="106"/>
        <v>0</v>
      </c>
      <c r="X1153">
        <f t="shared" si="107"/>
        <v>1</v>
      </c>
    </row>
    <row r="1154" spans="1:24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>
        <f>E1154/D1154</f>
        <v>5.6937500000000002E-2</v>
      </c>
      <c r="O1154" s="6">
        <f>IF(L1154&gt;0,E1154/L1154,0)</f>
        <v>60.733333333333334</v>
      </c>
      <c r="P1154" s="11">
        <f t="shared" ref="P1154:P1217" si="108">(((I1154/60)/60)/24)+DATE(1970,1,1)+(-5/24)</f>
        <v>42139.501296296294</v>
      </c>
      <c r="Q1154" s="11">
        <f>(((J1154/60)/60)/24)+DATE(1970,1,1)+(-5/24)</f>
        <v>42109.501296296294</v>
      </c>
      <c r="R1154" s="13" t="s">
        <v>8284</v>
      </c>
      <c r="S1154" s="14" t="str">
        <f t="shared" ref="S1154:S1217" si="109">LEFT(R1154,SEARCH("/",R1154)-1)</f>
        <v>food</v>
      </c>
      <c r="T1154" s="13" t="str">
        <f t="shared" ref="T1154:T1217" si="110">RIGHT(R1154,LEN(R1154)-SEARCH("/",R1154))</f>
        <v>food trucks</v>
      </c>
      <c r="U1154">
        <f>LEN(C1154)</f>
        <v>37</v>
      </c>
      <c r="V1154">
        <f t="shared" si="105"/>
        <v>1</v>
      </c>
      <c r="W1154">
        <f t="shared" si="106"/>
        <v>0</v>
      </c>
      <c r="X1154">
        <f t="shared" si="107"/>
        <v>0</v>
      </c>
    </row>
    <row r="1155" spans="1:24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>
        <f>E1155/D1155</f>
        <v>6.2500000000000003E-3</v>
      </c>
      <c r="O1155" s="6">
        <f>IF(L1155&gt;0,E1155/L1155,0)</f>
        <v>50</v>
      </c>
      <c r="P1155" s="11">
        <f t="shared" si="108"/>
        <v>42173.505844907406</v>
      </c>
      <c r="Q1155" s="11">
        <f>(((J1155/60)/60)/24)+DATE(1970,1,1)+(-5/24)</f>
        <v>42143.505844907406</v>
      </c>
      <c r="R1155" s="13" t="s">
        <v>8284</v>
      </c>
      <c r="S1155" s="14" t="str">
        <f t="shared" si="109"/>
        <v>food</v>
      </c>
      <c r="T1155" s="13" t="str">
        <f t="shared" si="110"/>
        <v>food trucks</v>
      </c>
      <c r="U1155">
        <f>LEN(C1155)</f>
        <v>73</v>
      </c>
      <c r="V1155">
        <f t="shared" ref="V1155:V1218" si="111">IF(U1155&lt;50,1,0)</f>
        <v>0</v>
      </c>
      <c r="W1155">
        <f t="shared" ref="W1155:W1218" si="112">IF(AND(U1155&gt;= 50, U1155 &lt; 100),1,0)</f>
        <v>1</v>
      </c>
      <c r="X1155">
        <f t="shared" ref="X1155:X1218" si="113">IF(U1155&gt;=100,1,0)</f>
        <v>0</v>
      </c>
    </row>
    <row r="1156" spans="1:24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>
        <f>E1156/D1156</f>
        <v>6.5000000000000002E-2</v>
      </c>
      <c r="O1156" s="6">
        <f>IF(L1156&gt;0,E1156/L1156,0)</f>
        <v>108.33333333333333</v>
      </c>
      <c r="P1156" s="11">
        <f t="shared" si="108"/>
        <v>42252.900532407402</v>
      </c>
      <c r="Q1156" s="11">
        <f>(((J1156/60)/60)/24)+DATE(1970,1,1)+(-5/24)</f>
        <v>42222.900532407402</v>
      </c>
      <c r="R1156" s="13" t="s">
        <v>8284</v>
      </c>
      <c r="S1156" s="14" t="str">
        <f t="shared" si="109"/>
        <v>food</v>
      </c>
      <c r="T1156" s="13" t="str">
        <f t="shared" si="110"/>
        <v>food trucks</v>
      </c>
      <c r="U1156">
        <f>LEN(C1156)</f>
        <v>120</v>
      </c>
      <c r="V1156">
        <f t="shared" si="111"/>
        <v>0</v>
      </c>
      <c r="W1156">
        <f t="shared" si="112"/>
        <v>0</v>
      </c>
      <c r="X1156">
        <f t="shared" si="113"/>
        <v>1</v>
      </c>
    </row>
    <row r="1157" spans="1:24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>
        <f>E1157/D1157</f>
        <v>7.5199999999999998E-3</v>
      </c>
      <c r="O1157" s="6">
        <f>IF(L1157&gt;0,E1157/L1157,0)</f>
        <v>23.5</v>
      </c>
      <c r="P1157" s="11">
        <f t="shared" si="108"/>
        <v>41865.555648148147</v>
      </c>
      <c r="Q1157" s="11">
        <f>(((J1157/60)/60)/24)+DATE(1970,1,1)+(-5/24)</f>
        <v>41835.555648148147</v>
      </c>
      <c r="R1157" s="13" t="s">
        <v>8284</v>
      </c>
      <c r="S1157" s="14" t="str">
        <f t="shared" si="109"/>
        <v>food</v>
      </c>
      <c r="T1157" s="13" t="str">
        <f t="shared" si="110"/>
        <v>food trucks</v>
      </c>
      <c r="U1157">
        <f>LEN(C1157)</f>
        <v>133</v>
      </c>
      <c r="V1157">
        <f t="shared" si="111"/>
        <v>0</v>
      </c>
      <c r="W1157">
        <f t="shared" si="112"/>
        <v>0</v>
      </c>
      <c r="X1157">
        <f t="shared" si="113"/>
        <v>1</v>
      </c>
    </row>
    <row r="1158" spans="1:24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>
        <f>E1158/D1158</f>
        <v>0</v>
      </c>
      <c r="O1158" s="6">
        <f>IF(L1158&gt;0,E1158/L1158,0)</f>
        <v>0</v>
      </c>
      <c r="P1158" s="11">
        <f t="shared" si="108"/>
        <v>42058.862986111104</v>
      </c>
      <c r="Q1158" s="11">
        <f>(((J1158/60)/60)/24)+DATE(1970,1,1)+(-5/24)</f>
        <v>42028.862986111104</v>
      </c>
      <c r="R1158" s="13" t="s">
        <v>8284</v>
      </c>
      <c r="S1158" s="14" t="str">
        <f t="shared" si="109"/>
        <v>food</v>
      </c>
      <c r="T1158" s="13" t="str">
        <f t="shared" si="110"/>
        <v>food trucks</v>
      </c>
      <c r="U1158">
        <f>LEN(C1158)</f>
        <v>126</v>
      </c>
      <c r="V1158">
        <f t="shared" si="111"/>
        <v>0</v>
      </c>
      <c r="W1158">
        <f t="shared" si="112"/>
        <v>0</v>
      </c>
      <c r="X1158">
        <f t="shared" si="113"/>
        <v>1</v>
      </c>
    </row>
    <row r="1159" spans="1:24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>
        <f>E1159/D1159</f>
        <v>1.5100000000000001E-2</v>
      </c>
      <c r="O1159" s="6">
        <f>IF(L1159&gt;0,E1159/L1159,0)</f>
        <v>50.333333333333336</v>
      </c>
      <c r="P1159" s="11">
        <f t="shared" si="108"/>
        <v>41978.461574074077</v>
      </c>
      <c r="Q1159" s="11">
        <f>(((J1159/60)/60)/24)+DATE(1970,1,1)+(-5/24)</f>
        <v>41918.419907407406</v>
      </c>
      <c r="R1159" s="13" t="s">
        <v>8284</v>
      </c>
      <c r="S1159" s="14" t="str">
        <f t="shared" si="109"/>
        <v>food</v>
      </c>
      <c r="T1159" s="13" t="str">
        <f t="shared" si="110"/>
        <v>food trucks</v>
      </c>
      <c r="U1159">
        <f>LEN(C1159)</f>
        <v>134</v>
      </c>
      <c r="V1159">
        <f t="shared" si="111"/>
        <v>0</v>
      </c>
      <c r="W1159">
        <f t="shared" si="112"/>
        <v>0</v>
      </c>
      <c r="X1159">
        <f t="shared" si="113"/>
        <v>1</v>
      </c>
    </row>
    <row r="1160" spans="1:24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>
        <f>E1160/D1160</f>
        <v>4.6666666666666671E-3</v>
      </c>
      <c r="O1160" s="6">
        <f>IF(L1160&gt;0,E1160/L1160,0)</f>
        <v>11.666666666666666</v>
      </c>
      <c r="P1160" s="11">
        <f t="shared" si="108"/>
        <v>41981.883425925924</v>
      </c>
      <c r="Q1160" s="11">
        <f>(((J1160/60)/60)/24)+DATE(1970,1,1)+(-5/24)</f>
        <v>41951.883425925924</v>
      </c>
      <c r="R1160" s="13" t="s">
        <v>8284</v>
      </c>
      <c r="S1160" s="14" t="str">
        <f t="shared" si="109"/>
        <v>food</v>
      </c>
      <c r="T1160" s="13" t="str">
        <f t="shared" si="110"/>
        <v>food trucks</v>
      </c>
      <c r="U1160">
        <f>LEN(C1160)</f>
        <v>127</v>
      </c>
      <c r="V1160">
        <f t="shared" si="111"/>
        <v>0</v>
      </c>
      <c r="W1160">
        <f t="shared" si="112"/>
        <v>0</v>
      </c>
      <c r="X1160">
        <f t="shared" si="113"/>
        <v>1</v>
      </c>
    </row>
    <row r="1161" spans="1:24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>
        <f>E1161/D1161</f>
        <v>0</v>
      </c>
      <c r="O1161" s="6">
        <f>IF(L1161&gt;0,E1161/L1161,0)</f>
        <v>0</v>
      </c>
      <c r="P1161" s="11">
        <f t="shared" si="108"/>
        <v>42185.447916666664</v>
      </c>
      <c r="Q1161" s="11">
        <f>(((J1161/60)/60)/24)+DATE(1970,1,1)+(-5/24)</f>
        <v>42154.518113425926</v>
      </c>
      <c r="R1161" s="13" t="s">
        <v>8284</v>
      </c>
      <c r="S1161" s="14" t="str">
        <f t="shared" si="109"/>
        <v>food</v>
      </c>
      <c r="T1161" s="13" t="str">
        <f t="shared" si="110"/>
        <v>food trucks</v>
      </c>
      <c r="U1161">
        <f>LEN(C1161)</f>
        <v>127</v>
      </c>
      <c r="V1161">
        <f t="shared" si="111"/>
        <v>0</v>
      </c>
      <c r="W1161">
        <f t="shared" si="112"/>
        <v>0</v>
      </c>
      <c r="X1161">
        <f t="shared" si="113"/>
        <v>1</v>
      </c>
    </row>
    <row r="1162" spans="1:24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>
        <f>E1162/D1162</f>
        <v>3.85E-2</v>
      </c>
      <c r="O1162" s="6">
        <f>IF(L1162&gt;0,E1162/L1162,0)</f>
        <v>60.789473684210527</v>
      </c>
      <c r="P1162" s="11">
        <f t="shared" si="108"/>
        <v>42090.90493055556</v>
      </c>
      <c r="Q1162" s="11">
        <f>(((J1162/60)/60)/24)+DATE(1970,1,1)+(-5/24)</f>
        <v>42060.946597222217</v>
      </c>
      <c r="R1162" s="13" t="s">
        <v>8284</v>
      </c>
      <c r="S1162" s="14" t="str">
        <f t="shared" si="109"/>
        <v>food</v>
      </c>
      <c r="T1162" s="13" t="str">
        <f t="shared" si="110"/>
        <v>food trucks</v>
      </c>
      <c r="U1162">
        <f>LEN(C1162)</f>
        <v>121</v>
      </c>
      <c r="V1162">
        <f t="shared" si="111"/>
        <v>0</v>
      </c>
      <c r="W1162">
        <f t="shared" si="112"/>
        <v>0</v>
      </c>
      <c r="X1162">
        <f t="shared" si="113"/>
        <v>1</v>
      </c>
    </row>
    <row r="1163" spans="1:24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>
        <f>E1163/D1163</f>
        <v>0</v>
      </c>
      <c r="O1163" s="6">
        <f>IF(L1163&gt;0,E1163/L1163,0)</f>
        <v>0</v>
      </c>
      <c r="P1163" s="11">
        <f t="shared" si="108"/>
        <v>42143.421168981477</v>
      </c>
      <c r="Q1163" s="11">
        <f>(((J1163/60)/60)/24)+DATE(1970,1,1)+(-5/24)</f>
        <v>42122.421168981477</v>
      </c>
      <c r="R1163" s="13" t="s">
        <v>8284</v>
      </c>
      <c r="S1163" s="14" t="str">
        <f t="shared" si="109"/>
        <v>food</v>
      </c>
      <c r="T1163" s="13" t="str">
        <f t="shared" si="110"/>
        <v>food trucks</v>
      </c>
      <c r="U1163">
        <f>LEN(C1163)</f>
        <v>134</v>
      </c>
      <c r="V1163">
        <f t="shared" si="111"/>
        <v>0</v>
      </c>
      <c r="W1163">
        <f t="shared" si="112"/>
        <v>0</v>
      </c>
      <c r="X1163">
        <f t="shared" si="113"/>
        <v>1</v>
      </c>
    </row>
    <row r="1164" spans="1:24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>
        <f>E1164/D1164</f>
        <v>5.8333333333333338E-4</v>
      </c>
      <c r="O1164" s="6">
        <f>IF(L1164&gt;0,E1164/L1164,0)</f>
        <v>17.5</v>
      </c>
      <c r="P1164" s="11">
        <f t="shared" si="108"/>
        <v>41907.475277777776</v>
      </c>
      <c r="Q1164" s="11">
        <f>(((J1164/60)/60)/24)+DATE(1970,1,1)+(-5/24)</f>
        <v>41876.475277777776</v>
      </c>
      <c r="R1164" s="13" t="s">
        <v>8284</v>
      </c>
      <c r="S1164" s="14" t="str">
        <f t="shared" si="109"/>
        <v>food</v>
      </c>
      <c r="T1164" s="13" t="str">
        <f t="shared" si="110"/>
        <v>food trucks</v>
      </c>
      <c r="U1164">
        <f>LEN(C1164)</f>
        <v>135</v>
      </c>
      <c r="V1164">
        <f t="shared" si="111"/>
        <v>0</v>
      </c>
      <c r="W1164">
        <f t="shared" si="112"/>
        <v>0</v>
      </c>
      <c r="X1164">
        <f t="shared" si="113"/>
        <v>1</v>
      </c>
    </row>
    <row r="1165" spans="1:24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>
        <f>E1165/D1165</f>
        <v>0</v>
      </c>
      <c r="O1165" s="6">
        <f>IF(L1165&gt;0,E1165/L1165,0)</f>
        <v>0</v>
      </c>
      <c r="P1165" s="11">
        <f t="shared" si="108"/>
        <v>41860.515277777777</v>
      </c>
      <c r="Q1165" s="11">
        <f>(((J1165/60)/60)/24)+DATE(1970,1,1)+(-5/24)</f>
        <v>41830.515277777777</v>
      </c>
      <c r="R1165" s="13" t="s">
        <v>8284</v>
      </c>
      <c r="S1165" s="14" t="str">
        <f t="shared" si="109"/>
        <v>food</v>
      </c>
      <c r="T1165" s="13" t="str">
        <f t="shared" si="110"/>
        <v>food trucks</v>
      </c>
      <c r="U1165">
        <f>LEN(C1165)</f>
        <v>133</v>
      </c>
      <c r="V1165">
        <f t="shared" si="111"/>
        <v>0</v>
      </c>
      <c r="W1165">
        <f t="shared" si="112"/>
        <v>0</v>
      </c>
      <c r="X1165">
        <f t="shared" si="113"/>
        <v>1</v>
      </c>
    </row>
    <row r="1166" spans="1:24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>
        <f>E1166/D1166</f>
        <v>0</v>
      </c>
      <c r="O1166" s="6">
        <f>IF(L1166&gt;0,E1166/L1166,0)</f>
        <v>0</v>
      </c>
      <c r="P1166" s="11">
        <f t="shared" si="108"/>
        <v>42539.51599537037</v>
      </c>
      <c r="Q1166" s="11">
        <f>(((J1166/60)/60)/24)+DATE(1970,1,1)+(-5/24)</f>
        <v>42509.51599537037</v>
      </c>
      <c r="R1166" s="13" t="s">
        <v>8284</v>
      </c>
      <c r="S1166" s="14" t="str">
        <f t="shared" si="109"/>
        <v>food</v>
      </c>
      <c r="T1166" s="13" t="str">
        <f t="shared" si="110"/>
        <v>food trucks</v>
      </c>
      <c r="U1166">
        <f>LEN(C1166)</f>
        <v>124</v>
      </c>
      <c r="V1166">
        <f t="shared" si="111"/>
        <v>0</v>
      </c>
      <c r="W1166">
        <f t="shared" si="112"/>
        <v>0</v>
      </c>
      <c r="X1166">
        <f t="shared" si="113"/>
        <v>1</v>
      </c>
    </row>
    <row r="1167" spans="1:24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>
        <f>E1167/D1167</f>
        <v>0.20705000000000001</v>
      </c>
      <c r="O1167" s="6">
        <f>IF(L1167&gt;0,E1167/L1167,0)</f>
        <v>82.82</v>
      </c>
      <c r="P1167" s="11">
        <f t="shared" si="108"/>
        <v>41826.006134259253</v>
      </c>
      <c r="Q1167" s="11">
        <f>(((J1167/60)/60)/24)+DATE(1970,1,1)+(-5/24)</f>
        <v>41792.006134259253</v>
      </c>
      <c r="R1167" s="13" t="s">
        <v>8284</v>
      </c>
      <c r="S1167" s="14" t="str">
        <f t="shared" si="109"/>
        <v>food</v>
      </c>
      <c r="T1167" s="13" t="str">
        <f t="shared" si="110"/>
        <v>food trucks</v>
      </c>
      <c r="U1167">
        <f>LEN(C1167)</f>
        <v>134</v>
      </c>
      <c r="V1167">
        <f t="shared" si="111"/>
        <v>0</v>
      </c>
      <c r="W1167">
        <f t="shared" si="112"/>
        <v>0</v>
      </c>
      <c r="X1167">
        <f t="shared" si="113"/>
        <v>1</v>
      </c>
    </row>
    <row r="1168" spans="1:24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>
        <f>E1168/D1168</f>
        <v>0.19139999999999999</v>
      </c>
      <c r="O1168" s="6">
        <f>IF(L1168&gt;0,E1168/L1168,0)</f>
        <v>358.875</v>
      </c>
      <c r="P1168" s="11">
        <f t="shared" si="108"/>
        <v>42180.958333333336</v>
      </c>
      <c r="Q1168" s="11">
        <f>(((J1168/60)/60)/24)+DATE(1970,1,1)+(-5/24)</f>
        <v>42150.277106481481</v>
      </c>
      <c r="R1168" s="13" t="s">
        <v>8284</v>
      </c>
      <c r="S1168" s="14" t="str">
        <f t="shared" si="109"/>
        <v>food</v>
      </c>
      <c r="T1168" s="13" t="str">
        <f t="shared" si="110"/>
        <v>food trucks</v>
      </c>
      <c r="U1168">
        <f>LEN(C1168)</f>
        <v>128</v>
      </c>
      <c r="V1168">
        <f t="shared" si="111"/>
        <v>0</v>
      </c>
      <c r="W1168">
        <f t="shared" si="112"/>
        <v>0</v>
      </c>
      <c r="X1168">
        <f t="shared" si="113"/>
        <v>1</v>
      </c>
    </row>
    <row r="1169" spans="1:24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>
        <f>E1169/D1169</f>
        <v>1.6316666666666667E-2</v>
      </c>
      <c r="O1169" s="6">
        <f>IF(L1169&gt;0,E1169/L1169,0)</f>
        <v>61.1875</v>
      </c>
      <c r="P1169" s="11">
        <f t="shared" si="108"/>
        <v>41894.526562499996</v>
      </c>
      <c r="Q1169" s="11">
        <f>(((J1169/60)/60)/24)+DATE(1970,1,1)+(-5/24)</f>
        <v>41863.526562499996</v>
      </c>
      <c r="R1169" s="13" t="s">
        <v>8284</v>
      </c>
      <c r="S1169" s="14" t="str">
        <f t="shared" si="109"/>
        <v>food</v>
      </c>
      <c r="T1169" s="13" t="str">
        <f t="shared" si="110"/>
        <v>food trucks</v>
      </c>
      <c r="U1169">
        <f>LEN(C1169)</f>
        <v>106</v>
      </c>
      <c r="V1169">
        <f t="shared" si="111"/>
        <v>0</v>
      </c>
      <c r="W1169">
        <f t="shared" si="112"/>
        <v>0</v>
      </c>
      <c r="X1169">
        <f t="shared" si="113"/>
        <v>1</v>
      </c>
    </row>
    <row r="1170" spans="1:24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>
        <f>E1170/D1170</f>
        <v>5.6666666666666664E-2</v>
      </c>
      <c r="O1170" s="6">
        <f>IF(L1170&gt;0,E1170/L1170,0)</f>
        <v>340</v>
      </c>
      <c r="P1170" s="11">
        <f t="shared" si="108"/>
        <v>42634.845659722218</v>
      </c>
      <c r="Q1170" s="11">
        <f>(((J1170/60)/60)/24)+DATE(1970,1,1)+(-5/24)</f>
        <v>42604.845659722218</v>
      </c>
      <c r="R1170" s="13" t="s">
        <v>8284</v>
      </c>
      <c r="S1170" s="14" t="str">
        <f t="shared" si="109"/>
        <v>food</v>
      </c>
      <c r="T1170" s="13" t="str">
        <f t="shared" si="110"/>
        <v>food trucks</v>
      </c>
      <c r="U1170">
        <f>LEN(C1170)</f>
        <v>113</v>
      </c>
      <c r="V1170">
        <f t="shared" si="111"/>
        <v>0</v>
      </c>
      <c r="W1170">
        <f t="shared" si="112"/>
        <v>0</v>
      </c>
      <c r="X1170">
        <f t="shared" si="113"/>
        <v>1</v>
      </c>
    </row>
    <row r="1171" spans="1:24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>
        <f>E1171/D1171</f>
        <v>1.6999999999999999E-3</v>
      </c>
      <c r="O1171" s="6">
        <f>IF(L1171&gt;0,E1171/L1171,0)</f>
        <v>5.666666666666667</v>
      </c>
      <c r="P1171" s="11">
        <f t="shared" si="108"/>
        <v>42057.145405092589</v>
      </c>
      <c r="Q1171" s="11">
        <f>(((J1171/60)/60)/24)+DATE(1970,1,1)+(-5/24)</f>
        <v>42027.145405092589</v>
      </c>
      <c r="R1171" s="13" t="s">
        <v>8284</v>
      </c>
      <c r="S1171" s="14" t="str">
        <f t="shared" si="109"/>
        <v>food</v>
      </c>
      <c r="T1171" s="13" t="str">
        <f t="shared" si="110"/>
        <v>food trucks</v>
      </c>
      <c r="U1171">
        <f>LEN(C1171)</f>
        <v>126</v>
      </c>
      <c r="V1171">
        <f t="shared" si="111"/>
        <v>0</v>
      </c>
      <c r="W1171">
        <f t="shared" si="112"/>
        <v>0</v>
      </c>
      <c r="X1171">
        <f t="shared" si="113"/>
        <v>1</v>
      </c>
    </row>
    <row r="1172" spans="1:24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>
        <f>E1172/D1172</f>
        <v>4.0000000000000001E-3</v>
      </c>
      <c r="O1172" s="6">
        <f>IF(L1172&gt;0,E1172/L1172,0)</f>
        <v>50</v>
      </c>
      <c r="P1172" s="11">
        <f t="shared" si="108"/>
        <v>42154.684849537036</v>
      </c>
      <c r="Q1172" s="11">
        <f>(((J1172/60)/60)/24)+DATE(1970,1,1)+(-5/24)</f>
        <v>42124.684849537036</v>
      </c>
      <c r="R1172" s="13" t="s">
        <v>8284</v>
      </c>
      <c r="S1172" s="14" t="str">
        <f t="shared" si="109"/>
        <v>food</v>
      </c>
      <c r="T1172" s="13" t="str">
        <f t="shared" si="110"/>
        <v>food trucks</v>
      </c>
      <c r="U1172">
        <f>LEN(C1172)</f>
        <v>127</v>
      </c>
      <c r="V1172">
        <f t="shared" si="111"/>
        <v>0</v>
      </c>
      <c r="W1172">
        <f t="shared" si="112"/>
        <v>0</v>
      </c>
      <c r="X1172">
        <f t="shared" si="113"/>
        <v>1</v>
      </c>
    </row>
    <row r="1173" spans="1:24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>
        <f>E1173/D1173</f>
        <v>1E-3</v>
      </c>
      <c r="O1173" s="6">
        <f>IF(L1173&gt;0,E1173/L1173,0)</f>
        <v>25</v>
      </c>
      <c r="P1173" s="11">
        <f t="shared" si="108"/>
        <v>41956.638043981475</v>
      </c>
      <c r="Q1173" s="11">
        <f>(((J1173/60)/60)/24)+DATE(1970,1,1)+(-5/24)</f>
        <v>41938.596377314811</v>
      </c>
      <c r="R1173" s="13" t="s">
        <v>8284</v>
      </c>
      <c r="S1173" s="14" t="str">
        <f t="shared" si="109"/>
        <v>food</v>
      </c>
      <c r="T1173" s="13" t="str">
        <f t="shared" si="110"/>
        <v>food trucks</v>
      </c>
      <c r="U1173">
        <f>LEN(C1173)</f>
        <v>97</v>
      </c>
      <c r="V1173">
        <f t="shared" si="111"/>
        <v>0</v>
      </c>
      <c r="W1173">
        <f t="shared" si="112"/>
        <v>1</v>
      </c>
      <c r="X1173">
        <f t="shared" si="113"/>
        <v>0</v>
      </c>
    </row>
    <row r="1174" spans="1:24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>
        <f>E1174/D1174</f>
        <v>0</v>
      </c>
      <c r="O1174" s="6">
        <f>IF(L1174&gt;0,E1174/L1174,0)</f>
        <v>0</v>
      </c>
      <c r="P1174" s="11">
        <f t="shared" si="108"/>
        <v>41871.473981481482</v>
      </c>
      <c r="Q1174" s="11">
        <f>(((J1174/60)/60)/24)+DATE(1970,1,1)+(-5/24)</f>
        <v>41841.473981481482</v>
      </c>
      <c r="R1174" s="13" t="s">
        <v>8284</v>
      </c>
      <c r="S1174" s="14" t="str">
        <f t="shared" si="109"/>
        <v>food</v>
      </c>
      <c r="T1174" s="13" t="str">
        <f t="shared" si="110"/>
        <v>food trucks</v>
      </c>
      <c r="U1174">
        <f>LEN(C1174)</f>
        <v>50</v>
      </c>
      <c r="V1174">
        <f t="shared" si="111"/>
        <v>0</v>
      </c>
      <c r="W1174">
        <f t="shared" si="112"/>
        <v>1</v>
      </c>
      <c r="X1174">
        <f t="shared" si="113"/>
        <v>0</v>
      </c>
    </row>
    <row r="1175" spans="1:24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>
        <f>E1175/D1175</f>
        <v>2.4000000000000001E-4</v>
      </c>
      <c r="O1175" s="6">
        <f>IF(L1175&gt;0,E1175/L1175,0)</f>
        <v>30</v>
      </c>
      <c r="P1175" s="11">
        <f t="shared" si="108"/>
        <v>42218.97751157407</v>
      </c>
      <c r="Q1175" s="11">
        <f>(((J1175/60)/60)/24)+DATE(1970,1,1)+(-5/24)</f>
        <v>42183.97751157407</v>
      </c>
      <c r="R1175" s="13" t="s">
        <v>8284</v>
      </c>
      <c r="S1175" s="14" t="str">
        <f t="shared" si="109"/>
        <v>food</v>
      </c>
      <c r="T1175" s="13" t="str">
        <f t="shared" si="110"/>
        <v>food trucks</v>
      </c>
      <c r="U1175">
        <f>LEN(C1175)</f>
        <v>134</v>
      </c>
      <c r="V1175">
        <f t="shared" si="111"/>
        <v>0</v>
      </c>
      <c r="W1175">
        <f t="shared" si="112"/>
        <v>0</v>
      </c>
      <c r="X1175">
        <f t="shared" si="113"/>
        <v>1</v>
      </c>
    </row>
    <row r="1176" spans="1:24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>
        <f>E1176/D1176</f>
        <v>5.906666666666667E-2</v>
      </c>
      <c r="O1176" s="6">
        <f>IF(L1176&gt;0,E1176/L1176,0)</f>
        <v>46.631578947368418</v>
      </c>
      <c r="P1176" s="11">
        <f t="shared" si="108"/>
        <v>42498.633414351854</v>
      </c>
      <c r="Q1176" s="11">
        <f>(((J1176/60)/60)/24)+DATE(1970,1,1)+(-5/24)</f>
        <v>42468.633414351854</v>
      </c>
      <c r="R1176" s="13" t="s">
        <v>8284</v>
      </c>
      <c r="S1176" s="14" t="str">
        <f t="shared" si="109"/>
        <v>food</v>
      </c>
      <c r="T1176" s="13" t="str">
        <f t="shared" si="110"/>
        <v>food trucks</v>
      </c>
      <c r="U1176">
        <f>LEN(C1176)</f>
        <v>101</v>
      </c>
      <c r="V1176">
        <f t="shared" si="111"/>
        <v>0</v>
      </c>
      <c r="W1176">
        <f t="shared" si="112"/>
        <v>0</v>
      </c>
      <c r="X1176">
        <f t="shared" si="113"/>
        <v>1</v>
      </c>
    </row>
    <row r="1177" spans="1:24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>
        <f>E1177/D1177</f>
        <v>2.9250000000000002E-2</v>
      </c>
      <c r="O1177" s="6">
        <f>IF(L1177&gt;0,E1177/L1177,0)</f>
        <v>65</v>
      </c>
      <c r="P1177" s="11">
        <f t="shared" si="108"/>
        <v>42200.520127314812</v>
      </c>
      <c r="Q1177" s="11">
        <f>(((J1177/60)/60)/24)+DATE(1970,1,1)+(-5/24)</f>
        <v>42170.520127314812</v>
      </c>
      <c r="R1177" s="13" t="s">
        <v>8284</v>
      </c>
      <c r="S1177" s="14" t="str">
        <f t="shared" si="109"/>
        <v>food</v>
      </c>
      <c r="T1177" s="13" t="str">
        <f t="shared" si="110"/>
        <v>food trucks</v>
      </c>
      <c r="U1177">
        <f>LEN(C1177)</f>
        <v>110</v>
      </c>
      <c r="V1177">
        <f t="shared" si="111"/>
        <v>0</v>
      </c>
      <c r="W1177">
        <f t="shared" si="112"/>
        <v>0</v>
      </c>
      <c r="X1177">
        <f t="shared" si="113"/>
        <v>1</v>
      </c>
    </row>
    <row r="1178" spans="1:24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>
        <f>E1178/D1178</f>
        <v>5.7142857142857142E-5</v>
      </c>
      <c r="O1178" s="6">
        <f>IF(L1178&gt;0,E1178/L1178,0)</f>
        <v>10</v>
      </c>
      <c r="P1178" s="11">
        <f t="shared" si="108"/>
        <v>42800.333333333336</v>
      </c>
      <c r="Q1178" s="11">
        <f>(((J1178/60)/60)/24)+DATE(1970,1,1)+(-5/24)</f>
        <v>42745.811319444438</v>
      </c>
      <c r="R1178" s="13" t="s">
        <v>8284</v>
      </c>
      <c r="S1178" s="14" t="str">
        <f t="shared" si="109"/>
        <v>food</v>
      </c>
      <c r="T1178" s="13" t="str">
        <f t="shared" si="110"/>
        <v>food trucks</v>
      </c>
      <c r="U1178">
        <f>LEN(C1178)</f>
        <v>123</v>
      </c>
      <c r="V1178">
        <f t="shared" si="111"/>
        <v>0</v>
      </c>
      <c r="W1178">
        <f t="shared" si="112"/>
        <v>0</v>
      </c>
      <c r="X1178">
        <f t="shared" si="113"/>
        <v>1</v>
      </c>
    </row>
    <row r="1179" spans="1:24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>
        <f>E1179/D1179</f>
        <v>0</v>
      </c>
      <c r="O1179" s="6">
        <f>IF(L1179&gt;0,E1179/L1179,0)</f>
        <v>0</v>
      </c>
      <c r="P1179" s="11">
        <f t="shared" si="108"/>
        <v>41927.452499999999</v>
      </c>
      <c r="Q1179" s="11">
        <f>(((J1179/60)/60)/24)+DATE(1970,1,1)+(-5/24)</f>
        <v>41897.452499999999</v>
      </c>
      <c r="R1179" s="13" t="s">
        <v>8284</v>
      </c>
      <c r="S1179" s="14" t="str">
        <f t="shared" si="109"/>
        <v>food</v>
      </c>
      <c r="T1179" s="13" t="str">
        <f t="shared" si="110"/>
        <v>food trucks</v>
      </c>
      <c r="U1179">
        <f>LEN(C1179)</f>
        <v>134</v>
      </c>
      <c r="V1179">
        <f t="shared" si="111"/>
        <v>0</v>
      </c>
      <c r="W1179">
        <f t="shared" si="112"/>
        <v>0</v>
      </c>
      <c r="X1179">
        <f t="shared" si="113"/>
        <v>1</v>
      </c>
    </row>
    <row r="1180" spans="1:24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>
        <f>E1180/D1180</f>
        <v>6.666666666666667E-5</v>
      </c>
      <c r="O1180" s="6">
        <f>IF(L1180&gt;0,E1180/L1180,0)</f>
        <v>5</v>
      </c>
      <c r="P1180" s="11">
        <f t="shared" si="108"/>
        <v>41867.69736111111</v>
      </c>
      <c r="Q1180" s="11">
        <f>(((J1180/60)/60)/24)+DATE(1970,1,1)+(-5/24)</f>
        <v>41837.69736111111</v>
      </c>
      <c r="R1180" s="13" t="s">
        <v>8284</v>
      </c>
      <c r="S1180" s="14" t="str">
        <f t="shared" si="109"/>
        <v>food</v>
      </c>
      <c r="T1180" s="13" t="str">
        <f t="shared" si="110"/>
        <v>food trucks</v>
      </c>
      <c r="U1180">
        <f>LEN(C1180)</f>
        <v>132</v>
      </c>
      <c r="V1180">
        <f t="shared" si="111"/>
        <v>0</v>
      </c>
      <c r="W1180">
        <f t="shared" si="112"/>
        <v>0</v>
      </c>
      <c r="X1180">
        <f t="shared" si="113"/>
        <v>1</v>
      </c>
    </row>
    <row r="1181" spans="1:24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>
        <f>E1181/D1181</f>
        <v>5.3333333333333337E-2</v>
      </c>
      <c r="O1181" s="6">
        <f>IF(L1181&gt;0,E1181/L1181,0)</f>
        <v>640</v>
      </c>
      <c r="P1181" s="11">
        <f t="shared" si="108"/>
        <v>42305.511886574073</v>
      </c>
      <c r="Q1181" s="11">
        <f>(((J1181/60)/60)/24)+DATE(1970,1,1)+(-5/24)</f>
        <v>42275.511886574073</v>
      </c>
      <c r="R1181" s="13" t="s">
        <v>8284</v>
      </c>
      <c r="S1181" s="14" t="str">
        <f t="shared" si="109"/>
        <v>food</v>
      </c>
      <c r="T1181" s="13" t="str">
        <f t="shared" si="110"/>
        <v>food trucks</v>
      </c>
      <c r="U1181">
        <f>LEN(C1181)</f>
        <v>121</v>
      </c>
      <c r="V1181">
        <f t="shared" si="111"/>
        <v>0</v>
      </c>
      <c r="W1181">
        <f t="shared" si="112"/>
        <v>0</v>
      </c>
      <c r="X1181">
        <f t="shared" si="113"/>
        <v>1</v>
      </c>
    </row>
    <row r="1182" spans="1:24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>
        <f>E1182/D1182</f>
        <v>0.11749999999999999</v>
      </c>
      <c r="O1182" s="6">
        <f>IF(L1182&gt;0,E1182/L1182,0)</f>
        <v>69.117647058823536</v>
      </c>
      <c r="P1182" s="11">
        <f t="shared" si="108"/>
        <v>41818.598541666666</v>
      </c>
      <c r="Q1182" s="11">
        <f>(((J1182/60)/60)/24)+DATE(1970,1,1)+(-5/24)</f>
        <v>41781.598541666666</v>
      </c>
      <c r="R1182" s="13" t="s">
        <v>8284</v>
      </c>
      <c r="S1182" s="14" t="str">
        <f t="shared" si="109"/>
        <v>food</v>
      </c>
      <c r="T1182" s="13" t="str">
        <f t="shared" si="110"/>
        <v>food trucks</v>
      </c>
      <c r="U1182">
        <f>LEN(C1182)</f>
        <v>93</v>
      </c>
      <c r="V1182">
        <f t="shared" si="111"/>
        <v>0</v>
      </c>
      <c r="W1182">
        <f t="shared" si="112"/>
        <v>1</v>
      </c>
      <c r="X1182">
        <f t="shared" si="113"/>
        <v>0</v>
      </c>
    </row>
    <row r="1183" spans="1:24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>
        <f>E1183/D1183</f>
        <v>8.0000000000000007E-5</v>
      </c>
      <c r="O1183" s="6">
        <f>IF(L1183&gt;0,E1183/L1183,0)</f>
        <v>1.3333333333333333</v>
      </c>
      <c r="P1183" s="11">
        <f t="shared" si="108"/>
        <v>42064.131030092591</v>
      </c>
      <c r="Q1183" s="11">
        <f>(((J1183/60)/60)/24)+DATE(1970,1,1)+(-5/24)</f>
        <v>42034.131030092591</v>
      </c>
      <c r="R1183" s="13" t="s">
        <v>8284</v>
      </c>
      <c r="S1183" s="14" t="str">
        <f t="shared" si="109"/>
        <v>food</v>
      </c>
      <c r="T1183" s="13" t="str">
        <f t="shared" si="110"/>
        <v>food trucks</v>
      </c>
      <c r="U1183">
        <f>LEN(C1183)</f>
        <v>50</v>
      </c>
      <c r="V1183">
        <f t="shared" si="111"/>
        <v>0</v>
      </c>
      <c r="W1183">
        <f t="shared" si="112"/>
        <v>1</v>
      </c>
      <c r="X1183">
        <f t="shared" si="113"/>
        <v>0</v>
      </c>
    </row>
    <row r="1184" spans="1:24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>
        <f>E1184/D1184</f>
        <v>4.2000000000000003E-2</v>
      </c>
      <c r="O1184" s="6">
        <f>IF(L1184&gt;0,E1184/L1184,0)</f>
        <v>10.5</v>
      </c>
      <c r="P1184" s="11">
        <f t="shared" si="108"/>
        <v>42747.487499999996</v>
      </c>
      <c r="Q1184" s="11">
        <f>(((J1184/60)/60)/24)+DATE(1970,1,1)+(-5/24)</f>
        <v>42728.619074074071</v>
      </c>
      <c r="R1184" s="13" t="s">
        <v>8284</v>
      </c>
      <c r="S1184" s="14" t="str">
        <f t="shared" si="109"/>
        <v>food</v>
      </c>
      <c r="T1184" s="13" t="str">
        <f t="shared" si="110"/>
        <v>food trucks</v>
      </c>
      <c r="U1184">
        <f>LEN(C1184)</f>
        <v>133</v>
      </c>
      <c r="V1184">
        <f t="shared" si="111"/>
        <v>0</v>
      </c>
      <c r="W1184">
        <f t="shared" si="112"/>
        <v>0</v>
      </c>
      <c r="X1184">
        <f t="shared" si="113"/>
        <v>1</v>
      </c>
    </row>
    <row r="1185" spans="1:24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>
        <f>E1185/D1185</f>
        <v>0.04</v>
      </c>
      <c r="O1185" s="6">
        <f>IF(L1185&gt;0,E1185/L1185,0)</f>
        <v>33.333333333333336</v>
      </c>
      <c r="P1185" s="11">
        <f t="shared" si="108"/>
        <v>42675.957638888889</v>
      </c>
      <c r="Q1185" s="11">
        <f>(((J1185/60)/60)/24)+DATE(1970,1,1)+(-5/24)</f>
        <v>42656.653043981474</v>
      </c>
      <c r="R1185" s="13" t="s">
        <v>8284</v>
      </c>
      <c r="S1185" s="14" t="str">
        <f t="shared" si="109"/>
        <v>food</v>
      </c>
      <c r="T1185" s="13" t="str">
        <f t="shared" si="110"/>
        <v>food trucks</v>
      </c>
      <c r="U1185">
        <f>LEN(C1185)</f>
        <v>131</v>
      </c>
      <c r="V1185">
        <f t="shared" si="111"/>
        <v>0</v>
      </c>
      <c r="W1185">
        <f t="shared" si="112"/>
        <v>0</v>
      </c>
      <c r="X1185">
        <f t="shared" si="113"/>
        <v>1</v>
      </c>
    </row>
    <row r="1186" spans="1:24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>
        <f>E1186/D1186</f>
        <v>1.0493636363636363</v>
      </c>
      <c r="O1186" s="6">
        <f>IF(L1186&gt;0,E1186/L1186,0)</f>
        <v>61.562666666666665</v>
      </c>
      <c r="P1186" s="11">
        <f t="shared" si="108"/>
        <v>42772.391331018516</v>
      </c>
      <c r="Q1186" s="11">
        <f>(((J1186/60)/60)/24)+DATE(1970,1,1)+(-5/24)</f>
        <v>42741.391331018516</v>
      </c>
      <c r="R1186" s="13" t="s">
        <v>8285</v>
      </c>
      <c r="S1186" s="14" t="str">
        <f t="shared" si="109"/>
        <v>photography</v>
      </c>
      <c r="T1186" s="13" t="str">
        <f t="shared" si="110"/>
        <v>photobooks</v>
      </c>
      <c r="U1186">
        <f>LEN(C1186)</f>
        <v>130</v>
      </c>
      <c r="V1186">
        <f t="shared" si="111"/>
        <v>0</v>
      </c>
      <c r="W1186">
        <f t="shared" si="112"/>
        <v>0</v>
      </c>
      <c r="X1186">
        <f t="shared" si="113"/>
        <v>1</v>
      </c>
    </row>
    <row r="1187" spans="1:24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>
        <f>E1187/D1187</f>
        <v>1.0544</v>
      </c>
      <c r="O1187" s="6">
        <f>IF(L1187&gt;0,E1187/L1187,0)</f>
        <v>118.73873873873873</v>
      </c>
      <c r="P1187" s="11">
        <f t="shared" si="108"/>
        <v>42162.958333333336</v>
      </c>
      <c r="Q1187" s="11">
        <f>(((J1187/60)/60)/24)+DATE(1970,1,1)+(-5/24)</f>
        <v>42130.656817129631</v>
      </c>
      <c r="R1187" s="13" t="s">
        <v>8285</v>
      </c>
      <c r="S1187" s="14" t="str">
        <f t="shared" si="109"/>
        <v>photography</v>
      </c>
      <c r="T1187" s="13" t="str">
        <f t="shared" si="110"/>
        <v>photobooks</v>
      </c>
      <c r="U1187">
        <f>LEN(C1187)</f>
        <v>133</v>
      </c>
      <c r="V1187">
        <f t="shared" si="111"/>
        <v>0</v>
      </c>
      <c r="W1187">
        <f t="shared" si="112"/>
        <v>0</v>
      </c>
      <c r="X1187">
        <f t="shared" si="113"/>
        <v>1</v>
      </c>
    </row>
    <row r="1188" spans="1:24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>
        <f>E1188/D1188</f>
        <v>1.0673333333333332</v>
      </c>
      <c r="O1188" s="6">
        <f>IF(L1188&gt;0,E1188/L1188,0)</f>
        <v>65.081300813008127</v>
      </c>
      <c r="P1188" s="11">
        <f t="shared" si="108"/>
        <v>42156.737499999996</v>
      </c>
      <c r="Q1188" s="11">
        <f>(((J1188/60)/60)/24)+DATE(1970,1,1)+(-5/24)</f>
        <v>42123.655034722215</v>
      </c>
      <c r="R1188" s="13" t="s">
        <v>8285</v>
      </c>
      <c r="S1188" s="14" t="str">
        <f t="shared" si="109"/>
        <v>photography</v>
      </c>
      <c r="T1188" s="13" t="str">
        <f t="shared" si="110"/>
        <v>photobooks</v>
      </c>
      <c r="U1188">
        <f>LEN(C1188)</f>
        <v>132</v>
      </c>
      <c r="V1188">
        <f t="shared" si="111"/>
        <v>0</v>
      </c>
      <c r="W1188">
        <f t="shared" si="112"/>
        <v>0</v>
      </c>
      <c r="X1188">
        <f t="shared" si="113"/>
        <v>1</v>
      </c>
    </row>
    <row r="1189" spans="1:24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>
        <f>E1189/D1189</f>
        <v>1.0412571428571429</v>
      </c>
      <c r="O1189" s="6">
        <f>IF(L1189&gt;0,E1189/L1189,0)</f>
        <v>130.15714285714284</v>
      </c>
      <c r="P1189" s="11">
        <f t="shared" si="108"/>
        <v>42141.541666666664</v>
      </c>
      <c r="Q1189" s="11">
        <f>(((J1189/60)/60)/24)+DATE(1970,1,1)+(-5/24)</f>
        <v>42109.686608796292</v>
      </c>
      <c r="R1189" s="13" t="s">
        <v>8285</v>
      </c>
      <c r="S1189" s="14" t="str">
        <f t="shared" si="109"/>
        <v>photography</v>
      </c>
      <c r="T1189" s="13" t="str">
        <f t="shared" si="110"/>
        <v>photobooks</v>
      </c>
      <c r="U1189">
        <f>LEN(C1189)</f>
        <v>132</v>
      </c>
      <c r="V1189">
        <f t="shared" si="111"/>
        <v>0</v>
      </c>
      <c r="W1189">
        <f t="shared" si="112"/>
        <v>0</v>
      </c>
      <c r="X1189">
        <f t="shared" si="113"/>
        <v>1</v>
      </c>
    </row>
    <row r="1190" spans="1:24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>
        <f>E1190/D1190</f>
        <v>1.6054999999999999</v>
      </c>
      <c r="O1190" s="6">
        <f>IF(L1190&gt;0,E1190/L1190,0)</f>
        <v>37.776470588235291</v>
      </c>
      <c r="P1190" s="11">
        <f t="shared" si="108"/>
        <v>42732.492361111108</v>
      </c>
      <c r="Q1190" s="11">
        <f>(((J1190/60)/60)/24)+DATE(1970,1,1)+(-5/24)</f>
        <v>42711.492361111108</v>
      </c>
      <c r="R1190" s="13" t="s">
        <v>8285</v>
      </c>
      <c r="S1190" s="14" t="str">
        <f t="shared" si="109"/>
        <v>photography</v>
      </c>
      <c r="T1190" s="13" t="str">
        <f t="shared" si="110"/>
        <v>photobooks</v>
      </c>
      <c r="U1190">
        <f>LEN(C1190)</f>
        <v>105</v>
      </c>
      <c r="V1190">
        <f t="shared" si="111"/>
        <v>0</v>
      </c>
      <c r="W1190">
        <f t="shared" si="112"/>
        <v>0</v>
      </c>
      <c r="X1190">
        <f t="shared" si="113"/>
        <v>1</v>
      </c>
    </row>
    <row r="1191" spans="1:24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>
        <f>E1191/D1191</f>
        <v>1.0777777777777777</v>
      </c>
      <c r="O1191" s="6">
        <f>IF(L1191&gt;0,E1191/L1191,0)</f>
        <v>112.79069767441861</v>
      </c>
      <c r="P1191" s="11">
        <f t="shared" si="108"/>
        <v>42550.770775462959</v>
      </c>
      <c r="Q1191" s="11">
        <f>(((J1191/60)/60)/24)+DATE(1970,1,1)+(-5/24)</f>
        <v>42529.770775462959</v>
      </c>
      <c r="R1191" s="13" t="s">
        <v>8285</v>
      </c>
      <c r="S1191" s="14" t="str">
        <f t="shared" si="109"/>
        <v>photography</v>
      </c>
      <c r="T1191" s="13" t="str">
        <f t="shared" si="110"/>
        <v>photobooks</v>
      </c>
      <c r="U1191">
        <f>LEN(C1191)</f>
        <v>130</v>
      </c>
      <c r="V1191">
        <f t="shared" si="111"/>
        <v>0</v>
      </c>
      <c r="W1191">
        <f t="shared" si="112"/>
        <v>0</v>
      </c>
      <c r="X1191">
        <f t="shared" si="113"/>
        <v>1</v>
      </c>
    </row>
    <row r="1192" spans="1:24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>
        <f>E1192/D1192</f>
        <v>1.35</v>
      </c>
      <c r="O1192" s="6">
        <f>IF(L1192&gt;0,E1192/L1192,0)</f>
        <v>51.92307692307692</v>
      </c>
      <c r="P1192" s="11">
        <f t="shared" si="108"/>
        <v>41882.457465277774</v>
      </c>
      <c r="Q1192" s="11">
        <f>(((J1192/60)/60)/24)+DATE(1970,1,1)+(-5/24)</f>
        <v>41852.457465277774</v>
      </c>
      <c r="R1192" s="13" t="s">
        <v>8285</v>
      </c>
      <c r="S1192" s="14" t="str">
        <f t="shared" si="109"/>
        <v>photography</v>
      </c>
      <c r="T1192" s="13" t="str">
        <f t="shared" si="110"/>
        <v>photobooks</v>
      </c>
      <c r="U1192">
        <f>LEN(C1192)</f>
        <v>100</v>
      </c>
      <c r="V1192">
        <f t="shared" si="111"/>
        <v>0</v>
      </c>
      <c r="W1192">
        <f t="shared" si="112"/>
        <v>0</v>
      </c>
      <c r="X1192">
        <f t="shared" si="113"/>
        <v>1</v>
      </c>
    </row>
    <row r="1193" spans="1:24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>
        <f>E1193/D1193</f>
        <v>1.0907407407407408</v>
      </c>
      <c r="O1193" s="6">
        <f>IF(L1193&gt;0,E1193/L1193,0)</f>
        <v>89.242424242424249</v>
      </c>
      <c r="P1193" s="11">
        <f t="shared" si="108"/>
        <v>42449.353703703695</v>
      </c>
      <c r="Q1193" s="11">
        <f>(((J1193/60)/60)/24)+DATE(1970,1,1)+(-5/24)</f>
        <v>42419.395370370366</v>
      </c>
      <c r="R1193" s="13" t="s">
        <v>8285</v>
      </c>
      <c r="S1193" s="14" t="str">
        <f t="shared" si="109"/>
        <v>photography</v>
      </c>
      <c r="T1193" s="13" t="str">
        <f t="shared" si="110"/>
        <v>photobooks</v>
      </c>
      <c r="U1193">
        <f>LEN(C1193)</f>
        <v>130</v>
      </c>
      <c r="V1193">
        <f t="shared" si="111"/>
        <v>0</v>
      </c>
      <c r="W1193">
        <f t="shared" si="112"/>
        <v>0</v>
      </c>
      <c r="X1193">
        <f t="shared" si="113"/>
        <v>1</v>
      </c>
    </row>
    <row r="1194" spans="1:24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>
        <f>E1194/D1194</f>
        <v>2.9</v>
      </c>
      <c r="O1194" s="6">
        <f>IF(L1194&gt;0,E1194/L1194,0)</f>
        <v>19.333333333333332</v>
      </c>
      <c r="P1194" s="11">
        <f t="shared" si="108"/>
        <v>42777.298356481479</v>
      </c>
      <c r="Q1194" s="11">
        <f>(((J1194/60)/60)/24)+DATE(1970,1,1)+(-5/24)</f>
        <v>42747.298356481479</v>
      </c>
      <c r="R1194" s="13" t="s">
        <v>8285</v>
      </c>
      <c r="S1194" s="14" t="str">
        <f t="shared" si="109"/>
        <v>photography</v>
      </c>
      <c r="T1194" s="13" t="str">
        <f t="shared" si="110"/>
        <v>photobooks</v>
      </c>
      <c r="U1194">
        <f>LEN(C1194)</f>
        <v>84</v>
      </c>
      <c r="V1194">
        <f t="shared" si="111"/>
        <v>0</v>
      </c>
      <c r="W1194">
        <f t="shared" si="112"/>
        <v>1</v>
      </c>
      <c r="X1194">
        <f t="shared" si="113"/>
        <v>0</v>
      </c>
    </row>
    <row r="1195" spans="1:24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>
        <f>E1195/D1195</f>
        <v>1.0395714285714286</v>
      </c>
      <c r="O1195" s="6">
        <f>IF(L1195&gt;0,E1195/L1195,0)</f>
        <v>79.967032967032964</v>
      </c>
      <c r="P1195" s="11">
        <f t="shared" si="108"/>
        <v>42469.526076388887</v>
      </c>
      <c r="Q1195" s="11">
        <f>(((J1195/60)/60)/24)+DATE(1970,1,1)+(-5/24)</f>
        <v>42409.567743055559</v>
      </c>
      <c r="R1195" s="13" t="s">
        <v>8285</v>
      </c>
      <c r="S1195" s="14" t="str">
        <f t="shared" si="109"/>
        <v>photography</v>
      </c>
      <c r="T1195" s="13" t="str">
        <f t="shared" si="110"/>
        <v>photobooks</v>
      </c>
      <c r="U1195">
        <f>LEN(C1195)</f>
        <v>135</v>
      </c>
      <c r="V1195">
        <f t="shared" si="111"/>
        <v>0</v>
      </c>
      <c r="W1195">
        <f t="shared" si="112"/>
        <v>0</v>
      </c>
      <c r="X1195">
        <f t="shared" si="113"/>
        <v>1</v>
      </c>
    </row>
    <row r="1196" spans="1:24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>
        <f>E1196/D1196</f>
        <v>3.2223999999999999</v>
      </c>
      <c r="O1196" s="6">
        <f>IF(L1196&gt;0,E1196/L1196,0)</f>
        <v>56.414565826330531</v>
      </c>
      <c r="P1196" s="11">
        <f t="shared" si="108"/>
        <v>42102.27984953703</v>
      </c>
      <c r="Q1196" s="11">
        <f>(((J1196/60)/60)/24)+DATE(1970,1,1)+(-5/24)</f>
        <v>42072.27984953703</v>
      </c>
      <c r="R1196" s="13" t="s">
        <v>8285</v>
      </c>
      <c r="S1196" s="14" t="str">
        <f t="shared" si="109"/>
        <v>photography</v>
      </c>
      <c r="T1196" s="13" t="str">
        <f t="shared" si="110"/>
        <v>photobooks</v>
      </c>
      <c r="U1196">
        <f>LEN(C1196)</f>
        <v>128</v>
      </c>
      <c r="V1196">
        <f t="shared" si="111"/>
        <v>0</v>
      </c>
      <c r="W1196">
        <f t="shared" si="112"/>
        <v>0</v>
      </c>
      <c r="X1196">
        <f t="shared" si="113"/>
        <v>1</v>
      </c>
    </row>
    <row r="1197" spans="1:24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>
        <f>E1197/D1197</f>
        <v>1.35</v>
      </c>
      <c r="O1197" s="6">
        <f>IF(L1197&gt;0,E1197/L1197,0)</f>
        <v>79.411764705882348</v>
      </c>
      <c r="P1197" s="11">
        <f t="shared" si="108"/>
        <v>42358.166666666664</v>
      </c>
      <c r="Q1197" s="11">
        <f>(((J1197/60)/60)/24)+DATE(1970,1,1)+(-5/24)</f>
        <v>42298.139502314814</v>
      </c>
      <c r="R1197" s="13" t="s">
        <v>8285</v>
      </c>
      <c r="S1197" s="14" t="str">
        <f t="shared" si="109"/>
        <v>photography</v>
      </c>
      <c r="T1197" s="13" t="str">
        <f t="shared" si="110"/>
        <v>photobooks</v>
      </c>
      <c r="U1197">
        <f>LEN(C1197)</f>
        <v>137</v>
      </c>
      <c r="V1197">
        <f t="shared" si="111"/>
        <v>0</v>
      </c>
      <c r="W1197">
        <f t="shared" si="112"/>
        <v>0</v>
      </c>
      <c r="X1197">
        <f t="shared" si="113"/>
        <v>1</v>
      </c>
    </row>
    <row r="1198" spans="1:24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>
        <f>E1198/D1198</f>
        <v>2.6991034482758622</v>
      </c>
      <c r="O1198" s="6">
        <f>IF(L1198&gt;0,E1198/L1198,0)</f>
        <v>76.439453125</v>
      </c>
      <c r="P1198" s="11">
        <f t="shared" si="108"/>
        <v>42356.610405092586</v>
      </c>
      <c r="Q1198" s="11">
        <f>(((J1198/60)/60)/24)+DATE(1970,1,1)+(-5/24)</f>
        <v>42326.610405092586</v>
      </c>
      <c r="R1198" s="13" t="s">
        <v>8285</v>
      </c>
      <c r="S1198" s="14" t="str">
        <f t="shared" si="109"/>
        <v>photography</v>
      </c>
      <c r="T1198" s="13" t="str">
        <f t="shared" si="110"/>
        <v>photobooks</v>
      </c>
      <c r="U1198">
        <f>LEN(C1198)</f>
        <v>77</v>
      </c>
      <c r="V1198">
        <f t="shared" si="111"/>
        <v>0</v>
      </c>
      <c r="W1198">
        <f t="shared" si="112"/>
        <v>1</v>
      </c>
      <c r="X1198">
        <f t="shared" si="113"/>
        <v>0</v>
      </c>
    </row>
    <row r="1199" spans="1:24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>
        <f>E1199/D1199</f>
        <v>2.5329333333333333</v>
      </c>
      <c r="O1199" s="6">
        <f>IF(L1199&gt;0,E1199/L1199,0)</f>
        <v>121</v>
      </c>
      <c r="P1199" s="11">
        <f t="shared" si="108"/>
        <v>42534.040972222218</v>
      </c>
      <c r="Q1199" s="11">
        <f>(((J1199/60)/60)/24)+DATE(1970,1,1)+(-5/24)</f>
        <v>42503.456412037034</v>
      </c>
      <c r="R1199" s="13" t="s">
        <v>8285</v>
      </c>
      <c r="S1199" s="14" t="str">
        <f t="shared" si="109"/>
        <v>photography</v>
      </c>
      <c r="T1199" s="13" t="str">
        <f t="shared" si="110"/>
        <v>photobooks</v>
      </c>
      <c r="U1199">
        <f>LEN(C1199)</f>
        <v>135</v>
      </c>
      <c r="V1199">
        <f t="shared" si="111"/>
        <v>0</v>
      </c>
      <c r="W1199">
        <f t="shared" si="112"/>
        <v>0</v>
      </c>
      <c r="X1199">
        <f t="shared" si="113"/>
        <v>1</v>
      </c>
    </row>
    <row r="1200" spans="1:24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>
        <f>E1200/D1200</f>
        <v>2.6059999999999999</v>
      </c>
      <c r="O1200" s="6">
        <f>IF(L1200&gt;0,E1200/L1200,0)</f>
        <v>54.616766467065865</v>
      </c>
      <c r="P1200" s="11">
        <f t="shared" si="108"/>
        <v>42368.916666666664</v>
      </c>
      <c r="Q1200" s="11">
        <f>(((J1200/60)/60)/24)+DATE(1970,1,1)+(-5/24)</f>
        <v>42333.410717592589</v>
      </c>
      <c r="R1200" s="13" t="s">
        <v>8285</v>
      </c>
      <c r="S1200" s="14" t="str">
        <f t="shared" si="109"/>
        <v>photography</v>
      </c>
      <c r="T1200" s="13" t="str">
        <f t="shared" si="110"/>
        <v>photobooks</v>
      </c>
      <c r="U1200">
        <f>LEN(C1200)</f>
        <v>126</v>
      </c>
      <c r="V1200">
        <f t="shared" si="111"/>
        <v>0</v>
      </c>
      <c r="W1200">
        <f t="shared" si="112"/>
        <v>0</v>
      </c>
      <c r="X1200">
        <f t="shared" si="113"/>
        <v>1</v>
      </c>
    </row>
    <row r="1201" spans="1:24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>
        <f>E1201/D1201</f>
        <v>1.0131677953348381</v>
      </c>
      <c r="O1201" s="6">
        <f>IF(L1201&gt;0,E1201/L1201,0)</f>
        <v>299.22222222222223</v>
      </c>
      <c r="P1201" s="11">
        <f t="shared" si="108"/>
        <v>42193.562499999993</v>
      </c>
      <c r="Q1201" s="11">
        <f>(((J1201/60)/60)/24)+DATE(1970,1,1)+(-5/24)</f>
        <v>42161.562499999993</v>
      </c>
      <c r="R1201" s="13" t="s">
        <v>8285</v>
      </c>
      <c r="S1201" s="14" t="str">
        <f t="shared" si="109"/>
        <v>photography</v>
      </c>
      <c r="T1201" s="13" t="str">
        <f t="shared" si="110"/>
        <v>photobooks</v>
      </c>
      <c r="U1201">
        <f>LEN(C1201)</f>
        <v>132</v>
      </c>
      <c r="V1201">
        <f t="shared" si="111"/>
        <v>0</v>
      </c>
      <c r="W1201">
        <f t="shared" si="112"/>
        <v>0</v>
      </c>
      <c r="X1201">
        <f t="shared" si="113"/>
        <v>1</v>
      </c>
    </row>
    <row r="1202" spans="1:24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>
        <f>E1202/D1202</f>
        <v>1.2560416666666667</v>
      </c>
      <c r="O1202" s="6">
        <f>IF(L1202&gt;0,E1202/L1202,0)</f>
        <v>58.533980582524272</v>
      </c>
      <c r="P1202" s="11">
        <f t="shared" si="108"/>
        <v>42110.269166666665</v>
      </c>
      <c r="Q1202" s="11">
        <f>(((J1202/60)/60)/24)+DATE(1970,1,1)+(-5/24)</f>
        <v>42089.269166666665</v>
      </c>
      <c r="R1202" s="13" t="s">
        <v>8285</v>
      </c>
      <c r="S1202" s="14" t="str">
        <f t="shared" si="109"/>
        <v>photography</v>
      </c>
      <c r="T1202" s="13" t="str">
        <f t="shared" si="110"/>
        <v>photobooks</v>
      </c>
      <c r="U1202">
        <f>LEN(C1202)</f>
        <v>124</v>
      </c>
      <c r="V1202">
        <f t="shared" si="111"/>
        <v>0</v>
      </c>
      <c r="W1202">
        <f t="shared" si="112"/>
        <v>0</v>
      </c>
      <c r="X1202">
        <f t="shared" si="113"/>
        <v>1</v>
      </c>
    </row>
    <row r="1203" spans="1:24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>
        <f>E1203/D1203</f>
        <v>1.0243783333333334</v>
      </c>
      <c r="O1203" s="6">
        <f>IF(L1203&gt;0,E1203/L1203,0)</f>
        <v>55.371801801801809</v>
      </c>
      <c r="P1203" s="11">
        <f t="shared" si="108"/>
        <v>42566.398680555554</v>
      </c>
      <c r="Q1203" s="11">
        <f>(((J1203/60)/60)/24)+DATE(1970,1,1)+(-5/24)</f>
        <v>42536.398680555554</v>
      </c>
      <c r="R1203" s="13" t="s">
        <v>8285</v>
      </c>
      <c r="S1203" s="14" t="str">
        <f t="shared" si="109"/>
        <v>photography</v>
      </c>
      <c r="T1203" s="13" t="str">
        <f t="shared" si="110"/>
        <v>photobooks</v>
      </c>
      <c r="U1203">
        <f>LEN(C1203)</f>
        <v>126</v>
      </c>
      <c r="V1203">
        <f t="shared" si="111"/>
        <v>0</v>
      </c>
      <c r="W1203">
        <f t="shared" si="112"/>
        <v>0</v>
      </c>
      <c r="X1203">
        <f t="shared" si="113"/>
        <v>1</v>
      </c>
    </row>
    <row r="1204" spans="1:24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>
        <f>E1204/D1204</f>
        <v>1.99244</v>
      </c>
      <c r="O1204" s="6">
        <f>IF(L1204&gt;0,E1204/L1204,0)</f>
        <v>183.80442804428046</v>
      </c>
      <c r="P1204" s="11">
        <f t="shared" si="108"/>
        <v>42182.080486111103</v>
      </c>
      <c r="Q1204" s="11">
        <f>(((J1204/60)/60)/24)+DATE(1970,1,1)+(-5/24)</f>
        <v>42152.080486111103</v>
      </c>
      <c r="R1204" s="13" t="s">
        <v>8285</v>
      </c>
      <c r="S1204" s="14" t="str">
        <f t="shared" si="109"/>
        <v>photography</v>
      </c>
      <c r="T1204" s="13" t="str">
        <f t="shared" si="110"/>
        <v>photobooks</v>
      </c>
      <c r="U1204">
        <f>LEN(C1204)</f>
        <v>135</v>
      </c>
      <c r="V1204">
        <f t="shared" si="111"/>
        <v>0</v>
      </c>
      <c r="W1204">
        <f t="shared" si="112"/>
        <v>0</v>
      </c>
      <c r="X1204">
        <f t="shared" si="113"/>
        <v>1</v>
      </c>
    </row>
    <row r="1205" spans="1:24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>
        <f>E1205/D1205</f>
        <v>1.0245398773006136</v>
      </c>
      <c r="O1205" s="6">
        <f>IF(L1205&gt;0,E1205/L1205,0)</f>
        <v>165.34653465346534</v>
      </c>
      <c r="P1205" s="11">
        <f t="shared" si="108"/>
        <v>42155.4065625</v>
      </c>
      <c r="Q1205" s="11">
        <f>(((J1205/60)/60)/24)+DATE(1970,1,1)+(-5/24)</f>
        <v>42125.4065625</v>
      </c>
      <c r="R1205" s="13" t="s">
        <v>8285</v>
      </c>
      <c r="S1205" s="14" t="str">
        <f t="shared" si="109"/>
        <v>photography</v>
      </c>
      <c r="T1205" s="13" t="str">
        <f t="shared" si="110"/>
        <v>photobooks</v>
      </c>
      <c r="U1205">
        <f>LEN(C1205)</f>
        <v>123</v>
      </c>
      <c r="V1205">
        <f t="shared" si="111"/>
        <v>0</v>
      </c>
      <c r="W1205">
        <f t="shared" si="112"/>
        <v>0</v>
      </c>
      <c r="X1205">
        <f t="shared" si="113"/>
        <v>1</v>
      </c>
    </row>
    <row r="1206" spans="1:24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>
        <f>E1206/D1206</f>
        <v>1.0294615384615384</v>
      </c>
      <c r="O1206" s="6">
        <f>IF(L1206&gt;0,E1206/L1206,0)</f>
        <v>234.78947368421052</v>
      </c>
      <c r="P1206" s="11">
        <f t="shared" si="108"/>
        <v>42341.999999999993</v>
      </c>
      <c r="Q1206" s="11">
        <f>(((J1206/60)/60)/24)+DATE(1970,1,1)+(-5/24)</f>
        <v>42297.539733796293</v>
      </c>
      <c r="R1206" s="13" t="s">
        <v>8285</v>
      </c>
      <c r="S1206" s="14" t="str">
        <f t="shared" si="109"/>
        <v>photography</v>
      </c>
      <c r="T1206" s="13" t="str">
        <f t="shared" si="110"/>
        <v>photobooks</v>
      </c>
      <c r="U1206">
        <f>LEN(C1206)</f>
        <v>115</v>
      </c>
      <c r="V1206">
        <f t="shared" si="111"/>
        <v>0</v>
      </c>
      <c r="W1206">
        <f t="shared" si="112"/>
        <v>0</v>
      </c>
      <c r="X1206">
        <f t="shared" si="113"/>
        <v>1</v>
      </c>
    </row>
    <row r="1207" spans="1:24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>
        <f>E1207/D1207</f>
        <v>1.0086153846153847</v>
      </c>
      <c r="O1207" s="6">
        <f>IF(L1207&gt;0,E1207/L1207,0)</f>
        <v>211.48387096774192</v>
      </c>
      <c r="P1207" s="11">
        <f t="shared" si="108"/>
        <v>42168.298043981478</v>
      </c>
      <c r="Q1207" s="11">
        <f>(((J1207/60)/60)/24)+DATE(1970,1,1)+(-5/24)</f>
        <v>42138.298043981478</v>
      </c>
      <c r="R1207" s="13" t="s">
        <v>8285</v>
      </c>
      <c r="S1207" s="14" t="str">
        <f t="shared" si="109"/>
        <v>photography</v>
      </c>
      <c r="T1207" s="13" t="str">
        <f t="shared" si="110"/>
        <v>photobooks</v>
      </c>
      <c r="U1207">
        <f>LEN(C1207)</f>
        <v>134</v>
      </c>
      <c r="V1207">
        <f t="shared" si="111"/>
        <v>0</v>
      </c>
      <c r="W1207">
        <f t="shared" si="112"/>
        <v>0</v>
      </c>
      <c r="X1207">
        <f t="shared" si="113"/>
        <v>1</v>
      </c>
    </row>
    <row r="1208" spans="1:24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>
        <f>E1208/D1208</f>
        <v>1.1499999999999999</v>
      </c>
      <c r="O1208" s="6">
        <f>IF(L1208&gt;0,E1208/L1208,0)</f>
        <v>32.34375</v>
      </c>
      <c r="P1208" s="11">
        <f t="shared" si="108"/>
        <v>42805.353472222218</v>
      </c>
      <c r="Q1208" s="11">
        <f>(((J1208/60)/60)/24)+DATE(1970,1,1)+(-5/24)</f>
        <v>42772.567743055559</v>
      </c>
      <c r="R1208" s="13" t="s">
        <v>8285</v>
      </c>
      <c r="S1208" s="14" t="str">
        <f t="shared" si="109"/>
        <v>photography</v>
      </c>
      <c r="T1208" s="13" t="str">
        <f t="shared" si="110"/>
        <v>photobooks</v>
      </c>
      <c r="U1208">
        <f>LEN(C1208)</f>
        <v>131</v>
      </c>
      <c r="V1208">
        <f t="shared" si="111"/>
        <v>0</v>
      </c>
      <c r="W1208">
        <f t="shared" si="112"/>
        <v>0</v>
      </c>
      <c r="X1208">
        <f t="shared" si="113"/>
        <v>1</v>
      </c>
    </row>
    <row r="1209" spans="1:24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>
        <f>E1209/D1209</f>
        <v>1.0416766467065868</v>
      </c>
      <c r="O1209" s="6">
        <f>IF(L1209&gt;0,E1209/L1209,0)</f>
        <v>123.37588652482269</v>
      </c>
      <c r="P1209" s="11">
        <f t="shared" si="108"/>
        <v>42460.208333333336</v>
      </c>
      <c r="Q1209" s="11">
        <f>(((J1209/60)/60)/24)+DATE(1970,1,1)+(-5/24)</f>
        <v>42430.221909722219</v>
      </c>
      <c r="R1209" s="13" t="s">
        <v>8285</v>
      </c>
      <c r="S1209" s="14" t="str">
        <f t="shared" si="109"/>
        <v>photography</v>
      </c>
      <c r="T1209" s="13" t="str">
        <f t="shared" si="110"/>
        <v>photobooks</v>
      </c>
      <c r="U1209">
        <f>LEN(C1209)</f>
        <v>60</v>
      </c>
      <c r="V1209">
        <f t="shared" si="111"/>
        <v>0</v>
      </c>
      <c r="W1209">
        <f t="shared" si="112"/>
        <v>1</v>
      </c>
      <c r="X1209">
        <f t="shared" si="113"/>
        <v>0</v>
      </c>
    </row>
    <row r="1210" spans="1:24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>
        <f>E1210/D1210</f>
        <v>1.5529999999999999</v>
      </c>
      <c r="O1210" s="6">
        <f>IF(L1210&gt;0,E1210/L1210,0)</f>
        <v>207.06666666666666</v>
      </c>
      <c r="P1210" s="11">
        <f t="shared" si="108"/>
        <v>42453.459074074075</v>
      </c>
      <c r="Q1210" s="11">
        <f>(((J1210/60)/60)/24)+DATE(1970,1,1)+(-5/24)</f>
        <v>42423.500740740739</v>
      </c>
      <c r="R1210" s="13" t="s">
        <v>8285</v>
      </c>
      <c r="S1210" s="14" t="str">
        <f t="shared" si="109"/>
        <v>photography</v>
      </c>
      <c r="T1210" s="13" t="str">
        <f t="shared" si="110"/>
        <v>photobooks</v>
      </c>
      <c r="U1210">
        <f>LEN(C1210)</f>
        <v>124</v>
      </c>
      <c r="V1210">
        <f t="shared" si="111"/>
        <v>0</v>
      </c>
      <c r="W1210">
        <f t="shared" si="112"/>
        <v>0</v>
      </c>
      <c r="X1210">
        <f t="shared" si="113"/>
        <v>1</v>
      </c>
    </row>
    <row r="1211" spans="1:24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>
        <f>E1211/D1211</f>
        <v>1.06</v>
      </c>
      <c r="O1211" s="6">
        <f>IF(L1211&gt;0,E1211/L1211,0)</f>
        <v>138.2608695652174</v>
      </c>
      <c r="P1211" s="11">
        <f t="shared" si="108"/>
        <v>42791.637789351851</v>
      </c>
      <c r="Q1211" s="11">
        <f>(((J1211/60)/60)/24)+DATE(1970,1,1)+(-5/24)</f>
        <v>42761.637789351851</v>
      </c>
      <c r="R1211" s="13" t="s">
        <v>8285</v>
      </c>
      <c r="S1211" s="14" t="str">
        <f t="shared" si="109"/>
        <v>photography</v>
      </c>
      <c r="T1211" s="13" t="str">
        <f t="shared" si="110"/>
        <v>photobooks</v>
      </c>
      <c r="U1211">
        <f>LEN(C1211)</f>
        <v>125</v>
      </c>
      <c r="V1211">
        <f t="shared" si="111"/>
        <v>0</v>
      </c>
      <c r="W1211">
        <f t="shared" si="112"/>
        <v>0</v>
      </c>
      <c r="X1211">
        <f t="shared" si="113"/>
        <v>1</v>
      </c>
    </row>
    <row r="1212" spans="1:24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>
        <f>E1212/D1212</f>
        <v>2.5431499999999998</v>
      </c>
      <c r="O1212" s="6">
        <f>IF(L1212&gt;0,E1212/L1212,0)</f>
        <v>493.81553398058253</v>
      </c>
      <c r="P1212" s="11">
        <f t="shared" si="108"/>
        <v>42155.666666666664</v>
      </c>
      <c r="Q1212" s="11">
        <f>(((J1212/60)/60)/24)+DATE(1970,1,1)+(-5/24)</f>
        <v>42132.733472222222</v>
      </c>
      <c r="R1212" s="13" t="s">
        <v>8285</v>
      </c>
      <c r="S1212" s="14" t="str">
        <f t="shared" si="109"/>
        <v>photography</v>
      </c>
      <c r="T1212" s="13" t="str">
        <f t="shared" si="110"/>
        <v>photobooks</v>
      </c>
      <c r="U1212">
        <f>LEN(C1212)</f>
        <v>57</v>
      </c>
      <c r="V1212">
        <f t="shared" si="111"/>
        <v>0</v>
      </c>
      <c r="W1212">
        <f t="shared" si="112"/>
        <v>1</v>
      </c>
      <c r="X1212">
        <f t="shared" si="113"/>
        <v>0</v>
      </c>
    </row>
    <row r="1213" spans="1:24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>
        <f>E1213/D1213</f>
        <v>1.0109999999999999</v>
      </c>
      <c r="O1213" s="6">
        <f>IF(L1213&gt;0,E1213/L1213,0)</f>
        <v>168.5</v>
      </c>
      <c r="P1213" s="11">
        <f t="shared" si="108"/>
        <v>42530.658113425925</v>
      </c>
      <c r="Q1213" s="11">
        <f>(((J1213/60)/60)/24)+DATE(1970,1,1)+(-5/24)</f>
        <v>42515.658113425925</v>
      </c>
      <c r="R1213" s="13" t="s">
        <v>8285</v>
      </c>
      <c r="S1213" s="14" t="str">
        <f t="shared" si="109"/>
        <v>photography</v>
      </c>
      <c r="T1213" s="13" t="str">
        <f t="shared" si="110"/>
        <v>photobooks</v>
      </c>
      <c r="U1213">
        <f>LEN(C1213)</f>
        <v>121</v>
      </c>
      <c r="V1213">
        <f t="shared" si="111"/>
        <v>0</v>
      </c>
      <c r="W1213">
        <f t="shared" si="112"/>
        <v>0</v>
      </c>
      <c r="X1213">
        <f t="shared" si="113"/>
        <v>1</v>
      </c>
    </row>
    <row r="1214" spans="1:24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>
        <f>E1214/D1214</f>
        <v>1.2904</v>
      </c>
      <c r="O1214" s="6">
        <f>IF(L1214&gt;0,E1214/L1214,0)</f>
        <v>38.867469879518069</v>
      </c>
      <c r="P1214" s="11">
        <f t="shared" si="108"/>
        <v>42334.833333333336</v>
      </c>
      <c r="Q1214" s="11">
        <f>(((J1214/60)/60)/24)+DATE(1970,1,1)+(-5/24)</f>
        <v>42318.741840277777</v>
      </c>
      <c r="R1214" s="13" t="s">
        <v>8285</v>
      </c>
      <c r="S1214" s="14" t="str">
        <f t="shared" si="109"/>
        <v>photography</v>
      </c>
      <c r="T1214" s="13" t="str">
        <f t="shared" si="110"/>
        <v>photobooks</v>
      </c>
      <c r="U1214">
        <f>LEN(C1214)</f>
        <v>134</v>
      </c>
      <c r="V1214">
        <f t="shared" si="111"/>
        <v>0</v>
      </c>
      <c r="W1214">
        <f t="shared" si="112"/>
        <v>0</v>
      </c>
      <c r="X1214">
        <f t="shared" si="113"/>
        <v>1</v>
      </c>
    </row>
    <row r="1215" spans="1:24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>
        <f>E1215/D1215</f>
        <v>1.0223076923076924</v>
      </c>
      <c r="O1215" s="6">
        <f>IF(L1215&gt;0,E1215/L1215,0)</f>
        <v>61.527777777777779</v>
      </c>
      <c r="P1215" s="11">
        <f t="shared" si="108"/>
        <v>42766.547453703701</v>
      </c>
      <c r="Q1215" s="11">
        <f>(((J1215/60)/60)/24)+DATE(1970,1,1)+(-5/24)</f>
        <v>42731.547453703701</v>
      </c>
      <c r="R1215" s="13" t="s">
        <v>8285</v>
      </c>
      <c r="S1215" s="14" t="str">
        <f t="shared" si="109"/>
        <v>photography</v>
      </c>
      <c r="T1215" s="13" t="str">
        <f t="shared" si="110"/>
        <v>photobooks</v>
      </c>
      <c r="U1215">
        <f>LEN(C1215)</f>
        <v>129</v>
      </c>
      <c r="V1215">
        <f t="shared" si="111"/>
        <v>0</v>
      </c>
      <c r="W1215">
        <f t="shared" si="112"/>
        <v>0</v>
      </c>
      <c r="X1215">
        <f t="shared" si="113"/>
        <v>1</v>
      </c>
    </row>
    <row r="1216" spans="1:24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>
        <f>E1216/D1216</f>
        <v>1.3180000000000001</v>
      </c>
      <c r="O1216" s="6">
        <f>IF(L1216&gt;0,E1216/L1216,0)</f>
        <v>105.44</v>
      </c>
      <c r="P1216" s="11">
        <f t="shared" si="108"/>
        <v>42164.632002314807</v>
      </c>
      <c r="Q1216" s="11">
        <f>(((J1216/60)/60)/24)+DATE(1970,1,1)+(-5/24)</f>
        <v>42104.632002314807</v>
      </c>
      <c r="R1216" s="13" t="s">
        <v>8285</v>
      </c>
      <c r="S1216" s="14" t="str">
        <f t="shared" si="109"/>
        <v>photography</v>
      </c>
      <c r="T1216" s="13" t="str">
        <f t="shared" si="110"/>
        <v>photobooks</v>
      </c>
      <c r="U1216">
        <f>LEN(C1216)</f>
        <v>133</v>
      </c>
      <c r="V1216">
        <f t="shared" si="111"/>
        <v>0</v>
      </c>
      <c r="W1216">
        <f t="shared" si="112"/>
        <v>0</v>
      </c>
      <c r="X1216">
        <f t="shared" si="113"/>
        <v>1</v>
      </c>
    </row>
    <row r="1217" spans="1:24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>
        <f>E1217/D1217</f>
        <v>7.8608020000000005</v>
      </c>
      <c r="O1217" s="6">
        <f>IF(L1217&gt;0,E1217/L1217,0)</f>
        <v>71.592003642987251</v>
      </c>
      <c r="P1217" s="11">
        <f t="shared" si="108"/>
        <v>41789.714768518512</v>
      </c>
      <c r="Q1217" s="11">
        <f>(((J1217/60)/60)/24)+DATE(1970,1,1)+(-5/24)</f>
        <v>41759.714768518512</v>
      </c>
      <c r="R1217" s="13" t="s">
        <v>8285</v>
      </c>
      <c r="S1217" s="14" t="str">
        <f t="shared" si="109"/>
        <v>photography</v>
      </c>
      <c r="T1217" s="13" t="str">
        <f t="shared" si="110"/>
        <v>photobooks</v>
      </c>
      <c r="U1217">
        <f>LEN(C1217)</f>
        <v>131</v>
      </c>
      <c r="V1217">
        <f t="shared" si="111"/>
        <v>0</v>
      </c>
      <c r="W1217">
        <f t="shared" si="112"/>
        <v>0</v>
      </c>
      <c r="X1217">
        <f t="shared" si="113"/>
        <v>1</v>
      </c>
    </row>
    <row r="1218" spans="1:24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>
        <f>E1218/D1218</f>
        <v>1.4570000000000001</v>
      </c>
      <c r="O1218" s="6">
        <f>IF(L1218&gt;0,E1218/L1218,0)</f>
        <v>91.882882882882882</v>
      </c>
      <c r="P1218" s="11">
        <f t="shared" ref="P1218:P1281" si="114">(((I1218/60)/60)/24)+DATE(1970,1,1)+(-5/24)</f>
        <v>42279.752083333333</v>
      </c>
      <c r="Q1218" s="11">
        <f>(((J1218/60)/60)/24)+DATE(1970,1,1)+(-5/24)</f>
        <v>42247.408067129632</v>
      </c>
      <c r="R1218" s="13" t="s">
        <v>8285</v>
      </c>
      <c r="S1218" s="14" t="str">
        <f t="shared" ref="S1218:S1281" si="115">LEFT(R1218,SEARCH("/",R1218)-1)</f>
        <v>photography</v>
      </c>
      <c r="T1218" s="13" t="str">
        <f t="shared" ref="T1218:T1281" si="116">RIGHT(R1218,LEN(R1218)-SEARCH("/",R1218))</f>
        <v>photobooks</v>
      </c>
      <c r="U1218">
        <f>LEN(C1218)</f>
        <v>67</v>
      </c>
      <c r="V1218">
        <f t="shared" si="111"/>
        <v>0</v>
      </c>
      <c r="W1218">
        <f t="shared" si="112"/>
        <v>1</v>
      </c>
      <c r="X1218">
        <f t="shared" si="113"/>
        <v>0</v>
      </c>
    </row>
    <row r="1219" spans="1:24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>
        <f>E1219/D1219</f>
        <v>1.026</v>
      </c>
      <c r="O1219" s="6">
        <f>IF(L1219&gt;0,E1219/L1219,0)</f>
        <v>148.57377049180329</v>
      </c>
      <c r="P1219" s="11">
        <f t="shared" si="114"/>
        <v>42565.6011574074</v>
      </c>
      <c r="Q1219" s="11">
        <f>(((J1219/60)/60)/24)+DATE(1970,1,1)+(-5/24)</f>
        <v>42535.6011574074</v>
      </c>
      <c r="R1219" s="13" t="s">
        <v>8285</v>
      </c>
      <c r="S1219" s="14" t="str">
        <f t="shared" si="115"/>
        <v>photography</v>
      </c>
      <c r="T1219" s="13" t="str">
        <f t="shared" si="116"/>
        <v>photobooks</v>
      </c>
      <c r="U1219">
        <f>LEN(C1219)</f>
        <v>127</v>
      </c>
      <c r="V1219">
        <f t="shared" ref="V1219:V1282" si="117">IF(U1219&lt;50,1,0)</f>
        <v>0</v>
      </c>
      <c r="W1219">
        <f t="shared" ref="W1219:W1282" si="118">IF(AND(U1219&gt;= 50, U1219 &lt; 100),1,0)</f>
        <v>0</v>
      </c>
      <c r="X1219">
        <f t="shared" ref="X1219:X1282" si="119">IF(U1219&gt;=100,1,0)</f>
        <v>1</v>
      </c>
    </row>
    <row r="1220" spans="1:24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>
        <f>E1220/D1220</f>
        <v>1.7227777777777777</v>
      </c>
      <c r="O1220" s="6">
        <f>IF(L1220&gt;0,E1220/L1220,0)</f>
        <v>174.2134831460674</v>
      </c>
      <c r="P1220" s="11">
        <f t="shared" si="114"/>
        <v>42308.916666666664</v>
      </c>
      <c r="Q1220" s="11">
        <f>(((J1220/60)/60)/24)+DATE(1970,1,1)+(-5/24)</f>
        <v>42278.453703703701</v>
      </c>
      <c r="R1220" s="13" t="s">
        <v>8285</v>
      </c>
      <c r="S1220" s="14" t="str">
        <f t="shared" si="115"/>
        <v>photography</v>
      </c>
      <c r="T1220" s="13" t="str">
        <f t="shared" si="116"/>
        <v>photobooks</v>
      </c>
      <c r="U1220">
        <f>LEN(C1220)</f>
        <v>128</v>
      </c>
      <c r="V1220">
        <f t="shared" si="117"/>
        <v>0</v>
      </c>
      <c r="W1220">
        <f t="shared" si="118"/>
        <v>0</v>
      </c>
      <c r="X1220">
        <f t="shared" si="119"/>
        <v>1</v>
      </c>
    </row>
    <row r="1221" spans="1:24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>
        <f>E1221/D1221</f>
        <v>1.5916819571865444</v>
      </c>
      <c r="O1221" s="6">
        <f>IF(L1221&gt;0,E1221/L1221,0)</f>
        <v>102.86166007905139</v>
      </c>
      <c r="P1221" s="11">
        <f t="shared" si="114"/>
        <v>42663.253622685181</v>
      </c>
      <c r="Q1221" s="11">
        <f>(((J1221/60)/60)/24)+DATE(1970,1,1)+(-5/24)</f>
        <v>42633.253622685181</v>
      </c>
      <c r="R1221" s="13" t="s">
        <v>8285</v>
      </c>
      <c r="S1221" s="14" t="str">
        <f t="shared" si="115"/>
        <v>photography</v>
      </c>
      <c r="T1221" s="13" t="str">
        <f t="shared" si="116"/>
        <v>photobooks</v>
      </c>
      <c r="U1221">
        <f>LEN(C1221)</f>
        <v>87</v>
      </c>
      <c r="V1221">
        <f t="shared" si="117"/>
        <v>0</v>
      </c>
      <c r="W1221">
        <f t="shared" si="118"/>
        <v>1</v>
      </c>
      <c r="X1221">
        <f t="shared" si="119"/>
        <v>0</v>
      </c>
    </row>
    <row r="1222" spans="1:24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>
        <f>E1222/D1222</f>
        <v>1.0376666666666667</v>
      </c>
      <c r="O1222" s="6">
        <f>IF(L1222&gt;0,E1222/L1222,0)</f>
        <v>111.17857142857143</v>
      </c>
      <c r="P1222" s="11">
        <f t="shared" si="114"/>
        <v>42241.420277777775</v>
      </c>
      <c r="Q1222" s="11">
        <f>(((J1222/60)/60)/24)+DATE(1970,1,1)+(-5/24)</f>
        <v>42211.420277777775</v>
      </c>
      <c r="R1222" s="13" t="s">
        <v>8285</v>
      </c>
      <c r="S1222" s="14" t="str">
        <f t="shared" si="115"/>
        <v>photography</v>
      </c>
      <c r="T1222" s="13" t="str">
        <f t="shared" si="116"/>
        <v>photobooks</v>
      </c>
      <c r="U1222">
        <f>LEN(C1222)</f>
        <v>106</v>
      </c>
      <c r="V1222">
        <f t="shared" si="117"/>
        <v>0</v>
      </c>
      <c r="W1222">
        <f t="shared" si="118"/>
        <v>0</v>
      </c>
      <c r="X1222">
        <f t="shared" si="119"/>
        <v>1</v>
      </c>
    </row>
    <row r="1223" spans="1:24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>
        <f>E1223/D1223</f>
        <v>1.1140954545454547</v>
      </c>
      <c r="O1223" s="6">
        <f>IF(L1223&gt;0,E1223/L1223,0)</f>
        <v>23.796213592233013</v>
      </c>
      <c r="P1223" s="11">
        <f t="shared" si="114"/>
        <v>42707.791666666664</v>
      </c>
      <c r="Q1223" s="11">
        <f>(((J1223/60)/60)/24)+DATE(1970,1,1)+(-5/24)</f>
        <v>42680.267222222225</v>
      </c>
      <c r="R1223" s="13" t="s">
        <v>8285</v>
      </c>
      <c r="S1223" s="14" t="str">
        <f t="shared" si="115"/>
        <v>photography</v>
      </c>
      <c r="T1223" s="13" t="str">
        <f t="shared" si="116"/>
        <v>photobooks</v>
      </c>
      <c r="U1223">
        <f>LEN(C1223)</f>
        <v>130</v>
      </c>
      <c r="V1223">
        <f t="shared" si="117"/>
        <v>0</v>
      </c>
      <c r="W1223">
        <f t="shared" si="118"/>
        <v>0</v>
      </c>
      <c r="X1223">
        <f t="shared" si="119"/>
        <v>1</v>
      </c>
    </row>
    <row r="1224" spans="1:24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>
        <f>E1224/D1224</f>
        <v>2.80375</v>
      </c>
      <c r="O1224" s="6">
        <f>IF(L1224&gt;0,E1224/L1224,0)</f>
        <v>81.268115942028984</v>
      </c>
      <c r="P1224" s="11">
        <f t="shared" si="114"/>
        <v>42460.958333333336</v>
      </c>
      <c r="Q1224" s="11">
        <f>(((J1224/60)/60)/24)+DATE(1970,1,1)+(-5/24)</f>
        <v>42430.512118055551</v>
      </c>
      <c r="R1224" s="13" t="s">
        <v>8285</v>
      </c>
      <c r="S1224" s="14" t="str">
        <f t="shared" si="115"/>
        <v>photography</v>
      </c>
      <c r="T1224" s="13" t="str">
        <f t="shared" si="116"/>
        <v>photobooks</v>
      </c>
      <c r="U1224">
        <f>LEN(C1224)</f>
        <v>71</v>
      </c>
      <c r="V1224">
        <f t="shared" si="117"/>
        <v>0</v>
      </c>
      <c r="W1224">
        <f t="shared" si="118"/>
        <v>1</v>
      </c>
      <c r="X1224">
        <f t="shared" si="119"/>
        <v>0</v>
      </c>
    </row>
    <row r="1225" spans="1:24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>
        <f>E1225/D1225</f>
        <v>1.1210606060606061</v>
      </c>
      <c r="O1225" s="6">
        <f>IF(L1225&gt;0,E1225/L1225,0)</f>
        <v>116.21465968586388</v>
      </c>
      <c r="P1225" s="11">
        <f t="shared" si="114"/>
        <v>42684.010520833333</v>
      </c>
      <c r="Q1225" s="11">
        <f>(((J1225/60)/60)/24)+DATE(1970,1,1)+(-5/24)</f>
        <v>42653.968854166662</v>
      </c>
      <c r="R1225" s="13" t="s">
        <v>8285</v>
      </c>
      <c r="S1225" s="14" t="str">
        <f t="shared" si="115"/>
        <v>photography</v>
      </c>
      <c r="T1225" s="13" t="str">
        <f t="shared" si="116"/>
        <v>photobooks</v>
      </c>
      <c r="U1225">
        <f>LEN(C1225)</f>
        <v>91</v>
      </c>
      <c r="V1225">
        <f t="shared" si="117"/>
        <v>0</v>
      </c>
      <c r="W1225">
        <f t="shared" si="118"/>
        <v>1</v>
      </c>
      <c r="X1225">
        <f t="shared" si="119"/>
        <v>0</v>
      </c>
    </row>
    <row r="1226" spans="1:24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>
        <f>E1226/D1226</f>
        <v>7.0666666666666669E-2</v>
      </c>
      <c r="O1226" s="6">
        <f>IF(L1226&gt;0,E1226/L1226,0)</f>
        <v>58.888888888888886</v>
      </c>
      <c r="P1226" s="11">
        <f t="shared" si="114"/>
        <v>41796.341458333329</v>
      </c>
      <c r="Q1226" s="11">
        <f>(((J1226/60)/60)/24)+DATE(1970,1,1)+(-5/24)</f>
        <v>41736.341458333329</v>
      </c>
      <c r="R1226" s="13" t="s">
        <v>8286</v>
      </c>
      <c r="S1226" s="14" t="str">
        <f t="shared" si="115"/>
        <v>music</v>
      </c>
      <c r="T1226" s="13" t="str">
        <f t="shared" si="116"/>
        <v>world music</v>
      </c>
      <c r="U1226">
        <f>LEN(C1226)</f>
        <v>78</v>
      </c>
      <c r="V1226">
        <f t="shared" si="117"/>
        <v>0</v>
      </c>
      <c r="W1226">
        <f t="shared" si="118"/>
        <v>1</v>
      </c>
      <c r="X1226">
        <f t="shared" si="119"/>
        <v>0</v>
      </c>
    </row>
    <row r="1227" spans="1:24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>
        <f>E1227/D1227</f>
        <v>4.3999999999999997E-2</v>
      </c>
      <c r="O1227" s="6">
        <f>IF(L1227&gt;0,E1227/L1227,0)</f>
        <v>44</v>
      </c>
      <c r="P1227" s="11">
        <f t="shared" si="114"/>
        <v>41569.697662037033</v>
      </c>
      <c r="Q1227" s="11">
        <f>(((J1227/60)/60)/24)+DATE(1970,1,1)+(-5/24)</f>
        <v>41509.697662037033</v>
      </c>
      <c r="R1227" s="13" t="s">
        <v>8286</v>
      </c>
      <c r="S1227" s="14" t="str">
        <f t="shared" si="115"/>
        <v>music</v>
      </c>
      <c r="T1227" s="13" t="str">
        <f t="shared" si="116"/>
        <v>world music</v>
      </c>
      <c r="U1227">
        <f>LEN(C1227)</f>
        <v>130</v>
      </c>
      <c r="V1227">
        <f t="shared" si="117"/>
        <v>0</v>
      </c>
      <c r="W1227">
        <f t="shared" si="118"/>
        <v>0</v>
      </c>
      <c r="X1227">
        <f t="shared" si="119"/>
        <v>1</v>
      </c>
    </row>
    <row r="1228" spans="1:24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>
        <f>E1228/D1228</f>
        <v>3.8739999999999997E-2</v>
      </c>
      <c r="O1228" s="6">
        <f>IF(L1228&gt;0,E1228/L1228,0)</f>
        <v>48.424999999999997</v>
      </c>
      <c r="P1228" s="11">
        <f t="shared" si="114"/>
        <v>41749.833333333328</v>
      </c>
      <c r="Q1228" s="11">
        <f>(((J1228/60)/60)/24)+DATE(1970,1,1)+(-5/24)</f>
        <v>41715.666446759256</v>
      </c>
      <c r="R1228" s="13" t="s">
        <v>8286</v>
      </c>
      <c r="S1228" s="14" t="str">
        <f t="shared" si="115"/>
        <v>music</v>
      </c>
      <c r="T1228" s="13" t="str">
        <f t="shared" si="116"/>
        <v>world music</v>
      </c>
      <c r="U1228">
        <f>LEN(C1228)</f>
        <v>112</v>
      </c>
      <c r="V1228">
        <f t="shared" si="117"/>
        <v>0</v>
      </c>
      <c r="W1228">
        <f t="shared" si="118"/>
        <v>0</v>
      </c>
      <c r="X1228">
        <f t="shared" si="119"/>
        <v>1</v>
      </c>
    </row>
    <row r="1229" spans="1:24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>
        <f>E1229/D1229</f>
        <v>0</v>
      </c>
      <c r="O1229" s="6">
        <f>IF(L1229&gt;0,E1229/L1229,0)</f>
        <v>0</v>
      </c>
      <c r="P1229" s="11">
        <f t="shared" si="114"/>
        <v>41858.083333333328</v>
      </c>
      <c r="Q1229" s="11">
        <f>(((J1229/60)/60)/24)+DATE(1970,1,1)+(-5/24)</f>
        <v>41827.710833333331</v>
      </c>
      <c r="R1229" s="13" t="s">
        <v>8286</v>
      </c>
      <c r="S1229" s="14" t="str">
        <f t="shared" si="115"/>
        <v>music</v>
      </c>
      <c r="T1229" s="13" t="str">
        <f t="shared" si="116"/>
        <v>world music</v>
      </c>
      <c r="U1229">
        <f>LEN(C1229)</f>
        <v>132</v>
      </c>
      <c r="V1229">
        <f t="shared" si="117"/>
        <v>0</v>
      </c>
      <c r="W1229">
        <f t="shared" si="118"/>
        <v>0</v>
      </c>
      <c r="X1229">
        <f t="shared" si="119"/>
        <v>1</v>
      </c>
    </row>
    <row r="1230" spans="1:24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>
        <f>E1230/D1230</f>
        <v>0.29299999999999998</v>
      </c>
      <c r="O1230" s="6">
        <f>IF(L1230&gt;0,E1230/L1230,0)</f>
        <v>61.041666666666664</v>
      </c>
      <c r="P1230" s="11">
        <f t="shared" si="114"/>
        <v>40814.520925925921</v>
      </c>
      <c r="Q1230" s="11">
        <f>(((J1230/60)/60)/24)+DATE(1970,1,1)+(-5/24)</f>
        <v>40754.520925925921</v>
      </c>
      <c r="R1230" s="13" t="s">
        <v>8286</v>
      </c>
      <c r="S1230" s="14" t="str">
        <f t="shared" si="115"/>
        <v>music</v>
      </c>
      <c r="T1230" s="13" t="str">
        <f t="shared" si="116"/>
        <v>world music</v>
      </c>
      <c r="U1230">
        <f>LEN(C1230)</f>
        <v>104</v>
      </c>
      <c r="V1230">
        <f t="shared" si="117"/>
        <v>0</v>
      </c>
      <c r="W1230">
        <f t="shared" si="118"/>
        <v>0</v>
      </c>
      <c r="X1230">
        <f t="shared" si="119"/>
        <v>1</v>
      </c>
    </row>
    <row r="1231" spans="1:24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>
        <f>E1231/D1231</f>
        <v>9.0909090909090905E-3</v>
      </c>
      <c r="O1231" s="6">
        <f>IF(L1231&gt;0,E1231/L1231,0)</f>
        <v>25</v>
      </c>
      <c r="P1231" s="11">
        <f t="shared" si="114"/>
        <v>41015.458333333328</v>
      </c>
      <c r="Q1231" s="11">
        <f>(((J1231/60)/60)/24)+DATE(1970,1,1)+(-5/24)</f>
        <v>40985.251469907402</v>
      </c>
      <c r="R1231" s="13" t="s">
        <v>8286</v>
      </c>
      <c r="S1231" s="14" t="str">
        <f t="shared" si="115"/>
        <v>music</v>
      </c>
      <c r="T1231" s="13" t="str">
        <f t="shared" si="116"/>
        <v>world music</v>
      </c>
      <c r="U1231">
        <f>LEN(C1231)</f>
        <v>135</v>
      </c>
      <c r="V1231">
        <f t="shared" si="117"/>
        <v>0</v>
      </c>
      <c r="W1231">
        <f t="shared" si="118"/>
        <v>0</v>
      </c>
      <c r="X1231">
        <f t="shared" si="119"/>
        <v>1</v>
      </c>
    </row>
    <row r="1232" spans="1:24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>
        <f>E1232/D1232</f>
        <v>0</v>
      </c>
      <c r="O1232" s="6">
        <f>IF(L1232&gt;0,E1232/L1232,0)</f>
        <v>0</v>
      </c>
      <c r="P1232" s="11">
        <f t="shared" si="114"/>
        <v>40598.764236111107</v>
      </c>
      <c r="Q1232" s="11">
        <f>(((J1232/60)/60)/24)+DATE(1970,1,1)+(-5/24)</f>
        <v>40568.764236111107</v>
      </c>
      <c r="R1232" s="13" t="s">
        <v>8286</v>
      </c>
      <c r="S1232" s="14" t="str">
        <f t="shared" si="115"/>
        <v>music</v>
      </c>
      <c r="T1232" s="13" t="str">
        <f t="shared" si="116"/>
        <v>world music</v>
      </c>
      <c r="U1232">
        <f>LEN(C1232)</f>
        <v>123</v>
      </c>
      <c r="V1232">
        <f t="shared" si="117"/>
        <v>0</v>
      </c>
      <c r="W1232">
        <f t="shared" si="118"/>
        <v>0</v>
      </c>
      <c r="X1232">
        <f t="shared" si="119"/>
        <v>1</v>
      </c>
    </row>
    <row r="1233" spans="1:24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>
        <f>E1233/D1233</f>
        <v>0</v>
      </c>
      <c r="O1233" s="6">
        <f>IF(L1233&gt;0,E1233/L1233,0)</f>
        <v>0</v>
      </c>
      <c r="P1233" s="11">
        <f t="shared" si="114"/>
        <v>42243.833333333336</v>
      </c>
      <c r="Q1233" s="11">
        <f>(((J1233/60)/60)/24)+DATE(1970,1,1)+(-5/24)</f>
        <v>42193.733425925922</v>
      </c>
      <c r="R1233" s="13" t="s">
        <v>8286</v>
      </c>
      <c r="S1233" s="14" t="str">
        <f t="shared" si="115"/>
        <v>music</v>
      </c>
      <c r="T1233" s="13" t="str">
        <f t="shared" si="116"/>
        <v>world music</v>
      </c>
      <c r="U1233">
        <f>LEN(C1233)</f>
        <v>126</v>
      </c>
      <c r="V1233">
        <f t="shared" si="117"/>
        <v>0</v>
      </c>
      <c r="W1233">
        <f t="shared" si="118"/>
        <v>0</v>
      </c>
      <c r="X1233">
        <f t="shared" si="119"/>
        <v>1</v>
      </c>
    </row>
    <row r="1234" spans="1:24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>
        <f>E1234/D1234</f>
        <v>8.0000000000000002E-3</v>
      </c>
      <c r="O1234" s="6">
        <f>IF(L1234&gt;0,E1234/L1234,0)</f>
        <v>40</v>
      </c>
      <c r="P1234" s="11">
        <f t="shared" si="114"/>
        <v>41553.639699074076</v>
      </c>
      <c r="Q1234" s="11">
        <f>(((J1234/60)/60)/24)+DATE(1970,1,1)+(-5/24)</f>
        <v>41506.639699074076</v>
      </c>
      <c r="R1234" s="13" t="s">
        <v>8286</v>
      </c>
      <c r="S1234" s="14" t="str">
        <f t="shared" si="115"/>
        <v>music</v>
      </c>
      <c r="T1234" s="13" t="str">
        <f t="shared" si="116"/>
        <v>world music</v>
      </c>
      <c r="U1234">
        <f>LEN(C1234)</f>
        <v>134</v>
      </c>
      <c r="V1234">
        <f t="shared" si="117"/>
        <v>0</v>
      </c>
      <c r="W1234">
        <f t="shared" si="118"/>
        <v>0</v>
      </c>
      <c r="X1234">
        <f t="shared" si="119"/>
        <v>1</v>
      </c>
    </row>
    <row r="1235" spans="1:24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>
        <f>E1235/D1235</f>
        <v>0.11600000000000001</v>
      </c>
      <c r="O1235" s="6">
        <f>IF(L1235&gt;0,E1235/L1235,0)</f>
        <v>19.333333333333332</v>
      </c>
      <c r="P1235" s="11">
        <f t="shared" si="114"/>
        <v>40960.740439814814</v>
      </c>
      <c r="Q1235" s="11">
        <f>(((J1235/60)/60)/24)+DATE(1970,1,1)+(-5/24)</f>
        <v>40939.740439814814</v>
      </c>
      <c r="R1235" s="13" t="s">
        <v>8286</v>
      </c>
      <c r="S1235" s="14" t="str">
        <f t="shared" si="115"/>
        <v>music</v>
      </c>
      <c r="T1235" s="13" t="str">
        <f t="shared" si="116"/>
        <v>world music</v>
      </c>
      <c r="U1235">
        <f>LEN(C1235)</f>
        <v>135</v>
      </c>
      <c r="V1235">
        <f t="shared" si="117"/>
        <v>0</v>
      </c>
      <c r="W1235">
        <f t="shared" si="118"/>
        <v>0</v>
      </c>
      <c r="X1235">
        <f t="shared" si="119"/>
        <v>1</v>
      </c>
    </row>
    <row r="1236" spans="1:24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>
        <f>E1236/D1236</f>
        <v>0</v>
      </c>
      <c r="O1236" s="6">
        <f>IF(L1236&gt;0,E1236/L1236,0)</f>
        <v>0</v>
      </c>
      <c r="P1236" s="11">
        <f t="shared" si="114"/>
        <v>42037.580347222225</v>
      </c>
      <c r="Q1236" s="11">
        <f>(((J1236/60)/60)/24)+DATE(1970,1,1)+(-5/24)</f>
        <v>42007.580347222225</v>
      </c>
      <c r="R1236" s="13" t="s">
        <v>8286</v>
      </c>
      <c r="S1236" s="14" t="str">
        <f t="shared" si="115"/>
        <v>music</v>
      </c>
      <c r="T1236" s="13" t="str">
        <f t="shared" si="116"/>
        <v>world music</v>
      </c>
      <c r="U1236">
        <f>LEN(C1236)</f>
        <v>126</v>
      </c>
      <c r="V1236">
        <f t="shared" si="117"/>
        <v>0</v>
      </c>
      <c r="W1236">
        <f t="shared" si="118"/>
        <v>0</v>
      </c>
      <c r="X1236">
        <f t="shared" si="119"/>
        <v>1</v>
      </c>
    </row>
    <row r="1237" spans="1:24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>
        <f>E1237/D1237</f>
        <v>2.787363950092912E-2</v>
      </c>
      <c r="O1237" s="6">
        <f>IF(L1237&gt;0,E1237/L1237,0)</f>
        <v>35</v>
      </c>
      <c r="P1237" s="11">
        <f t="shared" si="114"/>
        <v>41622.927071759259</v>
      </c>
      <c r="Q1237" s="11">
        <f>(((J1237/60)/60)/24)+DATE(1970,1,1)+(-5/24)</f>
        <v>41582.927071759259</v>
      </c>
      <c r="R1237" s="13" t="s">
        <v>8286</v>
      </c>
      <c r="S1237" s="14" t="str">
        <f t="shared" si="115"/>
        <v>music</v>
      </c>
      <c r="T1237" s="13" t="str">
        <f t="shared" si="116"/>
        <v>world music</v>
      </c>
      <c r="U1237">
        <f>LEN(C1237)</f>
        <v>131</v>
      </c>
      <c r="V1237">
        <f t="shared" si="117"/>
        <v>0</v>
      </c>
      <c r="W1237">
        <f t="shared" si="118"/>
        <v>0</v>
      </c>
      <c r="X1237">
        <f t="shared" si="119"/>
        <v>1</v>
      </c>
    </row>
    <row r="1238" spans="1:24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>
        <f>E1238/D1238</f>
        <v>0</v>
      </c>
      <c r="O1238" s="6">
        <f>IF(L1238&gt;0,E1238/L1238,0)</f>
        <v>0</v>
      </c>
      <c r="P1238" s="11">
        <f t="shared" si="114"/>
        <v>41118.458333333328</v>
      </c>
      <c r="Q1238" s="11">
        <f>(((J1238/60)/60)/24)+DATE(1970,1,1)+(-5/24)</f>
        <v>41110.47180555555</v>
      </c>
      <c r="R1238" s="13" t="s">
        <v>8286</v>
      </c>
      <c r="S1238" s="14" t="str">
        <f t="shared" si="115"/>
        <v>music</v>
      </c>
      <c r="T1238" s="13" t="str">
        <f t="shared" si="116"/>
        <v>world music</v>
      </c>
      <c r="U1238">
        <f>LEN(C1238)</f>
        <v>46</v>
      </c>
      <c r="V1238">
        <f t="shared" si="117"/>
        <v>1</v>
      </c>
      <c r="W1238">
        <f t="shared" si="118"/>
        <v>0</v>
      </c>
      <c r="X1238">
        <f t="shared" si="119"/>
        <v>0</v>
      </c>
    </row>
    <row r="1239" spans="1:24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>
        <f>E1239/D1239</f>
        <v>0</v>
      </c>
      <c r="O1239" s="6">
        <f>IF(L1239&gt;0,E1239/L1239,0)</f>
        <v>0</v>
      </c>
      <c r="P1239" s="11">
        <f t="shared" si="114"/>
        <v>41145.074826388889</v>
      </c>
      <c r="Q1239" s="11">
        <f>(((J1239/60)/60)/24)+DATE(1970,1,1)+(-5/24)</f>
        <v>41125.074826388889</v>
      </c>
      <c r="R1239" s="13" t="s">
        <v>8286</v>
      </c>
      <c r="S1239" s="14" t="str">
        <f t="shared" si="115"/>
        <v>music</v>
      </c>
      <c r="T1239" s="13" t="str">
        <f t="shared" si="116"/>
        <v>world music</v>
      </c>
      <c r="U1239">
        <f>LEN(C1239)</f>
        <v>133</v>
      </c>
      <c r="V1239">
        <f t="shared" si="117"/>
        <v>0</v>
      </c>
      <c r="W1239">
        <f t="shared" si="118"/>
        <v>0</v>
      </c>
      <c r="X1239">
        <f t="shared" si="119"/>
        <v>1</v>
      </c>
    </row>
    <row r="1240" spans="1:24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>
        <f>E1240/D1240</f>
        <v>0.17799999999999999</v>
      </c>
      <c r="O1240" s="6">
        <f>IF(L1240&gt;0,E1240/L1240,0)</f>
        <v>59.333333333333336</v>
      </c>
      <c r="P1240" s="11">
        <f t="shared" si="114"/>
        <v>40761.402037037034</v>
      </c>
      <c r="Q1240" s="11">
        <f>(((J1240/60)/60)/24)+DATE(1970,1,1)+(-5/24)</f>
        <v>40731.402037037034</v>
      </c>
      <c r="R1240" s="13" t="s">
        <v>8286</v>
      </c>
      <c r="S1240" s="14" t="str">
        <f t="shared" si="115"/>
        <v>music</v>
      </c>
      <c r="T1240" s="13" t="str">
        <f t="shared" si="116"/>
        <v>world music</v>
      </c>
      <c r="U1240">
        <f>LEN(C1240)</f>
        <v>135</v>
      </c>
      <c r="V1240">
        <f t="shared" si="117"/>
        <v>0</v>
      </c>
      <c r="W1240">
        <f t="shared" si="118"/>
        <v>0</v>
      </c>
      <c r="X1240">
        <f t="shared" si="119"/>
        <v>1</v>
      </c>
    </row>
    <row r="1241" spans="1:24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>
        <f>E1241/D1241</f>
        <v>0</v>
      </c>
      <c r="O1241" s="6">
        <f>IF(L1241&gt;0,E1241/L1241,0)</f>
        <v>0</v>
      </c>
      <c r="P1241" s="11">
        <f t="shared" si="114"/>
        <v>40913.754247685181</v>
      </c>
      <c r="Q1241" s="11">
        <f>(((J1241/60)/60)/24)+DATE(1970,1,1)+(-5/24)</f>
        <v>40883.754247685181</v>
      </c>
      <c r="R1241" s="13" t="s">
        <v>8286</v>
      </c>
      <c r="S1241" s="14" t="str">
        <f t="shared" si="115"/>
        <v>music</v>
      </c>
      <c r="T1241" s="13" t="str">
        <f t="shared" si="116"/>
        <v>world music</v>
      </c>
      <c r="U1241">
        <f>LEN(C1241)</f>
        <v>62</v>
      </c>
      <c r="V1241">
        <f t="shared" si="117"/>
        <v>0</v>
      </c>
      <c r="W1241">
        <f t="shared" si="118"/>
        <v>1</v>
      </c>
      <c r="X1241">
        <f t="shared" si="119"/>
        <v>0</v>
      </c>
    </row>
    <row r="1242" spans="1:24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>
        <f>E1242/D1242</f>
        <v>3.0124999999999999E-2</v>
      </c>
      <c r="O1242" s="6">
        <f>IF(L1242&gt;0,E1242/L1242,0)</f>
        <v>30.125</v>
      </c>
      <c r="P1242" s="11">
        <f t="shared" si="114"/>
        <v>41467.70208333333</v>
      </c>
      <c r="Q1242" s="11">
        <f>(((J1242/60)/60)/24)+DATE(1970,1,1)+(-5/24)</f>
        <v>41408.831678240742</v>
      </c>
      <c r="R1242" s="13" t="s">
        <v>8286</v>
      </c>
      <c r="S1242" s="14" t="str">
        <f t="shared" si="115"/>
        <v>music</v>
      </c>
      <c r="T1242" s="13" t="str">
        <f t="shared" si="116"/>
        <v>world music</v>
      </c>
      <c r="U1242">
        <f>LEN(C1242)</f>
        <v>92</v>
      </c>
      <c r="V1242">
        <f t="shared" si="117"/>
        <v>0</v>
      </c>
      <c r="W1242">
        <f t="shared" si="118"/>
        <v>1</v>
      </c>
      <c r="X1242">
        <f t="shared" si="119"/>
        <v>0</v>
      </c>
    </row>
    <row r="1243" spans="1:24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>
        <f>E1243/D1243</f>
        <v>0.50739999999999996</v>
      </c>
      <c r="O1243" s="6">
        <f>IF(L1243&gt;0,E1243/L1243,0)</f>
        <v>74.617647058823536</v>
      </c>
      <c r="P1243" s="11">
        <f t="shared" si="114"/>
        <v>41946.040972222218</v>
      </c>
      <c r="Q1243" s="11">
        <f>(((J1243/60)/60)/24)+DATE(1970,1,1)+(-5/24)</f>
        <v>41923.629398148143</v>
      </c>
      <c r="R1243" s="13" t="s">
        <v>8286</v>
      </c>
      <c r="S1243" s="14" t="str">
        <f t="shared" si="115"/>
        <v>music</v>
      </c>
      <c r="T1243" s="13" t="str">
        <f t="shared" si="116"/>
        <v>world music</v>
      </c>
      <c r="U1243">
        <f>LEN(C1243)</f>
        <v>133</v>
      </c>
      <c r="V1243">
        <f t="shared" si="117"/>
        <v>0</v>
      </c>
      <c r="W1243">
        <f t="shared" si="118"/>
        <v>0</v>
      </c>
      <c r="X1243">
        <f t="shared" si="119"/>
        <v>1</v>
      </c>
    </row>
    <row r="1244" spans="1:24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>
        <f>E1244/D1244</f>
        <v>5.4884742041712408E-3</v>
      </c>
      <c r="O1244" s="6">
        <f>IF(L1244&gt;0,E1244/L1244,0)</f>
        <v>5</v>
      </c>
      <c r="P1244" s="11">
        <f t="shared" si="114"/>
        <v>40797.345833333333</v>
      </c>
      <c r="Q1244" s="11">
        <f>(((J1244/60)/60)/24)+DATE(1970,1,1)+(-5/24)</f>
        <v>40781.957199074073</v>
      </c>
      <c r="R1244" s="13" t="s">
        <v>8286</v>
      </c>
      <c r="S1244" s="14" t="str">
        <f t="shared" si="115"/>
        <v>music</v>
      </c>
      <c r="T1244" s="13" t="str">
        <f t="shared" si="116"/>
        <v>world music</v>
      </c>
      <c r="U1244">
        <f>LEN(C1244)</f>
        <v>124</v>
      </c>
      <c r="V1244">
        <f t="shared" si="117"/>
        <v>0</v>
      </c>
      <c r="W1244">
        <f t="shared" si="118"/>
        <v>0</v>
      </c>
      <c r="X1244">
        <f t="shared" si="119"/>
        <v>1</v>
      </c>
    </row>
    <row r="1245" spans="1:24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>
        <f>E1245/D1245</f>
        <v>0.14091666666666666</v>
      </c>
      <c r="O1245" s="6">
        <f>IF(L1245&gt;0,E1245/L1245,0)</f>
        <v>44.5</v>
      </c>
      <c r="P1245" s="11">
        <f t="shared" si="114"/>
        <v>40732.666666666664</v>
      </c>
      <c r="Q1245" s="11">
        <f>(((J1245/60)/60)/24)+DATE(1970,1,1)+(-5/24)</f>
        <v>40671.670960648145</v>
      </c>
      <c r="R1245" s="13" t="s">
        <v>8286</v>
      </c>
      <c r="S1245" s="14" t="str">
        <f t="shared" si="115"/>
        <v>music</v>
      </c>
      <c r="T1245" s="13" t="str">
        <f t="shared" si="116"/>
        <v>world music</v>
      </c>
      <c r="U1245">
        <f>LEN(C1245)</f>
        <v>111</v>
      </c>
      <c r="V1245">
        <f t="shared" si="117"/>
        <v>0</v>
      </c>
      <c r="W1245">
        <f t="shared" si="118"/>
        <v>0</v>
      </c>
      <c r="X1245">
        <f t="shared" si="119"/>
        <v>1</v>
      </c>
    </row>
    <row r="1246" spans="1:24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>
        <f>E1246/D1246</f>
        <v>1.038</v>
      </c>
      <c r="O1246" s="6">
        <f>IF(L1246&gt;0,E1246/L1246,0)</f>
        <v>46.133333333333333</v>
      </c>
      <c r="P1246" s="11">
        <f t="shared" si="114"/>
        <v>41386.666666666664</v>
      </c>
      <c r="Q1246" s="11">
        <f>(((J1246/60)/60)/24)+DATE(1970,1,1)+(-5/24)</f>
        <v>41355.617164351846</v>
      </c>
      <c r="R1246" s="13" t="s">
        <v>8276</v>
      </c>
      <c r="S1246" s="14" t="str">
        <f t="shared" si="115"/>
        <v>music</v>
      </c>
      <c r="T1246" s="13" t="str">
        <f t="shared" si="116"/>
        <v>rock</v>
      </c>
      <c r="U1246">
        <f>LEN(C1246)</f>
        <v>95</v>
      </c>
      <c r="V1246">
        <f t="shared" si="117"/>
        <v>0</v>
      </c>
      <c r="W1246">
        <f t="shared" si="118"/>
        <v>1</v>
      </c>
      <c r="X1246">
        <f t="shared" si="119"/>
        <v>0</v>
      </c>
    </row>
    <row r="1247" spans="1:24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>
        <f>E1247/D1247</f>
        <v>1.2024999999999999</v>
      </c>
      <c r="O1247" s="6">
        <f>IF(L1247&gt;0,E1247/L1247,0)</f>
        <v>141.47058823529412</v>
      </c>
      <c r="P1247" s="11">
        <f t="shared" si="114"/>
        <v>41804.391597222217</v>
      </c>
      <c r="Q1247" s="11">
        <f>(((J1247/60)/60)/24)+DATE(1970,1,1)+(-5/24)</f>
        <v>41774.391597222217</v>
      </c>
      <c r="R1247" s="13" t="s">
        <v>8276</v>
      </c>
      <c r="S1247" s="14" t="str">
        <f t="shared" si="115"/>
        <v>music</v>
      </c>
      <c r="T1247" s="13" t="str">
        <f t="shared" si="116"/>
        <v>rock</v>
      </c>
      <c r="U1247">
        <f>LEN(C1247)</f>
        <v>124</v>
      </c>
      <c r="V1247">
        <f t="shared" si="117"/>
        <v>0</v>
      </c>
      <c r="W1247">
        <f t="shared" si="118"/>
        <v>0</v>
      </c>
      <c r="X1247">
        <f t="shared" si="119"/>
        <v>1</v>
      </c>
    </row>
    <row r="1248" spans="1:24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>
        <f>E1248/D1248</f>
        <v>1.17</v>
      </c>
      <c r="O1248" s="6">
        <f>IF(L1248&gt;0,E1248/L1248,0)</f>
        <v>75.483870967741936</v>
      </c>
      <c r="P1248" s="11">
        <f t="shared" si="114"/>
        <v>40882.876724537033</v>
      </c>
      <c r="Q1248" s="11">
        <f>(((J1248/60)/60)/24)+DATE(1970,1,1)+(-5/24)</f>
        <v>40837.835057870368</v>
      </c>
      <c r="R1248" s="13" t="s">
        <v>8276</v>
      </c>
      <c r="S1248" s="14" t="str">
        <f t="shared" si="115"/>
        <v>music</v>
      </c>
      <c r="T1248" s="13" t="str">
        <f t="shared" si="116"/>
        <v>rock</v>
      </c>
      <c r="U1248">
        <f>LEN(C1248)</f>
        <v>130</v>
      </c>
      <c r="V1248">
        <f t="shared" si="117"/>
        <v>0</v>
      </c>
      <c r="W1248">
        <f t="shared" si="118"/>
        <v>0</v>
      </c>
      <c r="X1248">
        <f t="shared" si="119"/>
        <v>1</v>
      </c>
    </row>
    <row r="1249" spans="1:24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>
        <f>E1249/D1249</f>
        <v>1.2214285714285715</v>
      </c>
      <c r="O1249" s="6">
        <f>IF(L1249&gt;0,E1249/L1249,0)</f>
        <v>85.5</v>
      </c>
      <c r="P1249" s="11">
        <f t="shared" si="114"/>
        <v>41400.083969907406</v>
      </c>
      <c r="Q1249" s="11">
        <f>(((J1249/60)/60)/24)+DATE(1970,1,1)+(-5/24)</f>
        <v>41370.083969907406</v>
      </c>
      <c r="R1249" s="13" t="s">
        <v>8276</v>
      </c>
      <c r="S1249" s="14" t="str">
        <f t="shared" si="115"/>
        <v>music</v>
      </c>
      <c r="T1249" s="13" t="str">
        <f t="shared" si="116"/>
        <v>rock</v>
      </c>
      <c r="U1249">
        <f>LEN(C1249)</f>
        <v>76</v>
      </c>
      <c r="V1249">
        <f t="shared" si="117"/>
        <v>0</v>
      </c>
      <c r="W1249">
        <f t="shared" si="118"/>
        <v>1</v>
      </c>
      <c r="X1249">
        <f t="shared" si="119"/>
        <v>0</v>
      </c>
    </row>
    <row r="1250" spans="1:24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>
        <f>E1250/D1250</f>
        <v>1.5164</v>
      </c>
      <c r="O1250" s="6">
        <f>IF(L1250&gt;0,E1250/L1250,0)</f>
        <v>64.254237288135599</v>
      </c>
      <c r="P1250" s="11">
        <f t="shared" si="114"/>
        <v>41803.082638888889</v>
      </c>
      <c r="Q1250" s="11">
        <f>(((J1250/60)/60)/24)+DATE(1970,1,1)+(-5/24)</f>
        <v>41767.448530092588</v>
      </c>
      <c r="R1250" s="13" t="s">
        <v>8276</v>
      </c>
      <c r="S1250" s="14" t="str">
        <f t="shared" si="115"/>
        <v>music</v>
      </c>
      <c r="T1250" s="13" t="str">
        <f t="shared" si="116"/>
        <v>rock</v>
      </c>
      <c r="U1250">
        <f>LEN(C1250)</f>
        <v>97</v>
      </c>
      <c r="V1250">
        <f t="shared" si="117"/>
        <v>0</v>
      </c>
      <c r="W1250">
        <f t="shared" si="118"/>
        <v>1</v>
      </c>
      <c r="X1250">
        <f t="shared" si="119"/>
        <v>0</v>
      </c>
    </row>
    <row r="1251" spans="1:24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>
        <f>E1251/D1251</f>
        <v>1.0444</v>
      </c>
      <c r="O1251" s="6">
        <f>IF(L1251&gt;0,E1251/L1251,0)</f>
        <v>64.46913580246914</v>
      </c>
      <c r="P1251" s="11">
        <f t="shared" si="114"/>
        <v>41097.532534722224</v>
      </c>
      <c r="Q1251" s="11">
        <f>(((J1251/60)/60)/24)+DATE(1970,1,1)+(-5/24)</f>
        <v>41067.532534722224</v>
      </c>
      <c r="R1251" s="13" t="s">
        <v>8276</v>
      </c>
      <c r="S1251" s="14" t="str">
        <f t="shared" si="115"/>
        <v>music</v>
      </c>
      <c r="T1251" s="13" t="str">
        <f t="shared" si="116"/>
        <v>rock</v>
      </c>
      <c r="U1251">
        <f>LEN(C1251)</f>
        <v>106</v>
      </c>
      <c r="V1251">
        <f t="shared" si="117"/>
        <v>0</v>
      </c>
      <c r="W1251">
        <f t="shared" si="118"/>
        <v>0</v>
      </c>
      <c r="X1251">
        <f t="shared" si="119"/>
        <v>1</v>
      </c>
    </row>
    <row r="1252" spans="1:24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>
        <f>E1252/D1252</f>
        <v>2.0015333333333332</v>
      </c>
      <c r="O1252" s="6">
        <f>IF(L1252&gt;0,E1252/L1252,0)</f>
        <v>118.2007874015748</v>
      </c>
      <c r="P1252" s="11">
        <f t="shared" si="114"/>
        <v>41888.434386574074</v>
      </c>
      <c r="Q1252" s="11">
        <f>(((J1252/60)/60)/24)+DATE(1970,1,1)+(-5/24)</f>
        <v>41843.434386574074</v>
      </c>
      <c r="R1252" s="13" t="s">
        <v>8276</v>
      </c>
      <c r="S1252" s="14" t="str">
        <f t="shared" si="115"/>
        <v>music</v>
      </c>
      <c r="T1252" s="13" t="str">
        <f t="shared" si="116"/>
        <v>rock</v>
      </c>
      <c r="U1252">
        <f>LEN(C1252)</f>
        <v>137</v>
      </c>
      <c r="V1252">
        <f t="shared" si="117"/>
        <v>0</v>
      </c>
      <c r="W1252">
        <f t="shared" si="118"/>
        <v>0</v>
      </c>
      <c r="X1252">
        <f t="shared" si="119"/>
        <v>1</v>
      </c>
    </row>
    <row r="1253" spans="1:24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>
        <f>E1253/D1253</f>
        <v>1.018</v>
      </c>
      <c r="O1253" s="6">
        <f>IF(L1253&gt;0,E1253/L1253,0)</f>
        <v>82.540540540540547</v>
      </c>
      <c r="P1253" s="11">
        <f t="shared" si="114"/>
        <v>40811.606099537035</v>
      </c>
      <c r="Q1253" s="11">
        <f>(((J1253/60)/60)/24)+DATE(1970,1,1)+(-5/24)</f>
        <v>40751.606099537035</v>
      </c>
      <c r="R1253" s="13" t="s">
        <v>8276</v>
      </c>
      <c r="S1253" s="14" t="str">
        <f t="shared" si="115"/>
        <v>music</v>
      </c>
      <c r="T1253" s="13" t="str">
        <f t="shared" si="116"/>
        <v>rock</v>
      </c>
      <c r="U1253">
        <f>LEN(C1253)</f>
        <v>86</v>
      </c>
      <c r="V1253">
        <f t="shared" si="117"/>
        <v>0</v>
      </c>
      <c r="W1253">
        <f t="shared" si="118"/>
        <v>1</v>
      </c>
      <c r="X1253">
        <f t="shared" si="119"/>
        <v>0</v>
      </c>
    </row>
    <row r="1254" spans="1:24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>
        <f>E1254/D1254</f>
        <v>1.3765714285714286</v>
      </c>
      <c r="O1254" s="6">
        <f>IF(L1254&gt;0,E1254/L1254,0)</f>
        <v>34.170212765957444</v>
      </c>
      <c r="P1254" s="11">
        <f t="shared" si="114"/>
        <v>41571.779733796291</v>
      </c>
      <c r="Q1254" s="11">
        <f>(((J1254/60)/60)/24)+DATE(1970,1,1)+(-5/24)</f>
        <v>41543.779733796291</v>
      </c>
      <c r="R1254" s="13" t="s">
        <v>8276</v>
      </c>
      <c r="S1254" s="14" t="str">
        <f t="shared" si="115"/>
        <v>music</v>
      </c>
      <c r="T1254" s="13" t="str">
        <f t="shared" si="116"/>
        <v>rock</v>
      </c>
      <c r="U1254">
        <f>LEN(C1254)</f>
        <v>122</v>
      </c>
      <c r="V1254">
        <f t="shared" si="117"/>
        <v>0</v>
      </c>
      <c r="W1254">
        <f t="shared" si="118"/>
        <v>0</v>
      </c>
      <c r="X1254">
        <f t="shared" si="119"/>
        <v>1</v>
      </c>
    </row>
    <row r="1255" spans="1:24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>
        <f>E1255/D1255</f>
        <v>3038.3319999999999</v>
      </c>
      <c r="O1255" s="6">
        <f>IF(L1255&gt;0,E1255/L1255,0)</f>
        <v>42.73322081575246</v>
      </c>
      <c r="P1255" s="11">
        <f t="shared" si="114"/>
        <v>41885.575312499997</v>
      </c>
      <c r="Q1255" s="11">
        <f>(((J1255/60)/60)/24)+DATE(1970,1,1)+(-5/24)</f>
        <v>41855.575312499997</v>
      </c>
      <c r="R1255" s="13" t="s">
        <v>8276</v>
      </c>
      <c r="S1255" s="14" t="str">
        <f t="shared" si="115"/>
        <v>music</v>
      </c>
      <c r="T1255" s="13" t="str">
        <f t="shared" si="116"/>
        <v>rock</v>
      </c>
      <c r="U1255">
        <f>LEN(C1255)</f>
        <v>133</v>
      </c>
      <c r="V1255">
        <f t="shared" si="117"/>
        <v>0</v>
      </c>
      <c r="W1255">
        <f t="shared" si="118"/>
        <v>0</v>
      </c>
      <c r="X1255">
        <f t="shared" si="119"/>
        <v>1</v>
      </c>
    </row>
    <row r="1256" spans="1:24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>
        <f>E1256/D1256</f>
        <v>1.9885074626865671</v>
      </c>
      <c r="O1256" s="6">
        <f>IF(L1256&gt;0,E1256/L1256,0)</f>
        <v>94.489361702127653</v>
      </c>
      <c r="P1256" s="11">
        <f t="shared" si="114"/>
        <v>40543.999305555553</v>
      </c>
      <c r="Q1256" s="11">
        <f>(((J1256/60)/60)/24)+DATE(1970,1,1)+(-5/24)</f>
        <v>40487.413032407407</v>
      </c>
      <c r="R1256" s="13" t="s">
        <v>8276</v>
      </c>
      <c r="S1256" s="14" t="str">
        <f t="shared" si="115"/>
        <v>music</v>
      </c>
      <c r="T1256" s="13" t="str">
        <f t="shared" si="116"/>
        <v>rock</v>
      </c>
      <c r="U1256">
        <f>LEN(C1256)</f>
        <v>134</v>
      </c>
      <c r="V1256">
        <f t="shared" si="117"/>
        <v>0</v>
      </c>
      <c r="W1256">
        <f t="shared" si="118"/>
        <v>0</v>
      </c>
      <c r="X1256">
        <f t="shared" si="119"/>
        <v>1</v>
      </c>
    </row>
    <row r="1257" spans="1:24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>
        <f>E1257/D1257</f>
        <v>2.0236666666666667</v>
      </c>
      <c r="O1257" s="6">
        <f>IF(L1257&gt;0,E1257/L1257,0)</f>
        <v>55.697247706422019</v>
      </c>
      <c r="P1257" s="11">
        <f t="shared" si="114"/>
        <v>41609.678842592592</v>
      </c>
      <c r="Q1257" s="11">
        <f>(((J1257/60)/60)/24)+DATE(1970,1,1)+(-5/24)</f>
        <v>41579.637175925927</v>
      </c>
      <c r="R1257" s="13" t="s">
        <v>8276</v>
      </c>
      <c r="S1257" s="14" t="str">
        <f t="shared" si="115"/>
        <v>music</v>
      </c>
      <c r="T1257" s="13" t="str">
        <f t="shared" si="116"/>
        <v>rock</v>
      </c>
      <c r="U1257">
        <f>LEN(C1257)</f>
        <v>113</v>
      </c>
      <c r="V1257">
        <f t="shared" si="117"/>
        <v>0</v>
      </c>
      <c r="W1257">
        <f t="shared" si="118"/>
        <v>0</v>
      </c>
      <c r="X1257">
        <f t="shared" si="119"/>
        <v>1</v>
      </c>
    </row>
    <row r="1258" spans="1:24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>
        <f>E1258/D1258</f>
        <v>1.1796376666666666</v>
      </c>
      <c r="O1258" s="6">
        <f>IF(L1258&gt;0,E1258/L1258,0)</f>
        <v>98.030831024930734</v>
      </c>
      <c r="P1258" s="11">
        <f t="shared" si="114"/>
        <v>40951.711006944446</v>
      </c>
      <c r="Q1258" s="11">
        <f>(((J1258/60)/60)/24)+DATE(1970,1,1)+(-5/24)</f>
        <v>40921.711006944446</v>
      </c>
      <c r="R1258" s="13" t="s">
        <v>8276</v>
      </c>
      <c r="S1258" s="14" t="str">
        <f t="shared" si="115"/>
        <v>music</v>
      </c>
      <c r="T1258" s="13" t="str">
        <f t="shared" si="116"/>
        <v>rock</v>
      </c>
      <c r="U1258">
        <f>LEN(C1258)</f>
        <v>131</v>
      </c>
      <c r="V1258">
        <f t="shared" si="117"/>
        <v>0</v>
      </c>
      <c r="W1258">
        <f t="shared" si="118"/>
        <v>0</v>
      </c>
      <c r="X1258">
        <f t="shared" si="119"/>
        <v>1</v>
      </c>
    </row>
    <row r="1259" spans="1:24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>
        <f>E1259/D1259</f>
        <v>2.9472727272727273</v>
      </c>
      <c r="O1259" s="6">
        <f>IF(L1259&gt;0,E1259/L1259,0)</f>
        <v>92.102272727272734</v>
      </c>
      <c r="P1259" s="11">
        <f t="shared" si="114"/>
        <v>40635.835532407407</v>
      </c>
      <c r="Q1259" s="11">
        <f>(((J1259/60)/60)/24)+DATE(1970,1,1)+(-5/24)</f>
        <v>40586.877199074072</v>
      </c>
      <c r="R1259" s="13" t="s">
        <v>8276</v>
      </c>
      <c r="S1259" s="14" t="str">
        <f t="shared" si="115"/>
        <v>music</v>
      </c>
      <c r="T1259" s="13" t="str">
        <f t="shared" si="116"/>
        <v>rock</v>
      </c>
      <c r="U1259">
        <f>LEN(C1259)</f>
        <v>130</v>
      </c>
      <c r="V1259">
        <f t="shared" si="117"/>
        <v>0</v>
      </c>
      <c r="W1259">
        <f t="shared" si="118"/>
        <v>0</v>
      </c>
      <c r="X1259">
        <f t="shared" si="119"/>
        <v>1</v>
      </c>
    </row>
    <row r="1260" spans="1:24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>
        <f>E1260/D1260</f>
        <v>2.1314633333333335</v>
      </c>
      <c r="O1260" s="6">
        <f>IF(L1260&gt;0,E1260/L1260,0)</f>
        <v>38.175462686567165</v>
      </c>
      <c r="P1260" s="11">
        <f t="shared" si="114"/>
        <v>41517.402916666666</v>
      </c>
      <c r="Q1260" s="11">
        <f>(((J1260/60)/60)/24)+DATE(1970,1,1)+(-5/24)</f>
        <v>41487.402916666666</v>
      </c>
      <c r="R1260" s="13" t="s">
        <v>8276</v>
      </c>
      <c r="S1260" s="14" t="str">
        <f t="shared" si="115"/>
        <v>music</v>
      </c>
      <c r="T1260" s="13" t="str">
        <f t="shared" si="116"/>
        <v>rock</v>
      </c>
      <c r="U1260">
        <f>LEN(C1260)</f>
        <v>114</v>
      </c>
      <c r="V1260">
        <f t="shared" si="117"/>
        <v>0</v>
      </c>
      <c r="W1260">
        <f t="shared" si="118"/>
        <v>0</v>
      </c>
      <c r="X1260">
        <f t="shared" si="119"/>
        <v>1</v>
      </c>
    </row>
    <row r="1261" spans="1:24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>
        <f>E1261/D1261</f>
        <v>1.0424</v>
      </c>
      <c r="O1261" s="6">
        <f>IF(L1261&gt;0,E1261/L1261,0)</f>
        <v>27.145833333333332</v>
      </c>
      <c r="P1261" s="11">
        <f t="shared" si="114"/>
        <v>41798.957638888889</v>
      </c>
      <c r="Q1261" s="11">
        <f>(((J1261/60)/60)/24)+DATE(1970,1,1)+(-5/24)</f>
        <v>41766.762314814812</v>
      </c>
      <c r="R1261" s="13" t="s">
        <v>8276</v>
      </c>
      <c r="S1261" s="14" t="str">
        <f t="shared" si="115"/>
        <v>music</v>
      </c>
      <c r="T1261" s="13" t="str">
        <f t="shared" si="116"/>
        <v>rock</v>
      </c>
      <c r="U1261">
        <f>LEN(C1261)</f>
        <v>93</v>
      </c>
      <c r="V1261">
        <f t="shared" si="117"/>
        <v>0</v>
      </c>
      <c r="W1261">
        <f t="shared" si="118"/>
        <v>1</v>
      </c>
      <c r="X1261">
        <f t="shared" si="119"/>
        <v>0</v>
      </c>
    </row>
    <row r="1262" spans="1:24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>
        <f>E1262/D1262</f>
        <v>1.1366666666666667</v>
      </c>
      <c r="O1262" s="6">
        <f>IF(L1262&gt;0,E1262/L1262,0)</f>
        <v>50.689189189189186</v>
      </c>
      <c r="P1262" s="11">
        <f t="shared" si="114"/>
        <v>41696.63449074074</v>
      </c>
      <c r="Q1262" s="11">
        <f>(((J1262/60)/60)/24)+DATE(1970,1,1)+(-5/24)</f>
        <v>41666.63449074074</v>
      </c>
      <c r="R1262" s="13" t="s">
        <v>8276</v>
      </c>
      <c r="S1262" s="14" t="str">
        <f t="shared" si="115"/>
        <v>music</v>
      </c>
      <c r="T1262" s="13" t="str">
        <f t="shared" si="116"/>
        <v>rock</v>
      </c>
      <c r="U1262">
        <f>LEN(C1262)</f>
        <v>125</v>
      </c>
      <c r="V1262">
        <f t="shared" si="117"/>
        <v>0</v>
      </c>
      <c r="W1262">
        <f t="shared" si="118"/>
        <v>0</v>
      </c>
      <c r="X1262">
        <f t="shared" si="119"/>
        <v>1</v>
      </c>
    </row>
    <row r="1263" spans="1:24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>
        <f>E1263/D1263</f>
        <v>1.0125</v>
      </c>
      <c r="O1263" s="6">
        <f>IF(L1263&gt;0,E1263/L1263,0)</f>
        <v>38.942307692307693</v>
      </c>
      <c r="P1263" s="11">
        <f t="shared" si="114"/>
        <v>41668.134571759256</v>
      </c>
      <c r="Q1263" s="11">
        <f>(((J1263/60)/60)/24)+DATE(1970,1,1)+(-5/24)</f>
        <v>41638.134571759256</v>
      </c>
      <c r="R1263" s="13" t="s">
        <v>8276</v>
      </c>
      <c r="S1263" s="14" t="str">
        <f t="shared" si="115"/>
        <v>music</v>
      </c>
      <c r="T1263" s="13" t="str">
        <f t="shared" si="116"/>
        <v>rock</v>
      </c>
      <c r="U1263">
        <f>LEN(C1263)</f>
        <v>100</v>
      </c>
      <c r="V1263">
        <f t="shared" si="117"/>
        <v>0</v>
      </c>
      <c r="W1263">
        <f t="shared" si="118"/>
        <v>0</v>
      </c>
      <c r="X1263">
        <f t="shared" si="119"/>
        <v>1</v>
      </c>
    </row>
    <row r="1264" spans="1:24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>
        <f>E1264/D1264</f>
        <v>1.2541538461538462</v>
      </c>
      <c r="O1264" s="6">
        <f>IF(L1264&gt;0,E1264/L1264,0)</f>
        <v>77.638095238095232</v>
      </c>
      <c r="P1264" s="11">
        <f t="shared" si="114"/>
        <v>41686.554305555554</v>
      </c>
      <c r="Q1264" s="11">
        <f>(((J1264/60)/60)/24)+DATE(1970,1,1)+(-5/24)</f>
        <v>41656.554305555554</v>
      </c>
      <c r="R1264" s="13" t="s">
        <v>8276</v>
      </c>
      <c r="S1264" s="14" t="str">
        <f t="shared" si="115"/>
        <v>music</v>
      </c>
      <c r="T1264" s="13" t="str">
        <f t="shared" si="116"/>
        <v>rock</v>
      </c>
      <c r="U1264">
        <f>LEN(C1264)</f>
        <v>116</v>
      </c>
      <c r="V1264">
        <f t="shared" si="117"/>
        <v>0</v>
      </c>
      <c r="W1264">
        <f t="shared" si="118"/>
        <v>0</v>
      </c>
      <c r="X1264">
        <f t="shared" si="119"/>
        <v>1</v>
      </c>
    </row>
    <row r="1265" spans="1:24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>
        <f>E1265/D1265</f>
        <v>1.19</v>
      </c>
      <c r="O1265" s="6">
        <f>IF(L1265&gt;0,E1265/L1265,0)</f>
        <v>43.536585365853661</v>
      </c>
      <c r="P1265" s="11">
        <f t="shared" si="114"/>
        <v>41726.833333333328</v>
      </c>
      <c r="Q1265" s="11">
        <f>(((J1265/60)/60)/24)+DATE(1970,1,1)+(-5/24)</f>
        <v>41691.875810185185</v>
      </c>
      <c r="R1265" s="13" t="s">
        <v>8276</v>
      </c>
      <c r="S1265" s="14" t="str">
        <f t="shared" si="115"/>
        <v>music</v>
      </c>
      <c r="T1265" s="13" t="str">
        <f t="shared" si="116"/>
        <v>rock</v>
      </c>
      <c r="U1265">
        <f>LEN(C1265)</f>
        <v>72</v>
      </c>
      <c r="V1265">
        <f t="shared" si="117"/>
        <v>0</v>
      </c>
      <c r="W1265">
        <f t="shared" si="118"/>
        <v>1</v>
      </c>
      <c r="X1265">
        <f t="shared" si="119"/>
        <v>0</v>
      </c>
    </row>
    <row r="1266" spans="1:24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>
        <f>E1266/D1266</f>
        <v>1.6646153846153846</v>
      </c>
      <c r="O1266" s="6">
        <f>IF(L1266&gt;0,E1266/L1266,0)</f>
        <v>31.823529411764707</v>
      </c>
      <c r="P1266" s="11">
        <f t="shared" si="114"/>
        <v>41576.454664351848</v>
      </c>
      <c r="Q1266" s="11">
        <f>(((J1266/60)/60)/24)+DATE(1970,1,1)+(-5/24)</f>
        <v>41547.454664351848</v>
      </c>
      <c r="R1266" s="13" t="s">
        <v>8276</v>
      </c>
      <c r="S1266" s="14" t="str">
        <f t="shared" si="115"/>
        <v>music</v>
      </c>
      <c r="T1266" s="13" t="str">
        <f t="shared" si="116"/>
        <v>rock</v>
      </c>
      <c r="U1266">
        <f>LEN(C1266)</f>
        <v>135</v>
      </c>
      <c r="V1266">
        <f t="shared" si="117"/>
        <v>0</v>
      </c>
      <c r="W1266">
        <f t="shared" si="118"/>
        <v>0</v>
      </c>
      <c r="X1266">
        <f t="shared" si="119"/>
        <v>1</v>
      </c>
    </row>
    <row r="1267" spans="1:24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>
        <f>E1267/D1267</f>
        <v>1.1914771428571429</v>
      </c>
      <c r="O1267" s="6">
        <f>IF(L1267&gt;0,E1267/L1267,0)</f>
        <v>63.184393939393942</v>
      </c>
      <c r="P1267" s="11">
        <f t="shared" si="114"/>
        <v>40512.446932870364</v>
      </c>
      <c r="Q1267" s="11">
        <f>(((J1267/60)/60)/24)+DATE(1970,1,1)+(-5/24)</f>
        <v>40465.446932870364</v>
      </c>
      <c r="R1267" s="13" t="s">
        <v>8276</v>
      </c>
      <c r="S1267" s="14" t="str">
        <f t="shared" si="115"/>
        <v>music</v>
      </c>
      <c r="T1267" s="13" t="str">
        <f t="shared" si="116"/>
        <v>rock</v>
      </c>
      <c r="U1267">
        <f>LEN(C1267)</f>
        <v>150</v>
      </c>
      <c r="V1267">
        <f t="shared" si="117"/>
        <v>0</v>
      </c>
      <c r="W1267">
        <f t="shared" si="118"/>
        <v>0</v>
      </c>
      <c r="X1267">
        <f t="shared" si="119"/>
        <v>1</v>
      </c>
    </row>
    <row r="1268" spans="1:24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>
        <f>E1268/D1268</f>
        <v>1.0047368421052632</v>
      </c>
      <c r="O1268" s="6">
        <f>IF(L1268&gt;0,E1268/L1268,0)</f>
        <v>190.9</v>
      </c>
      <c r="P1268" s="11">
        <f t="shared" si="114"/>
        <v>41650.668344907404</v>
      </c>
      <c r="Q1268" s="11">
        <f>(((J1268/60)/60)/24)+DATE(1970,1,1)+(-5/24)</f>
        <v>41620.668344907404</v>
      </c>
      <c r="R1268" s="13" t="s">
        <v>8276</v>
      </c>
      <c r="S1268" s="14" t="str">
        <f t="shared" si="115"/>
        <v>music</v>
      </c>
      <c r="T1268" s="13" t="str">
        <f t="shared" si="116"/>
        <v>rock</v>
      </c>
      <c r="U1268">
        <f>LEN(C1268)</f>
        <v>91</v>
      </c>
      <c r="V1268">
        <f t="shared" si="117"/>
        <v>0</v>
      </c>
      <c r="W1268">
        <f t="shared" si="118"/>
        <v>1</v>
      </c>
      <c r="X1268">
        <f t="shared" si="119"/>
        <v>0</v>
      </c>
    </row>
    <row r="1269" spans="1:24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>
        <f>E1269/D1269</f>
        <v>1.018</v>
      </c>
      <c r="O1269" s="6">
        <f>IF(L1269&gt;0,E1269/L1269,0)</f>
        <v>140.85534591194968</v>
      </c>
      <c r="P1269" s="11">
        <f t="shared" si="114"/>
        <v>41479.376828703702</v>
      </c>
      <c r="Q1269" s="11">
        <f>(((J1269/60)/60)/24)+DATE(1970,1,1)+(-5/24)</f>
        <v>41449.376828703702</v>
      </c>
      <c r="R1269" s="13" t="s">
        <v>8276</v>
      </c>
      <c r="S1269" s="14" t="str">
        <f t="shared" si="115"/>
        <v>music</v>
      </c>
      <c r="T1269" s="13" t="str">
        <f t="shared" si="116"/>
        <v>rock</v>
      </c>
      <c r="U1269">
        <f>LEN(C1269)</f>
        <v>125</v>
      </c>
      <c r="V1269">
        <f t="shared" si="117"/>
        <v>0</v>
      </c>
      <c r="W1269">
        <f t="shared" si="118"/>
        <v>0</v>
      </c>
      <c r="X1269">
        <f t="shared" si="119"/>
        <v>1</v>
      </c>
    </row>
    <row r="1270" spans="1:24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>
        <f>E1270/D1270</f>
        <v>1.1666666666666667</v>
      </c>
      <c r="O1270" s="6">
        <f>IF(L1270&gt;0,E1270/L1270,0)</f>
        <v>76.92307692307692</v>
      </c>
      <c r="P1270" s="11">
        <f t="shared" si="114"/>
        <v>41537.637118055551</v>
      </c>
      <c r="Q1270" s="11">
        <f>(((J1270/60)/60)/24)+DATE(1970,1,1)+(-5/24)</f>
        <v>41507.637118055551</v>
      </c>
      <c r="R1270" s="13" t="s">
        <v>8276</v>
      </c>
      <c r="S1270" s="14" t="str">
        <f t="shared" si="115"/>
        <v>music</v>
      </c>
      <c r="T1270" s="13" t="str">
        <f t="shared" si="116"/>
        <v>rock</v>
      </c>
      <c r="U1270">
        <f>LEN(C1270)</f>
        <v>100</v>
      </c>
      <c r="V1270">
        <f t="shared" si="117"/>
        <v>0</v>
      </c>
      <c r="W1270">
        <f t="shared" si="118"/>
        <v>0</v>
      </c>
      <c r="X1270">
        <f t="shared" si="119"/>
        <v>1</v>
      </c>
    </row>
    <row r="1271" spans="1:24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>
        <f>E1271/D1271</f>
        <v>1.0864893617021276</v>
      </c>
      <c r="O1271" s="6">
        <f>IF(L1271&gt;0,E1271/L1271,0)</f>
        <v>99.15533980582525</v>
      </c>
      <c r="P1271" s="11">
        <f t="shared" si="114"/>
        <v>42475.791666666664</v>
      </c>
      <c r="Q1271" s="11">
        <f>(((J1271/60)/60)/24)+DATE(1970,1,1)+(-5/24)</f>
        <v>42445.614722222213</v>
      </c>
      <c r="R1271" s="13" t="s">
        <v>8276</v>
      </c>
      <c r="S1271" s="14" t="str">
        <f t="shared" si="115"/>
        <v>music</v>
      </c>
      <c r="T1271" s="13" t="str">
        <f t="shared" si="116"/>
        <v>rock</v>
      </c>
      <c r="U1271">
        <f>LEN(C1271)</f>
        <v>135</v>
      </c>
      <c r="V1271">
        <f t="shared" si="117"/>
        <v>0</v>
      </c>
      <c r="W1271">
        <f t="shared" si="118"/>
        <v>0</v>
      </c>
      <c r="X1271">
        <f t="shared" si="119"/>
        <v>1</v>
      </c>
    </row>
    <row r="1272" spans="1:24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>
        <f>E1272/D1272</f>
        <v>1.1472</v>
      </c>
      <c r="O1272" s="6">
        <f>IF(L1272&gt;0,E1272/L1272,0)</f>
        <v>67.881656804733723</v>
      </c>
      <c r="P1272" s="11">
        <f t="shared" si="114"/>
        <v>40993.60696759259</v>
      </c>
      <c r="Q1272" s="11">
        <f>(((J1272/60)/60)/24)+DATE(1970,1,1)+(-5/24)</f>
        <v>40933.648634259262</v>
      </c>
      <c r="R1272" s="13" t="s">
        <v>8276</v>
      </c>
      <c r="S1272" s="14" t="str">
        <f t="shared" si="115"/>
        <v>music</v>
      </c>
      <c r="T1272" s="13" t="str">
        <f t="shared" si="116"/>
        <v>rock</v>
      </c>
      <c r="U1272">
        <f>LEN(C1272)</f>
        <v>93</v>
      </c>
      <c r="V1272">
        <f t="shared" si="117"/>
        <v>0</v>
      </c>
      <c r="W1272">
        <f t="shared" si="118"/>
        <v>1</v>
      </c>
      <c r="X1272">
        <f t="shared" si="119"/>
        <v>0</v>
      </c>
    </row>
    <row r="1273" spans="1:24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>
        <f>E1273/D1273</f>
        <v>1.018</v>
      </c>
      <c r="O1273" s="6">
        <f>IF(L1273&gt;0,E1273/L1273,0)</f>
        <v>246.29032258064515</v>
      </c>
      <c r="P1273" s="11">
        <f t="shared" si="114"/>
        <v>41591.516886574071</v>
      </c>
      <c r="Q1273" s="11">
        <f>(((J1273/60)/60)/24)+DATE(1970,1,1)+(-5/24)</f>
        <v>41561.475219907406</v>
      </c>
      <c r="R1273" s="13" t="s">
        <v>8276</v>
      </c>
      <c r="S1273" s="14" t="str">
        <f t="shared" si="115"/>
        <v>music</v>
      </c>
      <c r="T1273" s="13" t="str">
        <f t="shared" si="116"/>
        <v>rock</v>
      </c>
      <c r="U1273">
        <f>LEN(C1273)</f>
        <v>135</v>
      </c>
      <c r="V1273">
        <f t="shared" si="117"/>
        <v>0</v>
      </c>
      <c r="W1273">
        <f t="shared" si="118"/>
        <v>0</v>
      </c>
      <c r="X1273">
        <f t="shared" si="119"/>
        <v>1</v>
      </c>
    </row>
    <row r="1274" spans="1:24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>
        <f>E1274/D1274</f>
        <v>1.06</v>
      </c>
      <c r="O1274" s="6">
        <f>IF(L1274&gt;0,E1274/L1274,0)</f>
        <v>189.28571428571428</v>
      </c>
      <c r="P1274" s="11">
        <f t="shared" si="114"/>
        <v>40343.958333333328</v>
      </c>
      <c r="Q1274" s="11">
        <f>(((J1274/60)/60)/24)+DATE(1970,1,1)+(-5/24)</f>
        <v>40274.536793981482</v>
      </c>
      <c r="R1274" s="13" t="s">
        <v>8276</v>
      </c>
      <c r="S1274" s="14" t="str">
        <f t="shared" si="115"/>
        <v>music</v>
      </c>
      <c r="T1274" s="13" t="str">
        <f t="shared" si="116"/>
        <v>rock</v>
      </c>
      <c r="U1274">
        <f>LEN(C1274)</f>
        <v>150</v>
      </c>
      <c r="V1274">
        <f t="shared" si="117"/>
        <v>0</v>
      </c>
      <c r="W1274">
        <f t="shared" si="118"/>
        <v>0</v>
      </c>
      <c r="X1274">
        <f t="shared" si="119"/>
        <v>1</v>
      </c>
    </row>
    <row r="1275" spans="1:24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>
        <f>E1275/D1275</f>
        <v>1.0349999999999999</v>
      </c>
      <c r="O1275" s="6">
        <f>IF(L1275&gt;0,E1275/L1275,0)</f>
        <v>76.666666666666671</v>
      </c>
      <c r="P1275" s="11">
        <f t="shared" si="114"/>
        <v>41882.521886574068</v>
      </c>
      <c r="Q1275" s="11">
        <f>(((J1275/60)/60)/24)+DATE(1970,1,1)+(-5/24)</f>
        <v>41852.521886574068</v>
      </c>
      <c r="R1275" s="13" t="s">
        <v>8276</v>
      </c>
      <c r="S1275" s="14" t="str">
        <f t="shared" si="115"/>
        <v>music</v>
      </c>
      <c r="T1275" s="13" t="str">
        <f t="shared" si="116"/>
        <v>rock</v>
      </c>
      <c r="U1275">
        <f>LEN(C1275)</f>
        <v>94</v>
      </c>
      <c r="V1275">
        <f t="shared" si="117"/>
        <v>0</v>
      </c>
      <c r="W1275">
        <f t="shared" si="118"/>
        <v>1</v>
      </c>
      <c r="X1275">
        <f t="shared" si="119"/>
        <v>0</v>
      </c>
    </row>
    <row r="1276" spans="1:24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>
        <f>E1276/D1276</f>
        <v>1.5497535999999998</v>
      </c>
      <c r="O1276" s="6">
        <f>IF(L1276&gt;0,E1276/L1276,0)</f>
        <v>82.963254817987149</v>
      </c>
      <c r="P1276" s="11">
        <f t="shared" si="114"/>
        <v>41151.481770833328</v>
      </c>
      <c r="Q1276" s="11">
        <f>(((J1276/60)/60)/24)+DATE(1970,1,1)+(-5/24)</f>
        <v>41116.481770833328</v>
      </c>
      <c r="R1276" s="13" t="s">
        <v>8276</v>
      </c>
      <c r="S1276" s="14" t="str">
        <f t="shared" si="115"/>
        <v>music</v>
      </c>
      <c r="T1276" s="13" t="str">
        <f t="shared" si="116"/>
        <v>rock</v>
      </c>
      <c r="U1276">
        <f>LEN(C1276)</f>
        <v>123</v>
      </c>
      <c r="V1276">
        <f t="shared" si="117"/>
        <v>0</v>
      </c>
      <c r="W1276">
        <f t="shared" si="118"/>
        <v>0</v>
      </c>
      <c r="X1276">
        <f t="shared" si="119"/>
        <v>1</v>
      </c>
    </row>
    <row r="1277" spans="1:24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>
        <f>E1277/D1277</f>
        <v>1.6214066666666667</v>
      </c>
      <c r="O1277" s="6">
        <f>IF(L1277&gt;0,E1277/L1277,0)</f>
        <v>62.522107969151669</v>
      </c>
      <c r="P1277" s="11">
        <f t="shared" si="114"/>
        <v>41493.659571759257</v>
      </c>
      <c r="Q1277" s="11">
        <f>(((J1277/60)/60)/24)+DATE(1970,1,1)+(-5/24)</f>
        <v>41458.659571759257</v>
      </c>
      <c r="R1277" s="13" t="s">
        <v>8276</v>
      </c>
      <c r="S1277" s="14" t="str">
        <f t="shared" si="115"/>
        <v>music</v>
      </c>
      <c r="T1277" s="13" t="str">
        <f t="shared" si="116"/>
        <v>rock</v>
      </c>
      <c r="U1277">
        <f>LEN(C1277)</f>
        <v>110</v>
      </c>
      <c r="V1277">
        <f t="shared" si="117"/>
        <v>0</v>
      </c>
      <c r="W1277">
        <f t="shared" si="118"/>
        <v>0</v>
      </c>
      <c r="X1277">
        <f t="shared" si="119"/>
        <v>1</v>
      </c>
    </row>
    <row r="1278" spans="1:24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>
        <f>E1278/D1278</f>
        <v>1.0442100000000001</v>
      </c>
      <c r="O1278" s="6">
        <f>IF(L1278&gt;0,E1278/L1278,0)</f>
        <v>46.06808823529412</v>
      </c>
      <c r="P1278" s="11">
        <f t="shared" si="114"/>
        <v>40056.958333333328</v>
      </c>
      <c r="Q1278" s="11">
        <f>(((J1278/60)/60)/24)+DATE(1970,1,1)+(-5/24)</f>
        <v>40007.49591435185</v>
      </c>
      <c r="R1278" s="13" t="s">
        <v>8276</v>
      </c>
      <c r="S1278" s="14" t="str">
        <f t="shared" si="115"/>
        <v>music</v>
      </c>
      <c r="T1278" s="13" t="str">
        <f t="shared" si="116"/>
        <v>rock</v>
      </c>
      <c r="U1278">
        <f>LEN(C1278)</f>
        <v>75</v>
      </c>
      <c r="V1278">
        <f t="shared" si="117"/>
        <v>0</v>
      </c>
      <c r="W1278">
        <f t="shared" si="118"/>
        <v>1</v>
      </c>
      <c r="X1278">
        <f t="shared" si="119"/>
        <v>0</v>
      </c>
    </row>
    <row r="1279" spans="1:24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>
        <f>E1279/D1279</f>
        <v>1.0612433333333333</v>
      </c>
      <c r="O1279" s="6">
        <f>IF(L1279&gt;0,E1279/L1279,0)</f>
        <v>38.543946731234868</v>
      </c>
      <c r="P1279" s="11">
        <f t="shared" si="114"/>
        <v>41156.35355324074</v>
      </c>
      <c r="Q1279" s="11">
        <f>(((J1279/60)/60)/24)+DATE(1970,1,1)+(-5/24)</f>
        <v>41121.35355324074</v>
      </c>
      <c r="R1279" s="13" t="s">
        <v>8276</v>
      </c>
      <c r="S1279" s="14" t="str">
        <f t="shared" si="115"/>
        <v>music</v>
      </c>
      <c r="T1279" s="13" t="str">
        <f t="shared" si="116"/>
        <v>rock</v>
      </c>
      <c r="U1279">
        <f>LEN(C1279)</f>
        <v>133</v>
      </c>
      <c r="V1279">
        <f t="shared" si="117"/>
        <v>0</v>
      </c>
      <c r="W1279">
        <f t="shared" si="118"/>
        <v>0</v>
      </c>
      <c r="X1279">
        <f t="shared" si="119"/>
        <v>1</v>
      </c>
    </row>
    <row r="1280" spans="1:24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>
        <f>E1280/D1280</f>
        <v>1.5493846153846154</v>
      </c>
      <c r="O1280" s="6">
        <f>IF(L1280&gt;0,E1280/L1280,0)</f>
        <v>53.005263157894738</v>
      </c>
      <c r="P1280" s="11">
        <f t="shared" si="114"/>
        <v>41814.875</v>
      </c>
      <c r="Q1280" s="11">
        <f>(((J1280/60)/60)/24)+DATE(1970,1,1)+(-5/24)</f>
        <v>41786.346828703703</v>
      </c>
      <c r="R1280" s="13" t="s">
        <v>8276</v>
      </c>
      <c r="S1280" s="14" t="str">
        <f t="shared" si="115"/>
        <v>music</v>
      </c>
      <c r="T1280" s="13" t="str">
        <f t="shared" si="116"/>
        <v>rock</v>
      </c>
      <c r="U1280">
        <f>LEN(C1280)</f>
        <v>133</v>
      </c>
      <c r="V1280">
        <f t="shared" si="117"/>
        <v>0</v>
      </c>
      <c r="W1280">
        <f t="shared" si="118"/>
        <v>0</v>
      </c>
      <c r="X1280">
        <f t="shared" si="119"/>
        <v>1</v>
      </c>
    </row>
    <row r="1281" spans="1:24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>
        <f>E1281/D1281</f>
        <v>1.1077157238734421</v>
      </c>
      <c r="O1281" s="6">
        <f>IF(L1281&gt;0,E1281/L1281,0)</f>
        <v>73.355396825396824</v>
      </c>
      <c r="P1281" s="11">
        <f t="shared" si="114"/>
        <v>41721.849189814813</v>
      </c>
      <c r="Q1281" s="11">
        <f>(((J1281/60)/60)/24)+DATE(1970,1,1)+(-5/24)</f>
        <v>41681.890856481477</v>
      </c>
      <c r="R1281" s="13" t="s">
        <v>8276</v>
      </c>
      <c r="S1281" s="14" t="str">
        <f t="shared" si="115"/>
        <v>music</v>
      </c>
      <c r="T1281" s="13" t="str">
        <f t="shared" si="116"/>
        <v>rock</v>
      </c>
      <c r="U1281">
        <f>LEN(C1281)</f>
        <v>130</v>
      </c>
      <c r="V1281">
        <f t="shared" si="117"/>
        <v>0</v>
      </c>
      <c r="W1281">
        <f t="shared" si="118"/>
        <v>0</v>
      </c>
      <c r="X1281">
        <f t="shared" si="119"/>
        <v>1</v>
      </c>
    </row>
    <row r="1282" spans="1:24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>
        <f>E1282/D1282</f>
        <v>1.1091186666666666</v>
      </c>
      <c r="O1282" s="6">
        <f>IF(L1282&gt;0,E1282/L1282,0)</f>
        <v>127.97523076923076</v>
      </c>
      <c r="P1282" s="11">
        <f t="shared" ref="P1282:P1345" si="120">(((I1282/60)/60)/24)+DATE(1970,1,1)+(-5/24)</f>
        <v>40603.54923611111</v>
      </c>
      <c r="Q1282" s="11">
        <f>(((J1282/60)/60)/24)+DATE(1970,1,1)+(-5/24)</f>
        <v>40513.54923611111</v>
      </c>
      <c r="R1282" s="13" t="s">
        <v>8276</v>
      </c>
      <c r="S1282" s="14" t="str">
        <f t="shared" ref="S1282:S1345" si="121">LEFT(R1282,SEARCH("/",R1282)-1)</f>
        <v>music</v>
      </c>
      <c r="T1282" s="13" t="str">
        <f t="shared" ref="T1282:T1345" si="122">RIGHT(R1282,LEN(R1282)-SEARCH("/",R1282))</f>
        <v>rock</v>
      </c>
      <c r="U1282">
        <f>LEN(C1282)</f>
        <v>110</v>
      </c>
      <c r="V1282">
        <f t="shared" si="117"/>
        <v>0</v>
      </c>
      <c r="W1282">
        <f t="shared" si="118"/>
        <v>0</v>
      </c>
      <c r="X1282">
        <f t="shared" si="119"/>
        <v>1</v>
      </c>
    </row>
    <row r="1283" spans="1:24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>
        <f>E1283/D1283</f>
        <v>1.1071428571428572</v>
      </c>
      <c r="O1283" s="6">
        <f>IF(L1283&gt;0,E1283/L1283,0)</f>
        <v>104.72972972972973</v>
      </c>
      <c r="P1283" s="11">
        <f t="shared" si="120"/>
        <v>41483.535138888888</v>
      </c>
      <c r="Q1283" s="11">
        <f>(((J1283/60)/60)/24)+DATE(1970,1,1)+(-5/24)</f>
        <v>41463.535138888888</v>
      </c>
      <c r="R1283" s="13" t="s">
        <v>8276</v>
      </c>
      <c r="S1283" s="14" t="str">
        <f t="shared" si="121"/>
        <v>music</v>
      </c>
      <c r="T1283" s="13" t="str">
        <f t="shared" si="122"/>
        <v>rock</v>
      </c>
      <c r="U1283">
        <f>LEN(C1283)</f>
        <v>133</v>
      </c>
      <c r="V1283">
        <f t="shared" ref="V1283:V1346" si="123">IF(U1283&lt;50,1,0)</f>
        <v>0</v>
      </c>
      <c r="W1283">
        <f t="shared" ref="W1283:W1346" si="124">IF(AND(U1283&gt;= 50, U1283 &lt; 100),1,0)</f>
        <v>0</v>
      </c>
      <c r="X1283">
        <f t="shared" ref="X1283:X1346" si="125">IF(U1283&gt;=100,1,0)</f>
        <v>1</v>
      </c>
    </row>
    <row r="1284" spans="1:24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>
        <f>E1284/D1284</f>
        <v>1.2361333333333333</v>
      </c>
      <c r="O1284" s="6">
        <f>IF(L1284&gt;0,E1284/L1284,0)</f>
        <v>67.671532846715323</v>
      </c>
      <c r="P1284" s="11">
        <f t="shared" si="120"/>
        <v>41616.999305555553</v>
      </c>
      <c r="Q1284" s="11">
        <f>(((J1284/60)/60)/24)+DATE(1970,1,1)+(-5/24)</f>
        <v>41586.266840277778</v>
      </c>
      <c r="R1284" s="13" t="s">
        <v>8276</v>
      </c>
      <c r="S1284" s="14" t="str">
        <f t="shared" si="121"/>
        <v>music</v>
      </c>
      <c r="T1284" s="13" t="str">
        <f t="shared" si="122"/>
        <v>rock</v>
      </c>
      <c r="U1284">
        <f>LEN(C1284)</f>
        <v>129</v>
      </c>
      <c r="V1284">
        <f t="shared" si="123"/>
        <v>0</v>
      </c>
      <c r="W1284">
        <f t="shared" si="124"/>
        <v>0</v>
      </c>
      <c r="X1284">
        <f t="shared" si="125"/>
        <v>1</v>
      </c>
    </row>
    <row r="1285" spans="1:24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>
        <f>E1285/D1285</f>
        <v>2.1105</v>
      </c>
      <c r="O1285" s="6">
        <f>IF(L1285&gt;0,E1285/L1285,0)</f>
        <v>95.931818181818187</v>
      </c>
      <c r="P1285" s="11">
        <f t="shared" si="120"/>
        <v>41343.958333333328</v>
      </c>
      <c r="Q1285" s="11">
        <f>(((J1285/60)/60)/24)+DATE(1970,1,1)+(-5/24)</f>
        <v>41320.50913194444</v>
      </c>
      <c r="R1285" s="13" t="s">
        <v>8276</v>
      </c>
      <c r="S1285" s="14" t="str">
        <f t="shared" si="121"/>
        <v>music</v>
      </c>
      <c r="T1285" s="13" t="str">
        <f t="shared" si="122"/>
        <v>rock</v>
      </c>
      <c r="U1285">
        <f>LEN(C1285)</f>
        <v>101</v>
      </c>
      <c r="V1285">
        <f t="shared" si="123"/>
        <v>0</v>
      </c>
      <c r="W1285">
        <f t="shared" si="124"/>
        <v>0</v>
      </c>
      <c r="X1285">
        <f t="shared" si="125"/>
        <v>1</v>
      </c>
    </row>
    <row r="1286" spans="1:24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>
        <f>E1286/D1286</f>
        <v>1.01</v>
      </c>
      <c r="O1286" s="6">
        <f>IF(L1286&gt;0,E1286/L1286,0)</f>
        <v>65.161290322580641</v>
      </c>
      <c r="P1286" s="11">
        <f t="shared" si="120"/>
        <v>42735.499305555553</v>
      </c>
      <c r="Q1286" s="11">
        <f>(((J1286/60)/60)/24)+DATE(1970,1,1)+(-5/24)</f>
        <v>42712.026412037034</v>
      </c>
      <c r="R1286" s="13" t="s">
        <v>8271</v>
      </c>
      <c r="S1286" s="14" t="str">
        <f t="shared" si="121"/>
        <v>theater</v>
      </c>
      <c r="T1286" s="13" t="str">
        <f t="shared" si="122"/>
        <v>plays</v>
      </c>
      <c r="U1286">
        <f>LEN(C1286)</f>
        <v>122</v>
      </c>
      <c r="V1286">
        <f t="shared" si="123"/>
        <v>0</v>
      </c>
      <c r="W1286">
        <f t="shared" si="124"/>
        <v>0</v>
      </c>
      <c r="X1286">
        <f t="shared" si="125"/>
        <v>1</v>
      </c>
    </row>
    <row r="1287" spans="1:24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>
        <f>E1287/D1287</f>
        <v>1.0165</v>
      </c>
      <c r="O1287" s="6">
        <f>IF(L1287&gt;0,E1287/L1287,0)</f>
        <v>32.269841269841272</v>
      </c>
      <c r="P1287" s="11">
        <f t="shared" si="120"/>
        <v>42175.374710648146</v>
      </c>
      <c r="Q1287" s="11">
        <f>(((J1287/60)/60)/24)+DATE(1970,1,1)+(-5/24)</f>
        <v>42160.374710648146</v>
      </c>
      <c r="R1287" s="13" t="s">
        <v>8271</v>
      </c>
      <c r="S1287" s="14" t="str">
        <f t="shared" si="121"/>
        <v>theater</v>
      </c>
      <c r="T1287" s="13" t="str">
        <f t="shared" si="122"/>
        <v>plays</v>
      </c>
      <c r="U1287">
        <f>LEN(C1287)</f>
        <v>123</v>
      </c>
      <c r="V1287">
        <f t="shared" si="123"/>
        <v>0</v>
      </c>
      <c r="W1287">
        <f t="shared" si="124"/>
        <v>0</v>
      </c>
      <c r="X1287">
        <f t="shared" si="125"/>
        <v>1</v>
      </c>
    </row>
    <row r="1288" spans="1:24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>
        <f>E1288/D1288</f>
        <v>1.0833333333333333</v>
      </c>
      <c r="O1288" s="6">
        <f>IF(L1288&gt;0,E1288/L1288,0)</f>
        <v>81.25</v>
      </c>
      <c r="P1288" s="11">
        <f t="shared" si="120"/>
        <v>42052.374999999993</v>
      </c>
      <c r="Q1288" s="11">
        <f>(((J1288/60)/60)/24)+DATE(1970,1,1)+(-5/24)</f>
        <v>42039.176238425927</v>
      </c>
      <c r="R1288" s="13" t="s">
        <v>8271</v>
      </c>
      <c r="S1288" s="14" t="str">
        <f t="shared" si="121"/>
        <v>theater</v>
      </c>
      <c r="T1288" s="13" t="str">
        <f t="shared" si="122"/>
        <v>plays</v>
      </c>
      <c r="U1288">
        <f>LEN(C1288)</f>
        <v>117</v>
      </c>
      <c r="V1288">
        <f t="shared" si="123"/>
        <v>0</v>
      </c>
      <c r="W1288">
        <f t="shared" si="124"/>
        <v>0</v>
      </c>
      <c r="X1288">
        <f t="shared" si="125"/>
        <v>1</v>
      </c>
    </row>
    <row r="1289" spans="1:24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>
        <f>E1289/D1289</f>
        <v>2.42</v>
      </c>
      <c r="O1289" s="6">
        <f>IF(L1289&gt;0,E1289/L1289,0)</f>
        <v>24.2</v>
      </c>
      <c r="P1289" s="11">
        <f t="shared" si="120"/>
        <v>42167.412685185183</v>
      </c>
      <c r="Q1289" s="11">
        <f>(((J1289/60)/60)/24)+DATE(1970,1,1)+(-5/24)</f>
        <v>42107.412685185183</v>
      </c>
      <c r="R1289" s="13" t="s">
        <v>8271</v>
      </c>
      <c r="S1289" s="14" t="str">
        <f t="shared" si="121"/>
        <v>theater</v>
      </c>
      <c r="T1289" s="13" t="str">
        <f t="shared" si="122"/>
        <v>plays</v>
      </c>
      <c r="U1289">
        <f>LEN(C1289)</f>
        <v>134</v>
      </c>
      <c r="V1289">
        <f t="shared" si="123"/>
        <v>0</v>
      </c>
      <c r="W1289">
        <f t="shared" si="124"/>
        <v>0</v>
      </c>
      <c r="X1289">
        <f t="shared" si="125"/>
        <v>1</v>
      </c>
    </row>
    <row r="1290" spans="1:24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>
        <f>E1290/D1290</f>
        <v>1.0044999999999999</v>
      </c>
      <c r="O1290" s="6">
        <f>IF(L1290&gt;0,E1290/L1290,0)</f>
        <v>65.868852459016395</v>
      </c>
      <c r="P1290" s="11">
        <f t="shared" si="120"/>
        <v>42591.958333333336</v>
      </c>
      <c r="Q1290" s="11">
        <f>(((J1290/60)/60)/24)+DATE(1970,1,1)+(-5/24)</f>
        <v>42560.946331018517</v>
      </c>
      <c r="R1290" s="13" t="s">
        <v>8271</v>
      </c>
      <c r="S1290" s="14" t="str">
        <f t="shared" si="121"/>
        <v>theater</v>
      </c>
      <c r="T1290" s="13" t="str">
        <f t="shared" si="122"/>
        <v>plays</v>
      </c>
      <c r="U1290">
        <f>LEN(C1290)</f>
        <v>134</v>
      </c>
      <c r="V1290">
        <f t="shared" si="123"/>
        <v>0</v>
      </c>
      <c r="W1290">
        <f t="shared" si="124"/>
        <v>0</v>
      </c>
      <c r="X1290">
        <f t="shared" si="125"/>
        <v>1</v>
      </c>
    </row>
    <row r="1291" spans="1:24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>
        <f>E1291/D1291</f>
        <v>1.2506666666666666</v>
      </c>
      <c r="O1291" s="6">
        <f>IF(L1291&gt;0,E1291/L1291,0)</f>
        <v>36.07692307692308</v>
      </c>
      <c r="P1291" s="11">
        <f t="shared" si="120"/>
        <v>42738.926446759251</v>
      </c>
      <c r="Q1291" s="11">
        <f>(((J1291/60)/60)/24)+DATE(1970,1,1)+(-5/24)</f>
        <v>42708.926446759251</v>
      </c>
      <c r="R1291" s="13" t="s">
        <v>8271</v>
      </c>
      <c r="S1291" s="14" t="str">
        <f t="shared" si="121"/>
        <v>theater</v>
      </c>
      <c r="T1291" s="13" t="str">
        <f t="shared" si="122"/>
        <v>plays</v>
      </c>
      <c r="U1291">
        <f>LEN(C1291)</f>
        <v>104</v>
      </c>
      <c r="V1291">
        <f t="shared" si="123"/>
        <v>0</v>
      </c>
      <c r="W1291">
        <f t="shared" si="124"/>
        <v>0</v>
      </c>
      <c r="X1291">
        <f t="shared" si="125"/>
        <v>1</v>
      </c>
    </row>
    <row r="1292" spans="1:24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>
        <f>E1292/D1292</f>
        <v>1.0857142857142856</v>
      </c>
      <c r="O1292" s="6">
        <f>IF(L1292&gt;0,E1292/L1292,0)</f>
        <v>44.186046511627907</v>
      </c>
      <c r="P1292" s="11">
        <f t="shared" si="120"/>
        <v>42117.082638888889</v>
      </c>
      <c r="Q1292" s="11">
        <f>(((J1292/60)/60)/24)+DATE(1970,1,1)+(-5/24)</f>
        <v>42086.406608796293</v>
      </c>
      <c r="R1292" s="13" t="s">
        <v>8271</v>
      </c>
      <c r="S1292" s="14" t="str">
        <f t="shared" si="121"/>
        <v>theater</v>
      </c>
      <c r="T1292" s="13" t="str">
        <f t="shared" si="122"/>
        <v>plays</v>
      </c>
      <c r="U1292">
        <f>LEN(C1292)</f>
        <v>56</v>
      </c>
      <c r="V1292">
        <f t="shared" si="123"/>
        <v>0</v>
      </c>
      <c r="W1292">
        <f t="shared" si="124"/>
        <v>1</v>
      </c>
      <c r="X1292">
        <f t="shared" si="125"/>
        <v>0</v>
      </c>
    </row>
    <row r="1293" spans="1:24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>
        <f>E1293/D1293</f>
        <v>1.4570000000000001</v>
      </c>
      <c r="O1293" s="6">
        <f>IF(L1293&gt;0,E1293/L1293,0)</f>
        <v>104.07142857142857</v>
      </c>
      <c r="P1293" s="11">
        <f t="shared" si="120"/>
        <v>42101.083333333336</v>
      </c>
      <c r="Q1293" s="11">
        <f>(((J1293/60)/60)/24)+DATE(1970,1,1)+(-5/24)</f>
        <v>42064.444340277776</v>
      </c>
      <c r="R1293" s="13" t="s">
        <v>8271</v>
      </c>
      <c r="S1293" s="14" t="str">
        <f t="shared" si="121"/>
        <v>theater</v>
      </c>
      <c r="T1293" s="13" t="str">
        <f t="shared" si="122"/>
        <v>plays</v>
      </c>
      <c r="U1293">
        <f>LEN(C1293)</f>
        <v>129</v>
      </c>
      <c r="V1293">
        <f t="shared" si="123"/>
        <v>0</v>
      </c>
      <c r="W1293">
        <f t="shared" si="124"/>
        <v>0</v>
      </c>
      <c r="X1293">
        <f t="shared" si="125"/>
        <v>1</v>
      </c>
    </row>
    <row r="1294" spans="1:24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>
        <f>E1294/D1294</f>
        <v>1.1000000000000001</v>
      </c>
      <c r="O1294" s="6">
        <f>IF(L1294&gt;0,E1294/L1294,0)</f>
        <v>35.96153846153846</v>
      </c>
      <c r="P1294" s="11">
        <f t="shared" si="120"/>
        <v>42283.749305555553</v>
      </c>
      <c r="Q1294" s="11">
        <f>(((J1294/60)/60)/24)+DATE(1970,1,1)+(-5/24)</f>
        <v>42256.555879629632</v>
      </c>
      <c r="R1294" s="13" t="s">
        <v>8271</v>
      </c>
      <c r="S1294" s="14" t="str">
        <f t="shared" si="121"/>
        <v>theater</v>
      </c>
      <c r="T1294" s="13" t="str">
        <f t="shared" si="122"/>
        <v>plays</v>
      </c>
      <c r="U1294">
        <f>LEN(C1294)</f>
        <v>132</v>
      </c>
      <c r="V1294">
        <f t="shared" si="123"/>
        <v>0</v>
      </c>
      <c r="W1294">
        <f t="shared" si="124"/>
        <v>0</v>
      </c>
      <c r="X1294">
        <f t="shared" si="125"/>
        <v>1</v>
      </c>
    </row>
    <row r="1295" spans="1:24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>
        <f>E1295/D1295</f>
        <v>1.0223333333333333</v>
      </c>
      <c r="O1295" s="6">
        <f>IF(L1295&gt;0,E1295/L1295,0)</f>
        <v>127.79166666666667</v>
      </c>
      <c r="P1295" s="11">
        <f t="shared" si="120"/>
        <v>42322.534386574065</v>
      </c>
      <c r="Q1295" s="11">
        <f>(((J1295/60)/60)/24)+DATE(1970,1,1)+(-5/24)</f>
        <v>42292.492719907408</v>
      </c>
      <c r="R1295" s="13" t="s">
        <v>8271</v>
      </c>
      <c r="S1295" s="14" t="str">
        <f t="shared" si="121"/>
        <v>theater</v>
      </c>
      <c r="T1295" s="13" t="str">
        <f t="shared" si="122"/>
        <v>plays</v>
      </c>
      <c r="U1295">
        <f>LEN(C1295)</f>
        <v>135</v>
      </c>
      <c r="V1295">
        <f t="shared" si="123"/>
        <v>0</v>
      </c>
      <c r="W1295">
        <f t="shared" si="124"/>
        <v>0</v>
      </c>
      <c r="X1295">
        <f t="shared" si="125"/>
        <v>1</v>
      </c>
    </row>
    <row r="1296" spans="1:24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>
        <f>E1296/D1296</f>
        <v>1.22</v>
      </c>
      <c r="O1296" s="6">
        <f>IF(L1296&gt;0,E1296/L1296,0)</f>
        <v>27.727272727272727</v>
      </c>
      <c r="P1296" s="11">
        <f t="shared" si="120"/>
        <v>42296.249999999993</v>
      </c>
      <c r="Q1296" s="11">
        <f>(((J1296/60)/60)/24)+DATE(1970,1,1)+(-5/24)</f>
        <v>42278.245335648149</v>
      </c>
      <c r="R1296" s="13" t="s">
        <v>8271</v>
      </c>
      <c r="S1296" s="14" t="str">
        <f t="shared" si="121"/>
        <v>theater</v>
      </c>
      <c r="T1296" s="13" t="str">
        <f t="shared" si="122"/>
        <v>plays</v>
      </c>
      <c r="U1296">
        <f>LEN(C1296)</f>
        <v>127</v>
      </c>
      <c r="V1296">
        <f t="shared" si="123"/>
        <v>0</v>
      </c>
      <c r="W1296">
        <f t="shared" si="124"/>
        <v>0</v>
      </c>
      <c r="X1296">
        <f t="shared" si="125"/>
        <v>1</v>
      </c>
    </row>
    <row r="1297" spans="1:24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>
        <f>E1297/D1297</f>
        <v>1.0196000000000001</v>
      </c>
      <c r="O1297" s="6">
        <f>IF(L1297&gt;0,E1297/L1297,0)</f>
        <v>39.828125</v>
      </c>
      <c r="P1297" s="11">
        <f t="shared" si="120"/>
        <v>42214.499999999993</v>
      </c>
      <c r="Q1297" s="11">
        <f>(((J1297/60)/60)/24)+DATE(1970,1,1)+(-5/24)</f>
        <v>42184.364548611113</v>
      </c>
      <c r="R1297" s="13" t="s">
        <v>8271</v>
      </c>
      <c r="S1297" s="14" t="str">
        <f t="shared" si="121"/>
        <v>theater</v>
      </c>
      <c r="T1297" s="13" t="str">
        <f t="shared" si="122"/>
        <v>plays</v>
      </c>
      <c r="U1297">
        <f>LEN(C1297)</f>
        <v>133</v>
      </c>
      <c r="V1297">
        <f t="shared" si="123"/>
        <v>0</v>
      </c>
      <c r="W1297">
        <f t="shared" si="124"/>
        <v>0</v>
      </c>
      <c r="X1297">
        <f t="shared" si="125"/>
        <v>1</v>
      </c>
    </row>
    <row r="1298" spans="1:24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>
        <f>E1298/D1298</f>
        <v>1.411764705882353</v>
      </c>
      <c r="O1298" s="6">
        <f>IF(L1298&gt;0,E1298/L1298,0)</f>
        <v>52.173913043478258</v>
      </c>
      <c r="P1298" s="11">
        <f t="shared" si="120"/>
        <v>42442.800613425927</v>
      </c>
      <c r="Q1298" s="11">
        <f>(((J1298/60)/60)/24)+DATE(1970,1,1)+(-5/24)</f>
        <v>42422.842280092591</v>
      </c>
      <c r="R1298" s="13" t="s">
        <v>8271</v>
      </c>
      <c r="S1298" s="14" t="str">
        <f t="shared" si="121"/>
        <v>theater</v>
      </c>
      <c r="T1298" s="13" t="str">
        <f t="shared" si="122"/>
        <v>plays</v>
      </c>
      <c r="U1298">
        <f>LEN(C1298)</f>
        <v>133</v>
      </c>
      <c r="V1298">
        <f t="shared" si="123"/>
        <v>0</v>
      </c>
      <c r="W1298">
        <f t="shared" si="124"/>
        <v>0</v>
      </c>
      <c r="X1298">
        <f t="shared" si="125"/>
        <v>1</v>
      </c>
    </row>
    <row r="1299" spans="1:24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>
        <f>E1299/D1299</f>
        <v>1.0952500000000001</v>
      </c>
      <c r="O1299" s="6">
        <f>IF(L1299&gt;0,E1299/L1299,0)</f>
        <v>92.037815126050418</v>
      </c>
      <c r="P1299" s="11">
        <f t="shared" si="120"/>
        <v>42491.538865740738</v>
      </c>
      <c r="Q1299" s="11">
        <f>(((J1299/60)/60)/24)+DATE(1970,1,1)+(-5/24)</f>
        <v>42461.538865740738</v>
      </c>
      <c r="R1299" s="13" t="s">
        <v>8271</v>
      </c>
      <c r="S1299" s="14" t="str">
        <f t="shared" si="121"/>
        <v>theater</v>
      </c>
      <c r="T1299" s="13" t="str">
        <f t="shared" si="122"/>
        <v>plays</v>
      </c>
      <c r="U1299">
        <f>LEN(C1299)</f>
        <v>126</v>
      </c>
      <c r="V1299">
        <f t="shared" si="123"/>
        <v>0</v>
      </c>
      <c r="W1299">
        <f t="shared" si="124"/>
        <v>0</v>
      </c>
      <c r="X1299">
        <f t="shared" si="125"/>
        <v>1</v>
      </c>
    </row>
    <row r="1300" spans="1:24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>
        <f>E1300/D1300</f>
        <v>1.0465</v>
      </c>
      <c r="O1300" s="6">
        <f>IF(L1300&gt;0,E1300/L1300,0)</f>
        <v>63.424242424242422</v>
      </c>
      <c r="P1300" s="11">
        <f t="shared" si="120"/>
        <v>42488.472592592596</v>
      </c>
      <c r="Q1300" s="11">
        <f>(((J1300/60)/60)/24)+DATE(1970,1,1)+(-5/24)</f>
        <v>42458.472592592596</v>
      </c>
      <c r="R1300" s="13" t="s">
        <v>8271</v>
      </c>
      <c r="S1300" s="14" t="str">
        <f t="shared" si="121"/>
        <v>theater</v>
      </c>
      <c r="T1300" s="13" t="str">
        <f t="shared" si="122"/>
        <v>plays</v>
      </c>
      <c r="U1300">
        <f>LEN(C1300)</f>
        <v>123</v>
      </c>
      <c r="V1300">
        <f t="shared" si="123"/>
        <v>0</v>
      </c>
      <c r="W1300">
        <f t="shared" si="124"/>
        <v>0</v>
      </c>
      <c r="X1300">
        <f t="shared" si="125"/>
        <v>1</v>
      </c>
    </row>
    <row r="1301" spans="1:24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>
        <f>E1301/D1301</f>
        <v>1.24</v>
      </c>
      <c r="O1301" s="6">
        <f>IF(L1301&gt;0,E1301/L1301,0)</f>
        <v>135.625</v>
      </c>
      <c r="P1301" s="11">
        <f t="shared" si="120"/>
        <v>42199.606006944443</v>
      </c>
      <c r="Q1301" s="11">
        <f>(((J1301/60)/60)/24)+DATE(1970,1,1)+(-5/24)</f>
        <v>42169.606006944443</v>
      </c>
      <c r="R1301" s="13" t="s">
        <v>8271</v>
      </c>
      <c r="S1301" s="14" t="str">
        <f t="shared" si="121"/>
        <v>theater</v>
      </c>
      <c r="T1301" s="13" t="str">
        <f t="shared" si="122"/>
        <v>plays</v>
      </c>
      <c r="U1301">
        <f>LEN(C1301)</f>
        <v>113</v>
      </c>
      <c r="V1301">
        <f t="shared" si="123"/>
        <v>0</v>
      </c>
      <c r="W1301">
        <f t="shared" si="124"/>
        <v>0</v>
      </c>
      <c r="X1301">
        <f t="shared" si="125"/>
        <v>1</v>
      </c>
    </row>
    <row r="1302" spans="1:24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>
        <f>E1302/D1302</f>
        <v>1.35</v>
      </c>
      <c r="O1302" s="6">
        <f>IF(L1302&gt;0,E1302/L1302,0)</f>
        <v>168.75</v>
      </c>
      <c r="P1302" s="11">
        <f t="shared" si="120"/>
        <v>42522.581249999996</v>
      </c>
      <c r="Q1302" s="11">
        <f>(((J1302/60)/60)/24)+DATE(1970,1,1)+(-5/24)</f>
        <v>42483.466874999998</v>
      </c>
      <c r="R1302" s="13" t="s">
        <v>8271</v>
      </c>
      <c r="S1302" s="14" t="str">
        <f t="shared" si="121"/>
        <v>theater</v>
      </c>
      <c r="T1302" s="13" t="str">
        <f t="shared" si="122"/>
        <v>plays</v>
      </c>
      <c r="U1302">
        <f>LEN(C1302)</f>
        <v>135</v>
      </c>
      <c r="V1302">
        <f t="shared" si="123"/>
        <v>0</v>
      </c>
      <c r="W1302">
        <f t="shared" si="124"/>
        <v>0</v>
      </c>
      <c r="X1302">
        <f t="shared" si="125"/>
        <v>1</v>
      </c>
    </row>
    <row r="1303" spans="1:24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>
        <f>E1303/D1303</f>
        <v>1.0275000000000001</v>
      </c>
      <c r="O1303" s="6">
        <f>IF(L1303&gt;0,E1303/L1303,0)</f>
        <v>70.862068965517238</v>
      </c>
      <c r="P1303" s="11">
        <f t="shared" si="120"/>
        <v>42205.916666666664</v>
      </c>
      <c r="Q1303" s="11">
        <f>(((J1303/60)/60)/24)+DATE(1970,1,1)+(-5/24)</f>
        <v>42195.541412037033</v>
      </c>
      <c r="R1303" s="13" t="s">
        <v>8271</v>
      </c>
      <c r="S1303" s="14" t="str">
        <f t="shared" si="121"/>
        <v>theater</v>
      </c>
      <c r="T1303" s="13" t="str">
        <f t="shared" si="122"/>
        <v>plays</v>
      </c>
      <c r="U1303">
        <f>LEN(C1303)</f>
        <v>128</v>
      </c>
      <c r="V1303">
        <f t="shared" si="123"/>
        <v>0</v>
      </c>
      <c r="W1303">
        <f t="shared" si="124"/>
        <v>0</v>
      </c>
      <c r="X1303">
        <f t="shared" si="125"/>
        <v>1</v>
      </c>
    </row>
    <row r="1304" spans="1:24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>
        <f>E1304/D1304</f>
        <v>1</v>
      </c>
      <c r="O1304" s="6">
        <f>IF(L1304&gt;0,E1304/L1304,0)</f>
        <v>50</v>
      </c>
      <c r="P1304" s="11">
        <f t="shared" si="120"/>
        <v>42704.891331018516</v>
      </c>
      <c r="Q1304" s="11">
        <f>(((J1304/60)/60)/24)+DATE(1970,1,1)+(-5/24)</f>
        <v>42674.849664351852</v>
      </c>
      <c r="R1304" s="13" t="s">
        <v>8271</v>
      </c>
      <c r="S1304" s="14" t="str">
        <f t="shared" si="121"/>
        <v>theater</v>
      </c>
      <c r="T1304" s="13" t="str">
        <f t="shared" si="122"/>
        <v>plays</v>
      </c>
      <c r="U1304">
        <f>LEN(C1304)</f>
        <v>105</v>
      </c>
      <c r="V1304">
        <f t="shared" si="123"/>
        <v>0</v>
      </c>
      <c r="W1304">
        <f t="shared" si="124"/>
        <v>0</v>
      </c>
      <c r="X1304">
        <f t="shared" si="125"/>
        <v>1</v>
      </c>
    </row>
    <row r="1305" spans="1:24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>
        <f>E1305/D1305</f>
        <v>1.3026085714285716</v>
      </c>
      <c r="O1305" s="6">
        <f>IF(L1305&gt;0,E1305/L1305,0)</f>
        <v>42.214166666666671</v>
      </c>
      <c r="P1305" s="11">
        <f t="shared" si="120"/>
        <v>42582.249999999993</v>
      </c>
      <c r="Q1305" s="11">
        <f>(((J1305/60)/60)/24)+DATE(1970,1,1)+(-5/24)</f>
        <v>42566.232870370368</v>
      </c>
      <c r="R1305" s="13" t="s">
        <v>8271</v>
      </c>
      <c r="S1305" s="14" t="str">
        <f t="shared" si="121"/>
        <v>theater</v>
      </c>
      <c r="T1305" s="13" t="str">
        <f t="shared" si="122"/>
        <v>plays</v>
      </c>
      <c r="U1305">
        <f>LEN(C1305)</f>
        <v>29</v>
      </c>
      <c r="V1305">
        <f t="shared" si="123"/>
        <v>1</v>
      </c>
      <c r="W1305">
        <f t="shared" si="124"/>
        <v>0</v>
      </c>
      <c r="X1305">
        <f t="shared" si="125"/>
        <v>0</v>
      </c>
    </row>
    <row r="1306" spans="1:24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>
        <f>E1306/D1306</f>
        <v>0.39627499999999999</v>
      </c>
      <c r="O1306" s="6">
        <f>IF(L1306&gt;0,E1306/L1306,0)</f>
        <v>152.41346153846155</v>
      </c>
      <c r="P1306" s="11">
        <f t="shared" si="120"/>
        <v>42806.944502314807</v>
      </c>
      <c r="Q1306" s="11">
        <f>(((J1306/60)/60)/24)+DATE(1970,1,1)+(-5/24)</f>
        <v>42746.986168981479</v>
      </c>
      <c r="R1306" s="13" t="s">
        <v>8273</v>
      </c>
      <c r="S1306" s="14" t="str">
        <f t="shared" si="121"/>
        <v>technology</v>
      </c>
      <c r="T1306" s="13" t="str">
        <f t="shared" si="122"/>
        <v>wearables</v>
      </c>
      <c r="U1306">
        <f>LEN(C1306)</f>
        <v>121</v>
      </c>
      <c r="V1306">
        <f t="shared" si="123"/>
        <v>0</v>
      </c>
      <c r="W1306">
        <f t="shared" si="124"/>
        <v>0</v>
      </c>
      <c r="X1306">
        <f t="shared" si="125"/>
        <v>1</v>
      </c>
    </row>
    <row r="1307" spans="1:24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>
        <f>E1307/D1307</f>
        <v>0.25976666666666665</v>
      </c>
      <c r="O1307" s="6">
        <f>IF(L1307&gt;0,E1307/L1307,0)</f>
        <v>90.616279069767444</v>
      </c>
      <c r="P1307" s="11">
        <f t="shared" si="120"/>
        <v>42572.520833333336</v>
      </c>
      <c r="Q1307" s="11">
        <f>(((J1307/60)/60)/24)+DATE(1970,1,1)+(-5/24)</f>
        <v>42543.457268518519</v>
      </c>
      <c r="R1307" s="13" t="s">
        <v>8273</v>
      </c>
      <c r="S1307" s="14" t="str">
        <f t="shared" si="121"/>
        <v>technology</v>
      </c>
      <c r="T1307" s="13" t="str">
        <f t="shared" si="122"/>
        <v>wearables</v>
      </c>
      <c r="U1307">
        <f>LEN(C1307)</f>
        <v>128</v>
      </c>
      <c r="V1307">
        <f t="shared" si="123"/>
        <v>0</v>
      </c>
      <c r="W1307">
        <f t="shared" si="124"/>
        <v>0</v>
      </c>
      <c r="X1307">
        <f t="shared" si="125"/>
        <v>1</v>
      </c>
    </row>
    <row r="1308" spans="1:24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>
        <f>E1308/D1308</f>
        <v>0.65246363636363636</v>
      </c>
      <c r="O1308" s="6">
        <f>IF(L1308&gt;0,E1308/L1308,0)</f>
        <v>201.60393258426967</v>
      </c>
      <c r="P1308" s="11">
        <f t="shared" si="120"/>
        <v>41977.249236111107</v>
      </c>
      <c r="Q1308" s="11">
        <f>(((J1308/60)/60)/24)+DATE(1970,1,1)+(-5/24)</f>
        <v>41947.249236111107</v>
      </c>
      <c r="R1308" s="13" t="s">
        <v>8273</v>
      </c>
      <c r="S1308" s="14" t="str">
        <f t="shared" si="121"/>
        <v>technology</v>
      </c>
      <c r="T1308" s="13" t="str">
        <f t="shared" si="122"/>
        <v>wearables</v>
      </c>
      <c r="U1308">
        <f>LEN(C1308)</f>
        <v>138</v>
      </c>
      <c r="V1308">
        <f t="shared" si="123"/>
        <v>0</v>
      </c>
      <c r="W1308">
        <f t="shared" si="124"/>
        <v>0</v>
      </c>
      <c r="X1308">
        <f t="shared" si="125"/>
        <v>1</v>
      </c>
    </row>
    <row r="1309" spans="1:24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>
        <f>E1309/D1309</f>
        <v>0.11514000000000001</v>
      </c>
      <c r="O1309" s="6">
        <f>IF(L1309&gt;0,E1309/L1309,0)</f>
        <v>127.93333333333334</v>
      </c>
      <c r="P1309" s="11">
        <f t="shared" si="120"/>
        <v>42417.294895833329</v>
      </c>
      <c r="Q1309" s="11">
        <f>(((J1309/60)/60)/24)+DATE(1970,1,1)+(-5/24)</f>
        <v>42387.294895833329</v>
      </c>
      <c r="R1309" s="13" t="s">
        <v>8273</v>
      </c>
      <c r="S1309" s="14" t="str">
        <f t="shared" si="121"/>
        <v>technology</v>
      </c>
      <c r="T1309" s="13" t="str">
        <f t="shared" si="122"/>
        <v>wearables</v>
      </c>
      <c r="U1309">
        <f>LEN(C1309)</f>
        <v>54</v>
      </c>
      <c r="V1309">
        <f t="shared" si="123"/>
        <v>0</v>
      </c>
      <c r="W1309">
        <f t="shared" si="124"/>
        <v>1</v>
      </c>
      <c r="X1309">
        <f t="shared" si="125"/>
        <v>0</v>
      </c>
    </row>
    <row r="1310" spans="1:24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>
        <f>E1310/D1310</f>
        <v>0.11360000000000001</v>
      </c>
      <c r="O1310" s="6">
        <f>IF(L1310&gt;0,E1310/L1310,0)</f>
        <v>29.894736842105264</v>
      </c>
      <c r="P1310" s="11">
        <f t="shared" si="120"/>
        <v>42651.405231481483</v>
      </c>
      <c r="Q1310" s="11">
        <f>(((J1310/60)/60)/24)+DATE(1970,1,1)+(-5/24)</f>
        <v>42611.405231481483</v>
      </c>
      <c r="R1310" s="13" t="s">
        <v>8273</v>
      </c>
      <c r="S1310" s="14" t="str">
        <f t="shared" si="121"/>
        <v>technology</v>
      </c>
      <c r="T1310" s="13" t="str">
        <f t="shared" si="122"/>
        <v>wearables</v>
      </c>
      <c r="U1310">
        <f>LEN(C1310)</f>
        <v>47</v>
      </c>
      <c r="V1310">
        <f t="shared" si="123"/>
        <v>1</v>
      </c>
      <c r="W1310">
        <f t="shared" si="124"/>
        <v>0</v>
      </c>
      <c r="X1310">
        <f t="shared" si="125"/>
        <v>0</v>
      </c>
    </row>
    <row r="1311" spans="1:24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>
        <f>E1311/D1311</f>
        <v>1.1199130434782609</v>
      </c>
      <c r="O1311" s="6">
        <f>IF(L1311&gt;0,E1311/L1311,0)</f>
        <v>367.97142857142859</v>
      </c>
      <c r="P1311" s="11">
        <f t="shared" si="120"/>
        <v>42292.674398148149</v>
      </c>
      <c r="Q1311" s="11">
        <f>(((J1311/60)/60)/24)+DATE(1970,1,1)+(-5/24)</f>
        <v>42257.674398148149</v>
      </c>
      <c r="R1311" s="13" t="s">
        <v>8273</v>
      </c>
      <c r="S1311" s="14" t="str">
        <f t="shared" si="121"/>
        <v>technology</v>
      </c>
      <c r="T1311" s="13" t="str">
        <f t="shared" si="122"/>
        <v>wearables</v>
      </c>
      <c r="U1311">
        <f>LEN(C1311)</f>
        <v>100</v>
      </c>
      <c r="V1311">
        <f t="shared" si="123"/>
        <v>0</v>
      </c>
      <c r="W1311">
        <f t="shared" si="124"/>
        <v>0</v>
      </c>
      <c r="X1311">
        <f t="shared" si="125"/>
        <v>1</v>
      </c>
    </row>
    <row r="1312" spans="1:24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>
        <f>E1312/D1312</f>
        <v>0.155</v>
      </c>
      <c r="O1312" s="6">
        <f>IF(L1312&gt;0,E1312/L1312,0)</f>
        <v>129.16666666666666</v>
      </c>
      <c r="P1312" s="11">
        <f t="shared" si="120"/>
        <v>42601.458912037029</v>
      </c>
      <c r="Q1312" s="11">
        <f>(((J1312/60)/60)/24)+DATE(1970,1,1)+(-5/24)</f>
        <v>42556.458912037029</v>
      </c>
      <c r="R1312" s="13" t="s">
        <v>8273</v>
      </c>
      <c r="S1312" s="14" t="str">
        <f t="shared" si="121"/>
        <v>technology</v>
      </c>
      <c r="T1312" s="13" t="str">
        <f t="shared" si="122"/>
        <v>wearables</v>
      </c>
      <c r="U1312">
        <f>LEN(C1312)</f>
        <v>96</v>
      </c>
      <c r="V1312">
        <f t="shared" si="123"/>
        <v>0</v>
      </c>
      <c r="W1312">
        <f t="shared" si="124"/>
        <v>1</v>
      </c>
      <c r="X1312">
        <f t="shared" si="125"/>
        <v>0</v>
      </c>
    </row>
    <row r="1313" spans="1:24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>
        <f>E1313/D1313</f>
        <v>0.32028000000000001</v>
      </c>
      <c r="O1313" s="6">
        <f>IF(L1313&gt;0,E1313/L1313,0)</f>
        <v>800.7</v>
      </c>
      <c r="P1313" s="11">
        <f t="shared" si="120"/>
        <v>42704.635636574072</v>
      </c>
      <c r="Q1313" s="11">
        <f>(((J1313/60)/60)/24)+DATE(1970,1,1)+(-5/24)</f>
        <v>42669.593969907401</v>
      </c>
      <c r="R1313" s="13" t="s">
        <v>8273</v>
      </c>
      <c r="S1313" s="14" t="str">
        <f t="shared" si="121"/>
        <v>technology</v>
      </c>
      <c r="T1313" s="13" t="str">
        <f t="shared" si="122"/>
        <v>wearables</v>
      </c>
      <c r="U1313">
        <f>LEN(C1313)</f>
        <v>133</v>
      </c>
      <c r="V1313">
        <f t="shared" si="123"/>
        <v>0</v>
      </c>
      <c r="W1313">
        <f t="shared" si="124"/>
        <v>0</v>
      </c>
      <c r="X1313">
        <f t="shared" si="125"/>
        <v>1</v>
      </c>
    </row>
    <row r="1314" spans="1:24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>
        <f>E1314/D1314</f>
        <v>6.0869565217391303E-3</v>
      </c>
      <c r="O1314" s="6">
        <f>IF(L1314&gt;0,E1314/L1314,0)</f>
        <v>28</v>
      </c>
      <c r="P1314" s="11">
        <f t="shared" si="120"/>
        <v>42112.494467592587</v>
      </c>
      <c r="Q1314" s="11">
        <f>(((J1314/60)/60)/24)+DATE(1970,1,1)+(-5/24)</f>
        <v>42082.494467592587</v>
      </c>
      <c r="R1314" s="13" t="s">
        <v>8273</v>
      </c>
      <c r="S1314" s="14" t="str">
        <f t="shared" si="121"/>
        <v>technology</v>
      </c>
      <c r="T1314" s="13" t="str">
        <f t="shared" si="122"/>
        <v>wearables</v>
      </c>
      <c r="U1314">
        <f>LEN(C1314)</f>
        <v>113</v>
      </c>
      <c r="V1314">
        <f t="shared" si="123"/>
        <v>0</v>
      </c>
      <c r="W1314">
        <f t="shared" si="124"/>
        <v>0</v>
      </c>
      <c r="X1314">
        <f t="shared" si="125"/>
        <v>1</v>
      </c>
    </row>
    <row r="1315" spans="1:24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>
        <f>E1315/D1315</f>
        <v>0.31114999999999998</v>
      </c>
      <c r="O1315" s="6">
        <f>IF(L1315&gt;0,E1315/L1315,0)</f>
        <v>102.01639344262296</v>
      </c>
      <c r="P1315" s="11">
        <f t="shared" si="120"/>
        <v>42432.50131944444</v>
      </c>
      <c r="Q1315" s="11">
        <f>(((J1315/60)/60)/24)+DATE(1970,1,1)+(-5/24)</f>
        <v>42402.50131944444</v>
      </c>
      <c r="R1315" s="13" t="s">
        <v>8273</v>
      </c>
      <c r="S1315" s="14" t="str">
        <f t="shared" si="121"/>
        <v>technology</v>
      </c>
      <c r="T1315" s="13" t="str">
        <f t="shared" si="122"/>
        <v>wearables</v>
      </c>
      <c r="U1315">
        <f>LEN(C1315)</f>
        <v>131</v>
      </c>
      <c r="V1315">
        <f t="shared" si="123"/>
        <v>0</v>
      </c>
      <c r="W1315">
        <f t="shared" si="124"/>
        <v>0</v>
      </c>
      <c r="X1315">
        <f t="shared" si="125"/>
        <v>1</v>
      </c>
    </row>
    <row r="1316" spans="1:24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>
        <f>E1316/D1316</f>
        <v>1.1266666666666666E-2</v>
      </c>
      <c r="O1316" s="6">
        <f>IF(L1316&gt;0,E1316/L1316,0)</f>
        <v>184.36363636363637</v>
      </c>
      <c r="P1316" s="11">
        <f t="shared" si="120"/>
        <v>42664.461342592585</v>
      </c>
      <c r="Q1316" s="11">
        <f>(((J1316/60)/60)/24)+DATE(1970,1,1)+(-5/24)</f>
        <v>42604.461342592585</v>
      </c>
      <c r="R1316" s="13" t="s">
        <v>8273</v>
      </c>
      <c r="S1316" s="14" t="str">
        <f t="shared" si="121"/>
        <v>technology</v>
      </c>
      <c r="T1316" s="13" t="str">
        <f t="shared" si="122"/>
        <v>wearables</v>
      </c>
      <c r="U1316">
        <f>LEN(C1316)</f>
        <v>133</v>
      </c>
      <c r="V1316">
        <f t="shared" si="123"/>
        <v>0</v>
      </c>
      <c r="W1316">
        <f t="shared" si="124"/>
        <v>0</v>
      </c>
      <c r="X1316">
        <f t="shared" si="125"/>
        <v>1</v>
      </c>
    </row>
    <row r="1317" spans="1:24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>
        <f>E1317/D1317</f>
        <v>0.40404000000000001</v>
      </c>
      <c r="O1317" s="6">
        <f>IF(L1317&gt;0,E1317/L1317,0)</f>
        <v>162.91935483870967</v>
      </c>
      <c r="P1317" s="11">
        <f t="shared" si="120"/>
        <v>42313.833333333336</v>
      </c>
      <c r="Q1317" s="11">
        <f>(((J1317/60)/60)/24)+DATE(1970,1,1)+(-5/24)</f>
        <v>42278.289907407401</v>
      </c>
      <c r="R1317" s="13" t="s">
        <v>8273</v>
      </c>
      <c r="S1317" s="14" t="str">
        <f t="shared" si="121"/>
        <v>technology</v>
      </c>
      <c r="T1317" s="13" t="str">
        <f t="shared" si="122"/>
        <v>wearables</v>
      </c>
      <c r="U1317">
        <f>LEN(C1317)</f>
        <v>81</v>
      </c>
      <c r="V1317">
        <f t="shared" si="123"/>
        <v>0</v>
      </c>
      <c r="W1317">
        <f t="shared" si="124"/>
        <v>1</v>
      </c>
      <c r="X1317">
        <f t="shared" si="125"/>
        <v>0</v>
      </c>
    </row>
    <row r="1318" spans="1:24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>
        <f>E1318/D1318</f>
        <v>1.3333333333333333E-5</v>
      </c>
      <c r="O1318" s="6">
        <f>IF(L1318&gt;0,E1318/L1318,0)</f>
        <v>1</v>
      </c>
      <c r="P1318" s="11">
        <f t="shared" si="120"/>
        <v>42428.753576388881</v>
      </c>
      <c r="Q1318" s="11">
        <f>(((J1318/60)/60)/24)+DATE(1970,1,1)+(-5/24)</f>
        <v>42393.753576388881</v>
      </c>
      <c r="R1318" s="13" t="s">
        <v>8273</v>
      </c>
      <c r="S1318" s="14" t="str">
        <f t="shared" si="121"/>
        <v>technology</v>
      </c>
      <c r="T1318" s="13" t="str">
        <f t="shared" si="122"/>
        <v>wearables</v>
      </c>
      <c r="U1318">
        <f>LEN(C1318)</f>
        <v>123</v>
      </c>
      <c r="V1318">
        <f t="shared" si="123"/>
        <v>0</v>
      </c>
      <c r="W1318">
        <f t="shared" si="124"/>
        <v>0</v>
      </c>
      <c r="X1318">
        <f t="shared" si="125"/>
        <v>1</v>
      </c>
    </row>
    <row r="1319" spans="1:24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>
        <f>E1319/D1319</f>
        <v>5.7334999999999997E-2</v>
      </c>
      <c r="O1319" s="6">
        <f>IF(L1319&gt;0,E1319/L1319,0)</f>
        <v>603.52631578947364</v>
      </c>
      <c r="P1319" s="11">
        <f t="shared" si="120"/>
        <v>42572.374999999993</v>
      </c>
      <c r="Q1319" s="11">
        <f>(((J1319/60)/60)/24)+DATE(1970,1,1)+(-5/24)</f>
        <v>42520.027152777773</v>
      </c>
      <c r="R1319" s="13" t="s">
        <v>8273</v>
      </c>
      <c r="S1319" s="14" t="str">
        <f t="shared" si="121"/>
        <v>technology</v>
      </c>
      <c r="T1319" s="13" t="str">
        <f t="shared" si="122"/>
        <v>wearables</v>
      </c>
      <c r="U1319">
        <f>LEN(C1319)</f>
        <v>135</v>
      </c>
      <c r="V1319">
        <f t="shared" si="123"/>
        <v>0</v>
      </c>
      <c r="W1319">
        <f t="shared" si="124"/>
        <v>0</v>
      </c>
      <c r="X1319">
        <f t="shared" si="125"/>
        <v>1</v>
      </c>
    </row>
    <row r="1320" spans="1:24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>
        <f>E1320/D1320</f>
        <v>0.15325</v>
      </c>
      <c r="O1320" s="6">
        <f>IF(L1320&gt;0,E1320/L1320,0)</f>
        <v>45.407407407407405</v>
      </c>
      <c r="P1320" s="11">
        <f t="shared" si="120"/>
        <v>42014.835324074076</v>
      </c>
      <c r="Q1320" s="11">
        <f>(((J1320/60)/60)/24)+DATE(1970,1,1)+(-5/24)</f>
        <v>41984.835324074076</v>
      </c>
      <c r="R1320" s="13" t="s">
        <v>8273</v>
      </c>
      <c r="S1320" s="14" t="str">
        <f t="shared" si="121"/>
        <v>technology</v>
      </c>
      <c r="T1320" s="13" t="str">
        <f t="shared" si="122"/>
        <v>wearables</v>
      </c>
      <c r="U1320">
        <f>LEN(C1320)</f>
        <v>100</v>
      </c>
      <c r="V1320">
        <f t="shared" si="123"/>
        <v>0</v>
      </c>
      <c r="W1320">
        <f t="shared" si="124"/>
        <v>0</v>
      </c>
      <c r="X1320">
        <f t="shared" si="125"/>
        <v>1</v>
      </c>
    </row>
    <row r="1321" spans="1:24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>
        <f>E1321/D1321</f>
        <v>0.15103448275862069</v>
      </c>
      <c r="O1321" s="6">
        <f>IF(L1321&gt;0,E1321/L1321,0)</f>
        <v>97.333333333333329</v>
      </c>
      <c r="P1321" s="11">
        <f t="shared" si="120"/>
        <v>41831.458333333328</v>
      </c>
      <c r="Q1321" s="11">
        <f>(((J1321/60)/60)/24)+DATE(1970,1,1)+(-5/24)</f>
        <v>41816.603761574072</v>
      </c>
      <c r="R1321" s="13" t="s">
        <v>8273</v>
      </c>
      <c r="S1321" s="14" t="str">
        <f t="shared" si="121"/>
        <v>technology</v>
      </c>
      <c r="T1321" s="13" t="str">
        <f t="shared" si="122"/>
        <v>wearables</v>
      </c>
      <c r="U1321">
        <f>LEN(C1321)</f>
        <v>128</v>
      </c>
      <c r="V1321">
        <f t="shared" si="123"/>
        <v>0</v>
      </c>
      <c r="W1321">
        <f t="shared" si="124"/>
        <v>0</v>
      </c>
      <c r="X1321">
        <f t="shared" si="125"/>
        <v>1</v>
      </c>
    </row>
    <row r="1322" spans="1:24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>
        <f>E1322/D1322</f>
        <v>5.0299999999999997E-3</v>
      </c>
      <c r="O1322" s="6">
        <f>IF(L1322&gt;0,E1322/L1322,0)</f>
        <v>167.66666666666666</v>
      </c>
      <c r="P1322" s="11">
        <f t="shared" si="120"/>
        <v>42734.749999999993</v>
      </c>
      <c r="Q1322" s="11">
        <f>(((J1322/60)/60)/24)+DATE(1970,1,1)+(-5/24)</f>
        <v>42705.482013888883</v>
      </c>
      <c r="R1322" s="13" t="s">
        <v>8273</v>
      </c>
      <c r="S1322" s="14" t="str">
        <f t="shared" si="121"/>
        <v>technology</v>
      </c>
      <c r="T1322" s="13" t="str">
        <f t="shared" si="122"/>
        <v>wearables</v>
      </c>
      <c r="U1322">
        <f>LEN(C1322)</f>
        <v>132</v>
      </c>
      <c r="V1322">
        <f t="shared" si="123"/>
        <v>0</v>
      </c>
      <c r="W1322">
        <f t="shared" si="124"/>
        <v>0</v>
      </c>
      <c r="X1322">
        <f t="shared" si="125"/>
        <v>1</v>
      </c>
    </row>
    <row r="1323" spans="1:24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>
        <f>E1323/D1323</f>
        <v>1.3028138528138528E-2</v>
      </c>
      <c r="O1323" s="6">
        <f>IF(L1323&gt;0,E1323/L1323,0)</f>
        <v>859.85714285714289</v>
      </c>
      <c r="P1323" s="11">
        <f t="shared" si="120"/>
        <v>42727.540937499994</v>
      </c>
      <c r="Q1323" s="11">
        <f>(((J1323/60)/60)/24)+DATE(1970,1,1)+(-5/24)</f>
        <v>42697.540937499994</v>
      </c>
      <c r="R1323" s="13" t="s">
        <v>8273</v>
      </c>
      <c r="S1323" s="14" t="str">
        <f t="shared" si="121"/>
        <v>technology</v>
      </c>
      <c r="T1323" s="13" t="str">
        <f t="shared" si="122"/>
        <v>wearables</v>
      </c>
      <c r="U1323">
        <f>LEN(C1323)</f>
        <v>131</v>
      </c>
      <c r="V1323">
        <f t="shared" si="123"/>
        <v>0</v>
      </c>
      <c r="W1323">
        <f t="shared" si="124"/>
        <v>0</v>
      </c>
      <c r="X1323">
        <f t="shared" si="125"/>
        <v>1</v>
      </c>
    </row>
    <row r="1324" spans="1:24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>
        <f>E1324/D1324</f>
        <v>3.0285714285714286E-3</v>
      </c>
      <c r="O1324" s="6">
        <f>IF(L1324&gt;0,E1324/L1324,0)</f>
        <v>26.5</v>
      </c>
      <c r="P1324" s="11">
        <f t="shared" si="120"/>
        <v>42145.448206018518</v>
      </c>
      <c r="Q1324" s="11">
        <f>(((J1324/60)/60)/24)+DATE(1970,1,1)+(-5/24)</f>
        <v>42115.448206018518</v>
      </c>
      <c r="R1324" s="13" t="s">
        <v>8273</v>
      </c>
      <c r="S1324" s="14" t="str">
        <f t="shared" si="121"/>
        <v>technology</v>
      </c>
      <c r="T1324" s="13" t="str">
        <f t="shared" si="122"/>
        <v>wearables</v>
      </c>
      <c r="U1324">
        <f>LEN(C1324)</f>
        <v>135</v>
      </c>
      <c r="V1324">
        <f t="shared" si="123"/>
        <v>0</v>
      </c>
      <c r="W1324">
        <f t="shared" si="124"/>
        <v>0</v>
      </c>
      <c r="X1324">
        <f t="shared" si="125"/>
        <v>1</v>
      </c>
    </row>
    <row r="1325" spans="1:24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>
        <f>E1325/D1325</f>
        <v>8.8800000000000004E-2</v>
      </c>
      <c r="O1325" s="6">
        <f>IF(L1325&gt;0,E1325/L1325,0)</f>
        <v>30.272727272727273</v>
      </c>
      <c r="P1325" s="11">
        <f t="shared" si="120"/>
        <v>42486.079861111109</v>
      </c>
      <c r="Q1325" s="11">
        <f>(((J1325/60)/60)/24)+DATE(1970,1,1)+(-5/24)</f>
        <v>42451.490115740737</v>
      </c>
      <c r="R1325" s="13" t="s">
        <v>8273</v>
      </c>
      <c r="S1325" s="14" t="str">
        <f t="shared" si="121"/>
        <v>technology</v>
      </c>
      <c r="T1325" s="13" t="str">
        <f t="shared" si="122"/>
        <v>wearables</v>
      </c>
      <c r="U1325">
        <f>LEN(C1325)</f>
        <v>132</v>
      </c>
      <c r="V1325">
        <f t="shared" si="123"/>
        <v>0</v>
      </c>
      <c r="W1325">
        <f t="shared" si="124"/>
        <v>0</v>
      </c>
      <c r="X1325">
        <f t="shared" si="125"/>
        <v>1</v>
      </c>
    </row>
    <row r="1326" spans="1:24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>
        <f>E1326/D1326</f>
        <v>9.8400000000000001E-2</v>
      </c>
      <c r="O1326" s="6">
        <f>IF(L1326&gt;0,E1326/L1326,0)</f>
        <v>54.666666666666664</v>
      </c>
      <c r="P1326" s="11">
        <f t="shared" si="120"/>
        <v>42656.425370370365</v>
      </c>
      <c r="Q1326" s="11">
        <f>(((J1326/60)/60)/24)+DATE(1970,1,1)+(-5/24)</f>
        <v>42626.425370370365</v>
      </c>
      <c r="R1326" s="13" t="s">
        <v>8273</v>
      </c>
      <c r="S1326" s="14" t="str">
        <f t="shared" si="121"/>
        <v>technology</v>
      </c>
      <c r="T1326" s="13" t="str">
        <f t="shared" si="122"/>
        <v>wearables</v>
      </c>
      <c r="U1326">
        <f>LEN(C1326)</f>
        <v>132</v>
      </c>
      <c r="V1326">
        <f t="shared" si="123"/>
        <v>0</v>
      </c>
      <c r="W1326">
        <f t="shared" si="124"/>
        <v>0</v>
      </c>
      <c r="X1326">
        <f t="shared" si="125"/>
        <v>1</v>
      </c>
    </row>
    <row r="1327" spans="1:24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>
        <f>E1327/D1327</f>
        <v>2.4299999999999999E-2</v>
      </c>
      <c r="O1327" s="6">
        <f>IF(L1327&gt;0,E1327/L1327,0)</f>
        <v>60.75</v>
      </c>
      <c r="P1327" s="11">
        <f t="shared" si="120"/>
        <v>42733.877719907403</v>
      </c>
      <c r="Q1327" s="11">
        <f>(((J1327/60)/60)/24)+DATE(1970,1,1)+(-5/24)</f>
        <v>42703.877719907403</v>
      </c>
      <c r="R1327" s="13" t="s">
        <v>8273</v>
      </c>
      <c r="S1327" s="14" t="str">
        <f t="shared" si="121"/>
        <v>technology</v>
      </c>
      <c r="T1327" s="13" t="str">
        <f t="shared" si="122"/>
        <v>wearables</v>
      </c>
      <c r="U1327">
        <f>LEN(C1327)</f>
        <v>130</v>
      </c>
      <c r="V1327">
        <f t="shared" si="123"/>
        <v>0</v>
      </c>
      <c r="W1327">
        <f t="shared" si="124"/>
        <v>0</v>
      </c>
      <c r="X1327">
        <f t="shared" si="125"/>
        <v>1</v>
      </c>
    </row>
    <row r="1328" spans="1:24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>
        <f>E1328/D1328</f>
        <v>1.1299999999999999E-2</v>
      </c>
      <c r="O1328" s="6">
        <f>IF(L1328&gt;0,E1328/L1328,0)</f>
        <v>102.72727272727273</v>
      </c>
      <c r="P1328" s="11">
        <f t="shared" si="120"/>
        <v>42019.583657407398</v>
      </c>
      <c r="Q1328" s="11">
        <f>(((J1328/60)/60)/24)+DATE(1970,1,1)+(-5/24)</f>
        <v>41974.583657407398</v>
      </c>
      <c r="R1328" s="13" t="s">
        <v>8273</v>
      </c>
      <c r="S1328" s="14" t="str">
        <f t="shared" si="121"/>
        <v>technology</v>
      </c>
      <c r="T1328" s="13" t="str">
        <f t="shared" si="122"/>
        <v>wearables</v>
      </c>
      <c r="U1328">
        <f>LEN(C1328)</f>
        <v>134</v>
      </c>
      <c r="V1328">
        <f t="shared" si="123"/>
        <v>0</v>
      </c>
      <c r="W1328">
        <f t="shared" si="124"/>
        <v>0</v>
      </c>
      <c r="X1328">
        <f t="shared" si="125"/>
        <v>1</v>
      </c>
    </row>
    <row r="1329" spans="1:24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>
        <f>E1329/D1329</f>
        <v>3.5520833333333335E-2</v>
      </c>
      <c r="O1329" s="6">
        <f>IF(L1329&gt;0,E1329/L1329,0)</f>
        <v>41.585365853658537</v>
      </c>
      <c r="P1329" s="11">
        <f t="shared" si="120"/>
        <v>42153.470312500001</v>
      </c>
      <c r="Q1329" s="11">
        <f>(((J1329/60)/60)/24)+DATE(1970,1,1)+(-5/24)</f>
        <v>42123.470312500001</v>
      </c>
      <c r="R1329" s="13" t="s">
        <v>8273</v>
      </c>
      <c r="S1329" s="14" t="str">
        <f t="shared" si="121"/>
        <v>technology</v>
      </c>
      <c r="T1329" s="13" t="str">
        <f t="shared" si="122"/>
        <v>wearables</v>
      </c>
      <c r="U1329">
        <f>LEN(C1329)</f>
        <v>127</v>
      </c>
      <c r="V1329">
        <f t="shared" si="123"/>
        <v>0</v>
      </c>
      <c r="W1329">
        <f t="shared" si="124"/>
        <v>0</v>
      </c>
      <c r="X1329">
        <f t="shared" si="125"/>
        <v>1</v>
      </c>
    </row>
    <row r="1330" spans="1:24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>
        <f>E1330/D1330</f>
        <v>2.3306666666666667E-2</v>
      </c>
      <c r="O1330" s="6">
        <f>IF(L1330&gt;0,E1330/L1330,0)</f>
        <v>116.53333333333333</v>
      </c>
      <c r="P1330" s="11">
        <f t="shared" si="120"/>
        <v>42657.434421296297</v>
      </c>
      <c r="Q1330" s="11">
        <f>(((J1330/60)/60)/24)+DATE(1970,1,1)+(-5/24)</f>
        <v>42612.434421296297</v>
      </c>
      <c r="R1330" s="13" t="s">
        <v>8273</v>
      </c>
      <c r="S1330" s="14" t="str">
        <f t="shared" si="121"/>
        <v>technology</v>
      </c>
      <c r="T1330" s="13" t="str">
        <f t="shared" si="122"/>
        <v>wearables</v>
      </c>
      <c r="U1330">
        <f>LEN(C1330)</f>
        <v>131</v>
      </c>
      <c r="V1330">
        <f t="shared" si="123"/>
        <v>0</v>
      </c>
      <c r="W1330">
        <f t="shared" si="124"/>
        <v>0</v>
      </c>
      <c r="X1330">
        <f t="shared" si="125"/>
        <v>1</v>
      </c>
    </row>
    <row r="1331" spans="1:24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>
        <f>E1331/D1331</f>
        <v>8.1600000000000006E-3</v>
      </c>
      <c r="O1331" s="6">
        <f>IF(L1331&gt;0,E1331/L1331,0)</f>
        <v>45.333333333333336</v>
      </c>
      <c r="P1331" s="11">
        <f t="shared" si="120"/>
        <v>41975.054918981477</v>
      </c>
      <c r="Q1331" s="11">
        <f>(((J1331/60)/60)/24)+DATE(1970,1,1)+(-5/24)</f>
        <v>41935.013252314813</v>
      </c>
      <c r="R1331" s="13" t="s">
        <v>8273</v>
      </c>
      <c r="S1331" s="14" t="str">
        <f t="shared" si="121"/>
        <v>technology</v>
      </c>
      <c r="T1331" s="13" t="str">
        <f t="shared" si="122"/>
        <v>wearables</v>
      </c>
      <c r="U1331">
        <f>LEN(C1331)</f>
        <v>127</v>
      </c>
      <c r="V1331">
        <f t="shared" si="123"/>
        <v>0</v>
      </c>
      <c r="W1331">
        <f t="shared" si="124"/>
        <v>0</v>
      </c>
      <c r="X1331">
        <f t="shared" si="125"/>
        <v>1</v>
      </c>
    </row>
    <row r="1332" spans="1:24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>
        <f>E1332/D1332</f>
        <v>0.22494285714285714</v>
      </c>
      <c r="O1332" s="6">
        <f>IF(L1332&gt;0,E1332/L1332,0)</f>
        <v>157.46</v>
      </c>
      <c r="P1332" s="11">
        <f t="shared" si="120"/>
        <v>42552.958333333336</v>
      </c>
      <c r="Q1332" s="11">
        <f>(((J1332/60)/60)/24)+DATE(1970,1,1)+(-5/24)</f>
        <v>42522.068391203698</v>
      </c>
      <c r="R1332" s="13" t="s">
        <v>8273</v>
      </c>
      <c r="S1332" s="14" t="str">
        <f t="shared" si="121"/>
        <v>technology</v>
      </c>
      <c r="T1332" s="13" t="str">
        <f t="shared" si="122"/>
        <v>wearables</v>
      </c>
      <c r="U1332">
        <f>LEN(C1332)</f>
        <v>116</v>
      </c>
      <c r="V1332">
        <f t="shared" si="123"/>
        <v>0</v>
      </c>
      <c r="W1332">
        <f t="shared" si="124"/>
        <v>0</v>
      </c>
      <c r="X1332">
        <f t="shared" si="125"/>
        <v>1</v>
      </c>
    </row>
    <row r="1333" spans="1:24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>
        <f>E1333/D1333</f>
        <v>1.3668E-2</v>
      </c>
      <c r="O1333" s="6">
        <f>IF(L1333&gt;0,E1333/L1333,0)</f>
        <v>100.5</v>
      </c>
      <c r="P1333" s="11">
        <f t="shared" si="120"/>
        <v>42599.295763888884</v>
      </c>
      <c r="Q1333" s="11">
        <f>(((J1333/60)/60)/24)+DATE(1970,1,1)+(-5/24)</f>
        <v>42569.295763888884</v>
      </c>
      <c r="R1333" s="13" t="s">
        <v>8273</v>
      </c>
      <c r="S1333" s="14" t="str">
        <f t="shared" si="121"/>
        <v>technology</v>
      </c>
      <c r="T1333" s="13" t="str">
        <f t="shared" si="122"/>
        <v>wearables</v>
      </c>
      <c r="U1333">
        <f>LEN(C1333)</f>
        <v>116</v>
      </c>
      <c r="V1333">
        <f t="shared" si="123"/>
        <v>0</v>
      </c>
      <c r="W1333">
        <f t="shared" si="124"/>
        <v>0</v>
      </c>
      <c r="X1333">
        <f t="shared" si="125"/>
        <v>1</v>
      </c>
    </row>
    <row r="1334" spans="1:24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>
        <f>E1334/D1334</f>
        <v>0</v>
      </c>
      <c r="O1334" s="6">
        <f>IF(L1334&gt;0,E1334/L1334,0)</f>
        <v>0</v>
      </c>
      <c r="P1334" s="11">
        <f t="shared" si="120"/>
        <v>42761.851944444446</v>
      </c>
      <c r="Q1334" s="11">
        <f>(((J1334/60)/60)/24)+DATE(1970,1,1)+(-5/24)</f>
        <v>42731.851944444446</v>
      </c>
      <c r="R1334" s="13" t="s">
        <v>8273</v>
      </c>
      <c r="S1334" s="14" t="str">
        <f t="shared" si="121"/>
        <v>technology</v>
      </c>
      <c r="T1334" s="13" t="str">
        <f t="shared" si="122"/>
        <v>wearables</v>
      </c>
      <c r="U1334">
        <f>LEN(C1334)</f>
        <v>135</v>
      </c>
      <c r="V1334">
        <f t="shared" si="123"/>
        <v>0</v>
      </c>
      <c r="W1334">
        <f t="shared" si="124"/>
        <v>0</v>
      </c>
      <c r="X1334">
        <f t="shared" si="125"/>
        <v>1</v>
      </c>
    </row>
    <row r="1335" spans="1:24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>
        <f>E1335/D1335</f>
        <v>0</v>
      </c>
      <c r="O1335" s="6">
        <f>IF(L1335&gt;0,E1335/L1335,0)</f>
        <v>0</v>
      </c>
      <c r="P1335" s="11">
        <f t="shared" si="120"/>
        <v>41835.8984375</v>
      </c>
      <c r="Q1335" s="11">
        <f>(((J1335/60)/60)/24)+DATE(1970,1,1)+(-5/24)</f>
        <v>41805.8984375</v>
      </c>
      <c r="R1335" s="13" t="s">
        <v>8273</v>
      </c>
      <c r="S1335" s="14" t="str">
        <f t="shared" si="121"/>
        <v>technology</v>
      </c>
      <c r="T1335" s="13" t="str">
        <f t="shared" si="122"/>
        <v>wearables</v>
      </c>
      <c r="U1335">
        <f>LEN(C1335)</f>
        <v>135</v>
      </c>
      <c r="V1335">
        <f t="shared" si="123"/>
        <v>0</v>
      </c>
      <c r="W1335">
        <f t="shared" si="124"/>
        <v>0</v>
      </c>
      <c r="X1335">
        <f t="shared" si="125"/>
        <v>1</v>
      </c>
    </row>
    <row r="1336" spans="1:24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>
        <f>E1336/D1336</f>
        <v>0.10754135338345865</v>
      </c>
      <c r="O1336" s="6">
        <f>IF(L1336&gt;0,E1336/L1336,0)</f>
        <v>51.822463768115945</v>
      </c>
      <c r="P1336" s="11">
        <f t="shared" si="120"/>
        <v>42440.565821759257</v>
      </c>
      <c r="Q1336" s="11">
        <f>(((J1336/60)/60)/24)+DATE(1970,1,1)+(-5/24)</f>
        <v>42410.565821759257</v>
      </c>
      <c r="R1336" s="13" t="s">
        <v>8273</v>
      </c>
      <c r="S1336" s="14" t="str">
        <f t="shared" si="121"/>
        <v>technology</v>
      </c>
      <c r="T1336" s="13" t="str">
        <f t="shared" si="122"/>
        <v>wearables</v>
      </c>
      <c r="U1336">
        <f>LEN(C1336)</f>
        <v>100</v>
      </c>
      <c r="V1336">
        <f t="shared" si="123"/>
        <v>0</v>
      </c>
      <c r="W1336">
        <f t="shared" si="124"/>
        <v>0</v>
      </c>
      <c r="X1336">
        <f t="shared" si="125"/>
        <v>1</v>
      </c>
    </row>
    <row r="1337" spans="1:24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>
        <f>E1337/D1337</f>
        <v>0.1976</v>
      </c>
      <c r="O1337" s="6">
        <f>IF(L1337&gt;0,E1337/L1337,0)</f>
        <v>308.75</v>
      </c>
      <c r="P1337" s="11">
        <f t="shared" si="120"/>
        <v>42343.728032407402</v>
      </c>
      <c r="Q1337" s="11">
        <f>(((J1337/60)/60)/24)+DATE(1970,1,1)+(-5/24)</f>
        <v>42313.728032407402</v>
      </c>
      <c r="R1337" s="13" t="s">
        <v>8273</v>
      </c>
      <c r="S1337" s="14" t="str">
        <f t="shared" si="121"/>
        <v>technology</v>
      </c>
      <c r="T1337" s="13" t="str">
        <f t="shared" si="122"/>
        <v>wearables</v>
      </c>
      <c r="U1337">
        <f>LEN(C1337)</f>
        <v>133</v>
      </c>
      <c r="V1337">
        <f t="shared" si="123"/>
        <v>0</v>
      </c>
      <c r="W1337">
        <f t="shared" si="124"/>
        <v>0</v>
      </c>
      <c r="X1337">
        <f t="shared" si="125"/>
        <v>1</v>
      </c>
    </row>
    <row r="1338" spans="1:24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>
        <f>E1338/D1338</f>
        <v>0.84946999999999995</v>
      </c>
      <c r="O1338" s="6">
        <f>IF(L1338&gt;0,E1338/L1338,0)</f>
        <v>379.22767857142856</v>
      </c>
      <c r="P1338" s="11">
        <f t="shared" si="120"/>
        <v>41990.655416666668</v>
      </c>
      <c r="Q1338" s="11">
        <f>(((J1338/60)/60)/24)+DATE(1970,1,1)+(-5/24)</f>
        <v>41955.655416666668</v>
      </c>
      <c r="R1338" s="13" t="s">
        <v>8273</v>
      </c>
      <c r="S1338" s="14" t="str">
        <f t="shared" si="121"/>
        <v>technology</v>
      </c>
      <c r="T1338" s="13" t="str">
        <f t="shared" si="122"/>
        <v>wearables</v>
      </c>
      <c r="U1338">
        <f>LEN(C1338)</f>
        <v>133</v>
      </c>
      <c r="V1338">
        <f t="shared" si="123"/>
        <v>0</v>
      </c>
      <c r="W1338">
        <f t="shared" si="124"/>
        <v>0</v>
      </c>
      <c r="X1338">
        <f t="shared" si="125"/>
        <v>1</v>
      </c>
    </row>
    <row r="1339" spans="1:24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>
        <f>E1339/D1339</f>
        <v>0.49381999999999998</v>
      </c>
      <c r="O1339" s="6">
        <f>IF(L1339&gt;0,E1339/L1339,0)</f>
        <v>176.36428571428573</v>
      </c>
      <c r="P1339" s="11">
        <f t="shared" si="120"/>
        <v>42797.368969907409</v>
      </c>
      <c r="Q1339" s="11">
        <f>(((J1339/60)/60)/24)+DATE(1970,1,1)+(-5/24)</f>
        <v>42767.368969907409</v>
      </c>
      <c r="R1339" s="13" t="s">
        <v>8273</v>
      </c>
      <c r="S1339" s="14" t="str">
        <f t="shared" si="121"/>
        <v>technology</v>
      </c>
      <c r="T1339" s="13" t="str">
        <f t="shared" si="122"/>
        <v>wearables</v>
      </c>
      <c r="U1339">
        <f>LEN(C1339)</f>
        <v>119</v>
      </c>
      <c r="V1339">
        <f t="shared" si="123"/>
        <v>0</v>
      </c>
      <c r="W1339">
        <f t="shared" si="124"/>
        <v>0</v>
      </c>
      <c r="X1339">
        <f t="shared" si="125"/>
        <v>1</v>
      </c>
    </row>
    <row r="1340" spans="1:24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>
        <f>E1340/D1340</f>
        <v>3.3033333333333331E-2</v>
      </c>
      <c r="O1340" s="6">
        <f>IF(L1340&gt;0,E1340/L1340,0)</f>
        <v>66.066666666666663</v>
      </c>
      <c r="P1340" s="11">
        <f t="shared" si="120"/>
        <v>42218.595289351848</v>
      </c>
      <c r="Q1340" s="11">
        <f>(((J1340/60)/60)/24)+DATE(1970,1,1)+(-5/24)</f>
        <v>42188.595289351848</v>
      </c>
      <c r="R1340" s="13" t="s">
        <v>8273</v>
      </c>
      <c r="S1340" s="14" t="str">
        <f t="shared" si="121"/>
        <v>technology</v>
      </c>
      <c r="T1340" s="13" t="str">
        <f t="shared" si="122"/>
        <v>wearables</v>
      </c>
      <c r="U1340">
        <f>LEN(C1340)</f>
        <v>135</v>
      </c>
      <c r="V1340">
        <f t="shared" si="123"/>
        <v>0</v>
      </c>
      <c r="W1340">
        <f t="shared" si="124"/>
        <v>0</v>
      </c>
      <c r="X1340">
        <f t="shared" si="125"/>
        <v>1</v>
      </c>
    </row>
    <row r="1341" spans="1:24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>
        <f>E1341/D1341</f>
        <v>6.6339999999999996E-2</v>
      </c>
      <c r="O1341" s="6">
        <f>IF(L1341&gt;0,E1341/L1341,0)</f>
        <v>89.648648648648646</v>
      </c>
      <c r="P1341" s="11">
        <f t="shared" si="120"/>
        <v>41981.480497685181</v>
      </c>
      <c r="Q1341" s="11">
        <f>(((J1341/60)/60)/24)+DATE(1970,1,1)+(-5/24)</f>
        <v>41936.438831018517</v>
      </c>
      <c r="R1341" s="13" t="s">
        <v>8273</v>
      </c>
      <c r="S1341" s="14" t="str">
        <f t="shared" si="121"/>
        <v>technology</v>
      </c>
      <c r="T1341" s="13" t="str">
        <f t="shared" si="122"/>
        <v>wearables</v>
      </c>
      <c r="U1341">
        <f>LEN(C1341)</f>
        <v>58</v>
      </c>
      <c r="V1341">
        <f t="shared" si="123"/>
        <v>0</v>
      </c>
      <c r="W1341">
        <f t="shared" si="124"/>
        <v>1</v>
      </c>
      <c r="X1341">
        <f t="shared" si="125"/>
        <v>0</v>
      </c>
    </row>
    <row r="1342" spans="1:24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>
        <f>E1342/D1342</f>
        <v>0</v>
      </c>
      <c r="O1342" s="6">
        <f>IF(L1342&gt;0,E1342/L1342,0)</f>
        <v>0</v>
      </c>
      <c r="P1342" s="11">
        <f t="shared" si="120"/>
        <v>41866.387187499997</v>
      </c>
      <c r="Q1342" s="11">
        <f>(((J1342/60)/60)/24)+DATE(1970,1,1)+(-5/24)</f>
        <v>41836.387187499997</v>
      </c>
      <c r="R1342" s="13" t="s">
        <v>8273</v>
      </c>
      <c r="S1342" s="14" t="str">
        <f t="shared" si="121"/>
        <v>technology</v>
      </c>
      <c r="T1342" s="13" t="str">
        <f t="shared" si="122"/>
        <v>wearables</v>
      </c>
      <c r="U1342">
        <f>LEN(C1342)</f>
        <v>106</v>
      </c>
      <c r="V1342">
        <f t="shared" si="123"/>
        <v>0</v>
      </c>
      <c r="W1342">
        <f t="shared" si="124"/>
        <v>0</v>
      </c>
      <c r="X1342">
        <f t="shared" si="125"/>
        <v>1</v>
      </c>
    </row>
    <row r="1343" spans="1:24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>
        <f>E1343/D1343</f>
        <v>0.7036</v>
      </c>
      <c r="O1343" s="6">
        <f>IF(L1343&gt;0,E1343/L1343,0)</f>
        <v>382.39130434782606</v>
      </c>
      <c r="P1343" s="11">
        <f t="shared" si="120"/>
        <v>42644.415706018517</v>
      </c>
      <c r="Q1343" s="11">
        <f>(((J1343/60)/60)/24)+DATE(1970,1,1)+(-5/24)</f>
        <v>42612.415706018517</v>
      </c>
      <c r="R1343" s="13" t="s">
        <v>8273</v>
      </c>
      <c r="S1343" s="14" t="str">
        <f t="shared" si="121"/>
        <v>technology</v>
      </c>
      <c r="T1343" s="13" t="str">
        <f t="shared" si="122"/>
        <v>wearables</v>
      </c>
      <c r="U1343">
        <f>LEN(C1343)</f>
        <v>132</v>
      </c>
      <c r="V1343">
        <f t="shared" si="123"/>
        <v>0</v>
      </c>
      <c r="W1343">
        <f t="shared" si="124"/>
        <v>0</v>
      </c>
      <c r="X1343">
        <f t="shared" si="125"/>
        <v>1</v>
      </c>
    </row>
    <row r="1344" spans="1:24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>
        <f>E1344/D1344</f>
        <v>2E-3</v>
      </c>
      <c r="O1344" s="6">
        <f>IF(L1344&gt;0,E1344/L1344,0)</f>
        <v>100</v>
      </c>
      <c r="P1344" s="11">
        <f t="shared" si="120"/>
        <v>42202.608090277768</v>
      </c>
      <c r="Q1344" s="11">
        <f>(((J1344/60)/60)/24)+DATE(1970,1,1)+(-5/24)</f>
        <v>42172.608090277768</v>
      </c>
      <c r="R1344" s="13" t="s">
        <v>8273</v>
      </c>
      <c r="S1344" s="14" t="str">
        <f t="shared" si="121"/>
        <v>technology</v>
      </c>
      <c r="T1344" s="13" t="str">
        <f t="shared" si="122"/>
        <v>wearables</v>
      </c>
      <c r="U1344">
        <f>LEN(C1344)</f>
        <v>133</v>
      </c>
      <c r="V1344">
        <f t="shared" si="123"/>
        <v>0</v>
      </c>
      <c r="W1344">
        <f t="shared" si="124"/>
        <v>0</v>
      </c>
      <c r="X1344">
        <f t="shared" si="125"/>
        <v>1</v>
      </c>
    </row>
    <row r="1345" spans="1:24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>
        <f>E1345/D1345</f>
        <v>1.02298</v>
      </c>
      <c r="O1345" s="6">
        <f>IF(L1345&gt;0,E1345/L1345,0)</f>
        <v>158.35603715170279</v>
      </c>
      <c r="P1345" s="11">
        <f t="shared" si="120"/>
        <v>42600.957638888889</v>
      </c>
      <c r="Q1345" s="11">
        <f>(((J1345/60)/60)/24)+DATE(1970,1,1)+(-5/24)</f>
        <v>42542.318090277775</v>
      </c>
      <c r="R1345" s="13" t="s">
        <v>8273</v>
      </c>
      <c r="S1345" s="14" t="str">
        <f t="shared" si="121"/>
        <v>technology</v>
      </c>
      <c r="T1345" s="13" t="str">
        <f t="shared" si="122"/>
        <v>wearables</v>
      </c>
      <c r="U1345">
        <f>LEN(C1345)</f>
        <v>133</v>
      </c>
      <c r="V1345">
        <f t="shared" si="123"/>
        <v>0</v>
      </c>
      <c r="W1345">
        <f t="shared" si="124"/>
        <v>0</v>
      </c>
      <c r="X1345">
        <f t="shared" si="125"/>
        <v>1</v>
      </c>
    </row>
    <row r="1346" spans="1:24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>
        <f>E1346/D1346</f>
        <v>3.7773333333333334</v>
      </c>
      <c r="O1346" s="6">
        <f>IF(L1346&gt;0,E1346/L1346,0)</f>
        <v>40.762589928057551</v>
      </c>
      <c r="P1346" s="11">
        <f t="shared" ref="P1346:P1409" si="126">(((I1346/60)/60)/24)+DATE(1970,1,1)+(-5/24)</f>
        <v>42551.581469907404</v>
      </c>
      <c r="Q1346" s="11">
        <f>(((J1346/60)/60)/24)+DATE(1970,1,1)+(-5/24)</f>
        <v>42522.581469907404</v>
      </c>
      <c r="R1346" s="13" t="s">
        <v>8274</v>
      </c>
      <c r="S1346" s="14" t="str">
        <f t="shared" ref="S1346:S1409" si="127">LEFT(R1346,SEARCH("/",R1346)-1)</f>
        <v>publishing</v>
      </c>
      <c r="T1346" s="13" t="str">
        <f t="shared" ref="T1346:T1409" si="128">RIGHT(R1346,LEN(R1346)-SEARCH("/",R1346))</f>
        <v>nonfiction</v>
      </c>
      <c r="U1346">
        <f>LEN(C1346)</f>
        <v>129</v>
      </c>
      <c r="V1346">
        <f t="shared" si="123"/>
        <v>0</v>
      </c>
      <c r="W1346">
        <f t="shared" si="124"/>
        <v>0</v>
      </c>
      <c r="X1346">
        <f t="shared" si="125"/>
        <v>1</v>
      </c>
    </row>
    <row r="1347" spans="1:24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>
        <f>E1347/D1347</f>
        <v>1.25</v>
      </c>
      <c r="O1347" s="6">
        <f>IF(L1347&gt;0,E1347/L1347,0)</f>
        <v>53.571428571428569</v>
      </c>
      <c r="P1347" s="11">
        <f t="shared" si="126"/>
        <v>41834.606006944443</v>
      </c>
      <c r="Q1347" s="11">
        <f>(((J1347/60)/60)/24)+DATE(1970,1,1)+(-5/24)</f>
        <v>41799.606006944443</v>
      </c>
      <c r="R1347" s="13" t="s">
        <v>8274</v>
      </c>
      <c r="S1347" s="14" t="str">
        <f t="shared" si="127"/>
        <v>publishing</v>
      </c>
      <c r="T1347" s="13" t="str">
        <f t="shared" si="128"/>
        <v>nonfiction</v>
      </c>
      <c r="U1347">
        <f>LEN(C1347)</f>
        <v>128</v>
      </c>
      <c r="V1347">
        <f t="shared" ref="V1347:V1410" si="129">IF(U1347&lt;50,1,0)</f>
        <v>0</v>
      </c>
      <c r="W1347">
        <f t="shared" ref="W1347:W1410" si="130">IF(AND(U1347&gt;= 50, U1347 &lt; 100),1,0)</f>
        <v>0</v>
      </c>
      <c r="X1347">
        <f t="shared" ref="X1347:X1410" si="131">IF(U1347&gt;=100,1,0)</f>
        <v>1</v>
      </c>
    </row>
    <row r="1348" spans="1:24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>
        <f>E1348/D1348</f>
        <v>1.473265306122449</v>
      </c>
      <c r="O1348" s="6">
        <f>IF(L1348&gt;0,E1348/L1348,0)</f>
        <v>48.449664429530202</v>
      </c>
      <c r="P1348" s="11">
        <f t="shared" si="126"/>
        <v>41451.867488425924</v>
      </c>
      <c r="Q1348" s="11">
        <f>(((J1348/60)/60)/24)+DATE(1970,1,1)+(-5/24)</f>
        <v>41421.867488425924</v>
      </c>
      <c r="R1348" s="13" t="s">
        <v>8274</v>
      </c>
      <c r="S1348" s="14" t="str">
        <f t="shared" si="127"/>
        <v>publishing</v>
      </c>
      <c r="T1348" s="13" t="str">
        <f t="shared" si="128"/>
        <v>nonfiction</v>
      </c>
      <c r="U1348">
        <f>LEN(C1348)</f>
        <v>111</v>
      </c>
      <c r="V1348">
        <f t="shared" si="129"/>
        <v>0</v>
      </c>
      <c r="W1348">
        <f t="shared" si="130"/>
        <v>0</v>
      </c>
      <c r="X1348">
        <f t="shared" si="131"/>
        <v>1</v>
      </c>
    </row>
    <row r="1349" spans="1:24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>
        <f>E1349/D1349</f>
        <v>1.022</v>
      </c>
      <c r="O1349" s="6">
        <f>IF(L1349&gt;0,E1349/L1349,0)</f>
        <v>82.41935483870968</v>
      </c>
      <c r="P1349" s="11">
        <f t="shared" si="126"/>
        <v>42070.429687499993</v>
      </c>
      <c r="Q1349" s="11">
        <f>(((J1349/60)/60)/24)+DATE(1970,1,1)+(-5/24)</f>
        <v>42040.429687499993</v>
      </c>
      <c r="R1349" s="13" t="s">
        <v>8274</v>
      </c>
      <c r="S1349" s="14" t="str">
        <f t="shared" si="127"/>
        <v>publishing</v>
      </c>
      <c r="T1349" s="13" t="str">
        <f t="shared" si="128"/>
        <v>nonfiction</v>
      </c>
      <c r="U1349">
        <f>LEN(C1349)</f>
        <v>132</v>
      </c>
      <c r="V1349">
        <f t="shared" si="129"/>
        <v>0</v>
      </c>
      <c r="W1349">
        <f t="shared" si="130"/>
        <v>0</v>
      </c>
      <c r="X1349">
        <f t="shared" si="131"/>
        <v>1</v>
      </c>
    </row>
    <row r="1350" spans="1:24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>
        <f>E1350/D1350</f>
        <v>1.018723404255319</v>
      </c>
      <c r="O1350" s="6">
        <f>IF(L1350&gt;0,E1350/L1350,0)</f>
        <v>230.19230769230768</v>
      </c>
      <c r="P1350" s="11">
        <f t="shared" si="126"/>
        <v>41991.29783564814</v>
      </c>
      <c r="Q1350" s="11">
        <f>(((J1350/60)/60)/24)+DATE(1970,1,1)+(-5/24)</f>
        <v>41963.29783564814</v>
      </c>
      <c r="R1350" s="13" t="s">
        <v>8274</v>
      </c>
      <c r="S1350" s="14" t="str">
        <f t="shared" si="127"/>
        <v>publishing</v>
      </c>
      <c r="T1350" s="13" t="str">
        <f t="shared" si="128"/>
        <v>nonfiction</v>
      </c>
      <c r="U1350">
        <f>LEN(C1350)</f>
        <v>134</v>
      </c>
      <c r="V1350">
        <f t="shared" si="129"/>
        <v>0</v>
      </c>
      <c r="W1350">
        <f t="shared" si="130"/>
        <v>0</v>
      </c>
      <c r="X1350">
        <f t="shared" si="131"/>
        <v>1</v>
      </c>
    </row>
    <row r="1351" spans="1:24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>
        <f>E1351/D1351</f>
        <v>2.0419999999999998</v>
      </c>
      <c r="O1351" s="6">
        <f>IF(L1351&gt;0,E1351/L1351,0)</f>
        <v>59.360465116279073</v>
      </c>
      <c r="P1351" s="11">
        <f t="shared" si="126"/>
        <v>42354.082638888889</v>
      </c>
      <c r="Q1351" s="11">
        <f>(((J1351/60)/60)/24)+DATE(1970,1,1)+(-5/24)</f>
        <v>42317.124247685184</v>
      </c>
      <c r="R1351" s="13" t="s">
        <v>8274</v>
      </c>
      <c r="S1351" s="14" t="str">
        <f t="shared" si="127"/>
        <v>publishing</v>
      </c>
      <c r="T1351" s="13" t="str">
        <f t="shared" si="128"/>
        <v>nonfiction</v>
      </c>
      <c r="U1351">
        <f>LEN(C1351)</f>
        <v>135</v>
      </c>
      <c r="V1351">
        <f t="shared" si="129"/>
        <v>0</v>
      </c>
      <c r="W1351">
        <f t="shared" si="130"/>
        <v>0</v>
      </c>
      <c r="X1351">
        <f t="shared" si="131"/>
        <v>1</v>
      </c>
    </row>
    <row r="1352" spans="1:24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>
        <f>E1352/D1352</f>
        <v>1.0405</v>
      </c>
      <c r="O1352" s="6">
        <f>IF(L1352&gt;0,E1352/L1352,0)</f>
        <v>66.698717948717942</v>
      </c>
      <c r="P1352" s="11">
        <f t="shared" si="126"/>
        <v>42363.804791666662</v>
      </c>
      <c r="Q1352" s="11">
        <f>(((J1352/60)/60)/24)+DATE(1970,1,1)+(-5/24)</f>
        <v>42333.804791666662</v>
      </c>
      <c r="R1352" s="13" t="s">
        <v>8274</v>
      </c>
      <c r="S1352" s="14" t="str">
        <f t="shared" si="127"/>
        <v>publishing</v>
      </c>
      <c r="T1352" s="13" t="str">
        <f t="shared" si="128"/>
        <v>nonfiction</v>
      </c>
      <c r="U1352">
        <f>LEN(C1352)</f>
        <v>132</v>
      </c>
      <c r="V1352">
        <f t="shared" si="129"/>
        <v>0</v>
      </c>
      <c r="W1352">
        <f t="shared" si="130"/>
        <v>0</v>
      </c>
      <c r="X1352">
        <f t="shared" si="131"/>
        <v>1</v>
      </c>
    </row>
    <row r="1353" spans="1:24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>
        <f>E1353/D1353</f>
        <v>1.0126500000000001</v>
      </c>
      <c r="O1353" s="6">
        <f>IF(L1353&gt;0,E1353/L1353,0)</f>
        <v>168.77500000000001</v>
      </c>
      <c r="P1353" s="11">
        <f t="shared" si="126"/>
        <v>42412.531759259255</v>
      </c>
      <c r="Q1353" s="11">
        <f>(((J1353/60)/60)/24)+DATE(1970,1,1)+(-5/24)</f>
        <v>42382.531759259255</v>
      </c>
      <c r="R1353" s="13" t="s">
        <v>8274</v>
      </c>
      <c r="S1353" s="14" t="str">
        <f t="shared" si="127"/>
        <v>publishing</v>
      </c>
      <c r="T1353" s="13" t="str">
        <f t="shared" si="128"/>
        <v>nonfiction</v>
      </c>
      <c r="U1353">
        <f>LEN(C1353)</f>
        <v>90</v>
      </c>
      <c r="V1353">
        <f t="shared" si="129"/>
        <v>0</v>
      </c>
      <c r="W1353">
        <f t="shared" si="130"/>
        <v>1</v>
      </c>
      <c r="X1353">
        <f t="shared" si="131"/>
        <v>0</v>
      </c>
    </row>
    <row r="1354" spans="1:24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>
        <f>E1354/D1354</f>
        <v>1.3613999999999999</v>
      </c>
      <c r="O1354" s="6">
        <f>IF(L1354&gt;0,E1354/L1354,0)</f>
        <v>59.973568281938327</v>
      </c>
      <c r="P1354" s="11">
        <f t="shared" si="126"/>
        <v>42251.957638888889</v>
      </c>
      <c r="Q1354" s="11">
        <f>(((J1354/60)/60)/24)+DATE(1970,1,1)+(-5/24)</f>
        <v>42200.369976851849</v>
      </c>
      <c r="R1354" s="13" t="s">
        <v>8274</v>
      </c>
      <c r="S1354" s="14" t="str">
        <f t="shared" si="127"/>
        <v>publishing</v>
      </c>
      <c r="T1354" s="13" t="str">
        <f t="shared" si="128"/>
        <v>nonfiction</v>
      </c>
      <c r="U1354">
        <f>LEN(C1354)</f>
        <v>135</v>
      </c>
      <c r="V1354">
        <f t="shared" si="129"/>
        <v>0</v>
      </c>
      <c r="W1354">
        <f t="shared" si="130"/>
        <v>0</v>
      </c>
      <c r="X1354">
        <f t="shared" si="131"/>
        <v>1</v>
      </c>
    </row>
    <row r="1355" spans="1:24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>
        <f>E1355/D1355</f>
        <v>1.3360000000000001</v>
      </c>
      <c r="O1355" s="6">
        <f>IF(L1355&gt;0,E1355/L1355,0)</f>
        <v>31.80952380952381</v>
      </c>
      <c r="P1355" s="11">
        <f t="shared" si="126"/>
        <v>41343.791666666664</v>
      </c>
      <c r="Q1355" s="11">
        <f>(((J1355/60)/60)/24)+DATE(1970,1,1)+(-5/24)</f>
        <v>41308.909583333334</v>
      </c>
      <c r="R1355" s="13" t="s">
        <v>8274</v>
      </c>
      <c r="S1355" s="14" t="str">
        <f t="shared" si="127"/>
        <v>publishing</v>
      </c>
      <c r="T1355" s="13" t="str">
        <f t="shared" si="128"/>
        <v>nonfiction</v>
      </c>
      <c r="U1355">
        <f>LEN(C1355)</f>
        <v>98</v>
      </c>
      <c r="V1355">
        <f t="shared" si="129"/>
        <v>0</v>
      </c>
      <c r="W1355">
        <f t="shared" si="130"/>
        <v>1</v>
      </c>
      <c r="X1355">
        <f t="shared" si="131"/>
        <v>0</v>
      </c>
    </row>
    <row r="1356" spans="1:24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>
        <f>E1356/D1356</f>
        <v>1.3025</v>
      </c>
      <c r="O1356" s="6">
        <f>IF(L1356&gt;0,E1356/L1356,0)</f>
        <v>24.421875</v>
      </c>
      <c r="P1356" s="11">
        <f t="shared" si="126"/>
        <v>42532.599293981482</v>
      </c>
      <c r="Q1356" s="11">
        <f>(((J1356/60)/60)/24)+DATE(1970,1,1)+(-5/24)</f>
        <v>42502.599293981482</v>
      </c>
      <c r="R1356" s="13" t="s">
        <v>8274</v>
      </c>
      <c r="S1356" s="14" t="str">
        <f t="shared" si="127"/>
        <v>publishing</v>
      </c>
      <c r="T1356" s="13" t="str">
        <f t="shared" si="128"/>
        <v>nonfiction</v>
      </c>
      <c r="U1356">
        <f>LEN(C1356)</f>
        <v>128</v>
      </c>
      <c r="V1356">
        <f t="shared" si="129"/>
        <v>0</v>
      </c>
      <c r="W1356">
        <f t="shared" si="130"/>
        <v>0</v>
      </c>
      <c r="X1356">
        <f t="shared" si="131"/>
        <v>1</v>
      </c>
    </row>
    <row r="1357" spans="1:24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>
        <f>E1357/D1357</f>
        <v>1.2267999999999999</v>
      </c>
      <c r="O1357" s="6">
        <f>IF(L1357&gt;0,E1357/L1357,0)</f>
        <v>25.347107438016529</v>
      </c>
      <c r="P1357" s="11">
        <f t="shared" si="126"/>
        <v>41243.208333333328</v>
      </c>
      <c r="Q1357" s="11">
        <f>(((J1357/60)/60)/24)+DATE(1970,1,1)+(-5/24)</f>
        <v>41213.046354166661</v>
      </c>
      <c r="R1357" s="13" t="s">
        <v>8274</v>
      </c>
      <c r="S1357" s="14" t="str">
        <f t="shared" si="127"/>
        <v>publishing</v>
      </c>
      <c r="T1357" s="13" t="str">
        <f t="shared" si="128"/>
        <v>nonfiction</v>
      </c>
      <c r="U1357">
        <f>LEN(C1357)</f>
        <v>133</v>
      </c>
      <c r="V1357">
        <f t="shared" si="129"/>
        <v>0</v>
      </c>
      <c r="W1357">
        <f t="shared" si="130"/>
        <v>0</v>
      </c>
      <c r="X1357">
        <f t="shared" si="131"/>
        <v>1</v>
      </c>
    </row>
    <row r="1358" spans="1:24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>
        <f>E1358/D1358</f>
        <v>1.8281058823529412</v>
      </c>
      <c r="O1358" s="6">
        <f>IF(L1358&gt;0,E1358/L1358,0)</f>
        <v>71.443218390804603</v>
      </c>
      <c r="P1358" s="11">
        <f t="shared" si="126"/>
        <v>41459.830555555556</v>
      </c>
      <c r="Q1358" s="11">
        <f>(((J1358/60)/60)/24)+DATE(1970,1,1)+(-5/24)</f>
        <v>41429.830555555556</v>
      </c>
      <c r="R1358" s="13" t="s">
        <v>8274</v>
      </c>
      <c r="S1358" s="14" t="str">
        <f t="shared" si="127"/>
        <v>publishing</v>
      </c>
      <c r="T1358" s="13" t="str">
        <f t="shared" si="128"/>
        <v>nonfiction</v>
      </c>
      <c r="U1358">
        <f>LEN(C1358)</f>
        <v>134</v>
      </c>
      <c r="V1358">
        <f t="shared" si="129"/>
        <v>0</v>
      </c>
      <c r="W1358">
        <f t="shared" si="130"/>
        <v>0</v>
      </c>
      <c r="X1358">
        <f t="shared" si="131"/>
        <v>1</v>
      </c>
    </row>
    <row r="1359" spans="1:24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>
        <f>E1359/D1359</f>
        <v>1.2529999999999999</v>
      </c>
      <c r="O1359" s="6">
        <f>IF(L1359&gt;0,E1359/L1359,0)</f>
        <v>38.553846153846152</v>
      </c>
      <c r="P1359" s="11">
        <f t="shared" si="126"/>
        <v>41334.040972222218</v>
      </c>
      <c r="Q1359" s="11">
        <f>(((J1359/60)/60)/24)+DATE(1970,1,1)+(-5/24)</f>
        <v>41304.753900462958</v>
      </c>
      <c r="R1359" s="13" t="s">
        <v>8274</v>
      </c>
      <c r="S1359" s="14" t="str">
        <f t="shared" si="127"/>
        <v>publishing</v>
      </c>
      <c r="T1359" s="13" t="str">
        <f t="shared" si="128"/>
        <v>nonfiction</v>
      </c>
      <c r="U1359">
        <f>LEN(C1359)</f>
        <v>117</v>
      </c>
      <c r="V1359">
        <f t="shared" si="129"/>
        <v>0</v>
      </c>
      <c r="W1359">
        <f t="shared" si="130"/>
        <v>0</v>
      </c>
      <c r="X1359">
        <f t="shared" si="131"/>
        <v>1</v>
      </c>
    </row>
    <row r="1360" spans="1:24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>
        <f>E1360/D1360</f>
        <v>1.1166666666666667</v>
      </c>
      <c r="O1360" s="6">
        <f>IF(L1360&gt;0,E1360/L1360,0)</f>
        <v>68.367346938775512</v>
      </c>
      <c r="P1360" s="11">
        <f t="shared" si="126"/>
        <v>40719.362534722219</v>
      </c>
      <c r="Q1360" s="11">
        <f>(((J1360/60)/60)/24)+DATE(1970,1,1)+(-5/24)</f>
        <v>40689.362534722219</v>
      </c>
      <c r="R1360" s="13" t="s">
        <v>8274</v>
      </c>
      <c r="S1360" s="14" t="str">
        <f t="shared" si="127"/>
        <v>publishing</v>
      </c>
      <c r="T1360" s="13" t="str">
        <f t="shared" si="128"/>
        <v>nonfiction</v>
      </c>
      <c r="U1360">
        <f>LEN(C1360)</f>
        <v>109</v>
      </c>
      <c r="V1360">
        <f t="shared" si="129"/>
        <v>0</v>
      </c>
      <c r="W1360">
        <f t="shared" si="130"/>
        <v>0</v>
      </c>
      <c r="X1360">
        <f t="shared" si="131"/>
        <v>1</v>
      </c>
    </row>
    <row r="1361" spans="1:24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>
        <f>E1361/D1361</f>
        <v>1.1575757575757575</v>
      </c>
      <c r="O1361" s="6">
        <f>IF(L1361&gt;0,E1361/L1361,0)</f>
        <v>40.210526315789473</v>
      </c>
      <c r="P1361" s="11">
        <f t="shared" si="126"/>
        <v>40730.606365740736</v>
      </c>
      <c r="Q1361" s="11">
        <f>(((J1361/60)/60)/24)+DATE(1970,1,1)+(-5/24)</f>
        <v>40668.606365740736</v>
      </c>
      <c r="R1361" s="13" t="s">
        <v>8274</v>
      </c>
      <c r="S1361" s="14" t="str">
        <f t="shared" si="127"/>
        <v>publishing</v>
      </c>
      <c r="T1361" s="13" t="str">
        <f t="shared" si="128"/>
        <v>nonfiction</v>
      </c>
      <c r="U1361">
        <f>LEN(C1361)</f>
        <v>124</v>
      </c>
      <c r="V1361">
        <f t="shared" si="129"/>
        <v>0</v>
      </c>
      <c r="W1361">
        <f t="shared" si="130"/>
        <v>0</v>
      </c>
      <c r="X1361">
        <f t="shared" si="131"/>
        <v>1</v>
      </c>
    </row>
    <row r="1362" spans="1:24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>
        <f>E1362/D1362</f>
        <v>1.732</v>
      </c>
      <c r="O1362" s="6">
        <f>IF(L1362&gt;0,E1362/L1362,0)</f>
        <v>32.074074074074076</v>
      </c>
      <c r="P1362" s="11">
        <f t="shared" si="126"/>
        <v>41123.692361111105</v>
      </c>
      <c r="Q1362" s="11">
        <f>(((J1362/60)/60)/24)+DATE(1970,1,1)+(-5/24)</f>
        <v>41095.692361111105</v>
      </c>
      <c r="R1362" s="13" t="s">
        <v>8274</v>
      </c>
      <c r="S1362" s="14" t="str">
        <f t="shared" si="127"/>
        <v>publishing</v>
      </c>
      <c r="T1362" s="13" t="str">
        <f t="shared" si="128"/>
        <v>nonfiction</v>
      </c>
      <c r="U1362">
        <f>LEN(C1362)</f>
        <v>81</v>
      </c>
      <c r="V1362">
        <f t="shared" si="129"/>
        <v>0</v>
      </c>
      <c r="W1362">
        <f t="shared" si="130"/>
        <v>1</v>
      </c>
      <c r="X1362">
        <f t="shared" si="131"/>
        <v>0</v>
      </c>
    </row>
    <row r="1363" spans="1:24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>
        <f>E1363/D1363</f>
        <v>1.2598333333333334</v>
      </c>
      <c r="O1363" s="6">
        <f>IF(L1363&gt;0,E1363/L1363,0)</f>
        <v>28.632575757575758</v>
      </c>
      <c r="P1363" s="11">
        <f t="shared" si="126"/>
        <v>41811.508935185186</v>
      </c>
      <c r="Q1363" s="11">
        <f>(((J1363/60)/60)/24)+DATE(1970,1,1)+(-5/24)</f>
        <v>41781.508935185186</v>
      </c>
      <c r="R1363" s="13" t="s">
        <v>8274</v>
      </c>
      <c r="S1363" s="14" t="str">
        <f t="shared" si="127"/>
        <v>publishing</v>
      </c>
      <c r="T1363" s="13" t="str">
        <f t="shared" si="128"/>
        <v>nonfiction</v>
      </c>
      <c r="U1363">
        <f>LEN(C1363)</f>
        <v>117</v>
      </c>
      <c r="V1363">
        <f t="shared" si="129"/>
        <v>0</v>
      </c>
      <c r="W1363">
        <f t="shared" si="130"/>
        <v>0</v>
      </c>
      <c r="X1363">
        <f t="shared" si="131"/>
        <v>1</v>
      </c>
    </row>
    <row r="1364" spans="1:24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>
        <f>E1364/D1364</f>
        <v>1.091</v>
      </c>
      <c r="O1364" s="6">
        <f>IF(L1364&gt;0,E1364/L1364,0)</f>
        <v>43.64</v>
      </c>
      <c r="P1364" s="11">
        <f t="shared" si="126"/>
        <v>41524.726053240738</v>
      </c>
      <c r="Q1364" s="11">
        <f>(((J1364/60)/60)/24)+DATE(1970,1,1)+(-5/24)</f>
        <v>41464.726053240738</v>
      </c>
      <c r="R1364" s="13" t="s">
        <v>8274</v>
      </c>
      <c r="S1364" s="14" t="str">
        <f t="shared" si="127"/>
        <v>publishing</v>
      </c>
      <c r="T1364" s="13" t="str">
        <f t="shared" si="128"/>
        <v>nonfiction</v>
      </c>
      <c r="U1364">
        <f>LEN(C1364)</f>
        <v>98</v>
      </c>
      <c r="V1364">
        <f t="shared" si="129"/>
        <v>0</v>
      </c>
      <c r="W1364">
        <f t="shared" si="130"/>
        <v>1</v>
      </c>
      <c r="X1364">
        <f t="shared" si="131"/>
        <v>0</v>
      </c>
    </row>
    <row r="1365" spans="1:24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>
        <f>E1365/D1365</f>
        <v>1</v>
      </c>
      <c r="O1365" s="6">
        <f>IF(L1365&gt;0,E1365/L1365,0)</f>
        <v>40</v>
      </c>
      <c r="P1365" s="11">
        <f t="shared" si="126"/>
        <v>42415.124305555553</v>
      </c>
      <c r="Q1365" s="11">
        <f>(((J1365/60)/60)/24)+DATE(1970,1,1)+(-5/24)</f>
        <v>42396.635729166665</v>
      </c>
      <c r="R1365" s="13" t="s">
        <v>8274</v>
      </c>
      <c r="S1365" s="14" t="str">
        <f t="shared" si="127"/>
        <v>publishing</v>
      </c>
      <c r="T1365" s="13" t="str">
        <f t="shared" si="128"/>
        <v>nonfiction</v>
      </c>
      <c r="U1365">
        <f>LEN(C1365)</f>
        <v>132</v>
      </c>
      <c r="V1365">
        <f t="shared" si="129"/>
        <v>0</v>
      </c>
      <c r="W1365">
        <f t="shared" si="130"/>
        <v>0</v>
      </c>
      <c r="X1365">
        <f t="shared" si="131"/>
        <v>1</v>
      </c>
    </row>
    <row r="1366" spans="1:24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>
        <f>E1366/D1366</f>
        <v>1.1864285714285714</v>
      </c>
      <c r="O1366" s="6">
        <f>IF(L1366&gt;0,E1366/L1366,0)</f>
        <v>346.04166666666669</v>
      </c>
      <c r="P1366" s="11">
        <f t="shared" si="126"/>
        <v>42011.487337962964</v>
      </c>
      <c r="Q1366" s="11">
        <f>(((J1366/60)/60)/24)+DATE(1970,1,1)+(-5/24)</f>
        <v>41951.487337962957</v>
      </c>
      <c r="R1366" s="13" t="s">
        <v>8276</v>
      </c>
      <c r="S1366" s="14" t="str">
        <f t="shared" si="127"/>
        <v>music</v>
      </c>
      <c r="T1366" s="13" t="str">
        <f t="shared" si="128"/>
        <v>rock</v>
      </c>
      <c r="U1366">
        <f>LEN(C1366)</f>
        <v>137</v>
      </c>
      <c r="V1366">
        <f t="shared" si="129"/>
        <v>0</v>
      </c>
      <c r="W1366">
        <f t="shared" si="130"/>
        <v>0</v>
      </c>
      <c r="X1366">
        <f t="shared" si="131"/>
        <v>1</v>
      </c>
    </row>
    <row r="1367" spans="1:24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>
        <f>E1367/D1367</f>
        <v>1.0026666666666666</v>
      </c>
      <c r="O1367" s="6">
        <f>IF(L1367&gt;0,E1367/L1367,0)</f>
        <v>81.739130434782609</v>
      </c>
      <c r="P1367" s="11">
        <f t="shared" si="126"/>
        <v>42079.483240740738</v>
      </c>
      <c r="Q1367" s="11">
        <f>(((J1367/60)/60)/24)+DATE(1970,1,1)+(-5/24)</f>
        <v>42049.524907407402</v>
      </c>
      <c r="R1367" s="13" t="s">
        <v>8276</v>
      </c>
      <c r="S1367" s="14" t="str">
        <f t="shared" si="127"/>
        <v>music</v>
      </c>
      <c r="T1367" s="13" t="str">
        <f t="shared" si="128"/>
        <v>rock</v>
      </c>
      <c r="U1367">
        <f>LEN(C1367)</f>
        <v>133</v>
      </c>
      <c r="V1367">
        <f t="shared" si="129"/>
        <v>0</v>
      </c>
      <c r="W1367">
        <f t="shared" si="130"/>
        <v>0</v>
      </c>
      <c r="X1367">
        <f t="shared" si="131"/>
        <v>1</v>
      </c>
    </row>
    <row r="1368" spans="1:24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>
        <f>E1368/D1368</f>
        <v>1.2648920000000001</v>
      </c>
      <c r="O1368" s="6">
        <f>IF(L1368&gt;0,E1368/L1368,0)</f>
        <v>64.535306122448986</v>
      </c>
      <c r="P1368" s="11">
        <f t="shared" si="126"/>
        <v>41969.829432870371</v>
      </c>
      <c r="Q1368" s="11">
        <f>(((J1368/60)/60)/24)+DATE(1970,1,1)+(-5/24)</f>
        <v>41924.787766203699</v>
      </c>
      <c r="R1368" s="13" t="s">
        <v>8276</v>
      </c>
      <c r="S1368" s="14" t="str">
        <f t="shared" si="127"/>
        <v>music</v>
      </c>
      <c r="T1368" s="13" t="str">
        <f t="shared" si="128"/>
        <v>rock</v>
      </c>
      <c r="U1368">
        <f>LEN(C1368)</f>
        <v>38</v>
      </c>
      <c r="V1368">
        <f t="shared" si="129"/>
        <v>1</v>
      </c>
      <c r="W1368">
        <f t="shared" si="130"/>
        <v>0</v>
      </c>
      <c r="X1368">
        <f t="shared" si="131"/>
        <v>0</v>
      </c>
    </row>
    <row r="1369" spans="1:24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>
        <f>E1369/D1369</f>
        <v>1.1426000000000001</v>
      </c>
      <c r="O1369" s="6">
        <f>IF(L1369&gt;0,E1369/L1369,0)</f>
        <v>63.477777777777774</v>
      </c>
      <c r="P1369" s="11">
        <f t="shared" si="126"/>
        <v>42321.836226851847</v>
      </c>
      <c r="Q1369" s="11">
        <f>(((J1369/60)/60)/24)+DATE(1970,1,1)+(-5/24)</f>
        <v>42291.794560185182</v>
      </c>
      <c r="R1369" s="13" t="s">
        <v>8276</v>
      </c>
      <c r="S1369" s="14" t="str">
        <f t="shared" si="127"/>
        <v>music</v>
      </c>
      <c r="T1369" s="13" t="str">
        <f t="shared" si="128"/>
        <v>rock</v>
      </c>
      <c r="U1369">
        <f>LEN(C1369)</f>
        <v>110</v>
      </c>
      <c r="V1369">
        <f t="shared" si="129"/>
        <v>0</v>
      </c>
      <c r="W1369">
        <f t="shared" si="130"/>
        <v>0</v>
      </c>
      <c r="X1369">
        <f t="shared" si="131"/>
        <v>1</v>
      </c>
    </row>
    <row r="1370" spans="1:24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>
        <f>E1370/D1370</f>
        <v>1.107</v>
      </c>
      <c r="O1370" s="6">
        <f>IF(L1370&gt;0,E1370/L1370,0)</f>
        <v>63.620689655172413</v>
      </c>
      <c r="P1370" s="11">
        <f t="shared" si="126"/>
        <v>42169.982569444437</v>
      </c>
      <c r="Q1370" s="11">
        <f>(((J1370/60)/60)/24)+DATE(1970,1,1)+(-5/24)</f>
        <v>42145.982569444437</v>
      </c>
      <c r="R1370" s="13" t="s">
        <v>8276</v>
      </c>
      <c r="S1370" s="14" t="str">
        <f t="shared" si="127"/>
        <v>music</v>
      </c>
      <c r="T1370" s="13" t="str">
        <f t="shared" si="128"/>
        <v>rock</v>
      </c>
      <c r="U1370">
        <f>LEN(C1370)</f>
        <v>120</v>
      </c>
      <c r="V1370">
        <f t="shared" si="129"/>
        <v>0</v>
      </c>
      <c r="W1370">
        <f t="shared" si="130"/>
        <v>0</v>
      </c>
      <c r="X1370">
        <f t="shared" si="131"/>
        <v>1</v>
      </c>
    </row>
    <row r="1371" spans="1:24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>
        <f>E1371/D1371</f>
        <v>1.0534805315203954</v>
      </c>
      <c r="O1371" s="6">
        <f>IF(L1371&gt;0,E1371/L1371,0)</f>
        <v>83.967068965517228</v>
      </c>
      <c r="P1371" s="11">
        <f t="shared" si="126"/>
        <v>41740.385949074072</v>
      </c>
      <c r="Q1371" s="11">
        <f>(((J1371/60)/60)/24)+DATE(1970,1,1)+(-5/24)</f>
        <v>41710.385949074072</v>
      </c>
      <c r="R1371" s="13" t="s">
        <v>8276</v>
      </c>
      <c r="S1371" s="14" t="str">
        <f t="shared" si="127"/>
        <v>music</v>
      </c>
      <c r="T1371" s="13" t="str">
        <f t="shared" si="128"/>
        <v>rock</v>
      </c>
      <c r="U1371">
        <f>LEN(C1371)</f>
        <v>131</v>
      </c>
      <c r="V1371">
        <f t="shared" si="129"/>
        <v>0</v>
      </c>
      <c r="W1371">
        <f t="shared" si="130"/>
        <v>0</v>
      </c>
      <c r="X1371">
        <f t="shared" si="131"/>
        <v>1</v>
      </c>
    </row>
    <row r="1372" spans="1:24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>
        <f>E1372/D1372</f>
        <v>1.0366666666666666</v>
      </c>
      <c r="O1372" s="6">
        <f>IF(L1372&gt;0,E1372/L1372,0)</f>
        <v>77.75</v>
      </c>
      <c r="P1372" s="11">
        <f t="shared" si="126"/>
        <v>41562.795023148145</v>
      </c>
      <c r="Q1372" s="11">
        <f>(((J1372/60)/60)/24)+DATE(1970,1,1)+(-5/24)</f>
        <v>41547.795023148145</v>
      </c>
      <c r="R1372" s="13" t="s">
        <v>8276</v>
      </c>
      <c r="S1372" s="14" t="str">
        <f t="shared" si="127"/>
        <v>music</v>
      </c>
      <c r="T1372" s="13" t="str">
        <f t="shared" si="128"/>
        <v>rock</v>
      </c>
      <c r="U1372">
        <f>LEN(C1372)</f>
        <v>74</v>
      </c>
      <c r="V1372">
        <f t="shared" si="129"/>
        <v>0</v>
      </c>
      <c r="W1372">
        <f t="shared" si="130"/>
        <v>1</v>
      </c>
      <c r="X1372">
        <f t="shared" si="131"/>
        <v>0</v>
      </c>
    </row>
    <row r="1373" spans="1:24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>
        <f>E1373/D1373</f>
        <v>1.0708672667523933</v>
      </c>
      <c r="O1373" s="6">
        <f>IF(L1373&gt;0,E1373/L1373,0)</f>
        <v>107.07142857142857</v>
      </c>
      <c r="P1373" s="11">
        <f t="shared" si="126"/>
        <v>42131.550254629627</v>
      </c>
      <c r="Q1373" s="11">
        <f>(((J1373/60)/60)/24)+DATE(1970,1,1)+(-5/24)</f>
        <v>42101.550254629627</v>
      </c>
      <c r="R1373" s="13" t="s">
        <v>8276</v>
      </c>
      <c r="S1373" s="14" t="str">
        <f t="shared" si="127"/>
        <v>music</v>
      </c>
      <c r="T1373" s="13" t="str">
        <f t="shared" si="128"/>
        <v>rock</v>
      </c>
      <c r="U1373">
        <f>LEN(C1373)</f>
        <v>129</v>
      </c>
      <c r="V1373">
        <f t="shared" si="129"/>
        <v>0</v>
      </c>
      <c r="W1373">
        <f t="shared" si="130"/>
        <v>0</v>
      </c>
      <c r="X1373">
        <f t="shared" si="131"/>
        <v>1</v>
      </c>
    </row>
    <row r="1374" spans="1:24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>
        <f>E1374/D1374</f>
        <v>1.24</v>
      </c>
      <c r="O1374" s="6">
        <f>IF(L1374&gt;0,E1374/L1374,0)</f>
        <v>38.75</v>
      </c>
      <c r="P1374" s="11">
        <f t="shared" si="126"/>
        <v>41102.53162037037</v>
      </c>
      <c r="Q1374" s="11">
        <f>(((J1374/60)/60)/24)+DATE(1970,1,1)+(-5/24)</f>
        <v>41072.53162037037</v>
      </c>
      <c r="R1374" s="13" t="s">
        <v>8276</v>
      </c>
      <c r="S1374" s="14" t="str">
        <f t="shared" si="127"/>
        <v>music</v>
      </c>
      <c r="T1374" s="13" t="str">
        <f t="shared" si="128"/>
        <v>rock</v>
      </c>
      <c r="U1374">
        <f>LEN(C1374)</f>
        <v>47</v>
      </c>
      <c r="V1374">
        <f t="shared" si="129"/>
        <v>1</v>
      </c>
      <c r="W1374">
        <f t="shared" si="130"/>
        <v>0</v>
      </c>
      <c r="X1374">
        <f t="shared" si="131"/>
        <v>0</v>
      </c>
    </row>
    <row r="1375" spans="1:24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>
        <f>E1375/D1375</f>
        <v>1.0501</v>
      </c>
      <c r="O1375" s="6">
        <f>IF(L1375&gt;0,E1375/L1375,0)</f>
        <v>201.94230769230768</v>
      </c>
      <c r="P1375" s="11">
        <f t="shared" si="126"/>
        <v>42734.743437499994</v>
      </c>
      <c r="Q1375" s="11">
        <f>(((J1375/60)/60)/24)+DATE(1970,1,1)+(-5/24)</f>
        <v>42704.743437499994</v>
      </c>
      <c r="R1375" s="13" t="s">
        <v>8276</v>
      </c>
      <c r="S1375" s="14" t="str">
        <f t="shared" si="127"/>
        <v>music</v>
      </c>
      <c r="T1375" s="13" t="str">
        <f t="shared" si="128"/>
        <v>rock</v>
      </c>
      <c r="U1375">
        <f>LEN(C1375)</f>
        <v>86</v>
      </c>
      <c r="V1375">
        <f t="shared" si="129"/>
        <v>0</v>
      </c>
      <c r="W1375">
        <f t="shared" si="130"/>
        <v>1</v>
      </c>
      <c r="X1375">
        <f t="shared" si="131"/>
        <v>0</v>
      </c>
    </row>
    <row r="1376" spans="1:24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>
        <f>E1376/D1376</f>
        <v>1.8946666666666667</v>
      </c>
      <c r="O1376" s="6">
        <f>IF(L1376&gt;0,E1376/L1376,0)</f>
        <v>43.060606060606062</v>
      </c>
      <c r="P1376" s="11">
        <f t="shared" si="126"/>
        <v>42453.911898148144</v>
      </c>
      <c r="Q1376" s="11">
        <f>(((J1376/60)/60)/24)+DATE(1970,1,1)+(-5/24)</f>
        <v>42423.953564814808</v>
      </c>
      <c r="R1376" s="13" t="s">
        <v>8276</v>
      </c>
      <c r="S1376" s="14" t="str">
        <f t="shared" si="127"/>
        <v>music</v>
      </c>
      <c r="T1376" s="13" t="str">
        <f t="shared" si="128"/>
        <v>rock</v>
      </c>
      <c r="U1376">
        <f>LEN(C1376)</f>
        <v>135</v>
      </c>
      <c r="V1376">
        <f t="shared" si="129"/>
        <v>0</v>
      </c>
      <c r="W1376">
        <f t="shared" si="130"/>
        <v>0</v>
      </c>
      <c r="X1376">
        <f t="shared" si="131"/>
        <v>1</v>
      </c>
    </row>
    <row r="1377" spans="1:24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>
        <f>E1377/D1377</f>
        <v>1.7132499999999999</v>
      </c>
      <c r="O1377" s="6">
        <f>IF(L1377&gt;0,E1377/L1377,0)</f>
        <v>62.871559633027523</v>
      </c>
      <c r="P1377" s="11">
        <f t="shared" si="126"/>
        <v>42749.857858796291</v>
      </c>
      <c r="Q1377" s="11">
        <f>(((J1377/60)/60)/24)+DATE(1970,1,1)+(-5/24)</f>
        <v>42719.857858796291</v>
      </c>
      <c r="R1377" s="13" t="s">
        <v>8276</v>
      </c>
      <c r="S1377" s="14" t="str">
        <f t="shared" si="127"/>
        <v>music</v>
      </c>
      <c r="T1377" s="13" t="str">
        <f t="shared" si="128"/>
        <v>rock</v>
      </c>
      <c r="U1377">
        <f>LEN(C1377)</f>
        <v>129</v>
      </c>
      <c r="V1377">
        <f t="shared" si="129"/>
        <v>0</v>
      </c>
      <c r="W1377">
        <f t="shared" si="130"/>
        <v>0</v>
      </c>
      <c r="X1377">
        <f t="shared" si="131"/>
        <v>1</v>
      </c>
    </row>
    <row r="1378" spans="1:24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>
        <f>E1378/D1378</f>
        <v>2.5248648648648651</v>
      </c>
      <c r="O1378" s="6">
        <f>IF(L1378&gt;0,E1378/L1378,0)</f>
        <v>55.607142857142854</v>
      </c>
      <c r="P1378" s="11">
        <f t="shared" si="126"/>
        <v>42707.502384259256</v>
      </c>
      <c r="Q1378" s="11">
        <f>(((J1378/60)/60)/24)+DATE(1970,1,1)+(-5/24)</f>
        <v>42677.460717592585</v>
      </c>
      <c r="R1378" s="13" t="s">
        <v>8276</v>
      </c>
      <c r="S1378" s="14" t="str">
        <f t="shared" si="127"/>
        <v>music</v>
      </c>
      <c r="T1378" s="13" t="str">
        <f t="shared" si="128"/>
        <v>rock</v>
      </c>
      <c r="U1378">
        <f>LEN(C1378)</f>
        <v>75</v>
      </c>
      <c r="V1378">
        <f t="shared" si="129"/>
        <v>0</v>
      </c>
      <c r="W1378">
        <f t="shared" si="130"/>
        <v>1</v>
      </c>
      <c r="X1378">
        <f t="shared" si="131"/>
        <v>0</v>
      </c>
    </row>
    <row r="1379" spans="1:24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>
        <f>E1379/D1379</f>
        <v>1.1615384615384616</v>
      </c>
      <c r="O1379" s="6">
        <f>IF(L1379&gt;0,E1379/L1379,0)</f>
        <v>48.70967741935484</v>
      </c>
      <c r="P1379" s="11">
        <f t="shared" si="126"/>
        <v>42768.96597222222</v>
      </c>
      <c r="Q1379" s="11">
        <f>(((J1379/60)/60)/24)+DATE(1970,1,1)+(-5/24)</f>
        <v>42747.01122685185</v>
      </c>
      <c r="R1379" s="13" t="s">
        <v>8276</v>
      </c>
      <c r="S1379" s="14" t="str">
        <f t="shared" si="127"/>
        <v>music</v>
      </c>
      <c r="T1379" s="13" t="str">
        <f t="shared" si="128"/>
        <v>rock</v>
      </c>
      <c r="U1379">
        <f>LEN(C1379)</f>
        <v>135</v>
      </c>
      <c r="V1379">
        <f t="shared" si="129"/>
        <v>0</v>
      </c>
      <c r="W1379">
        <f t="shared" si="130"/>
        <v>0</v>
      </c>
      <c r="X1379">
        <f t="shared" si="131"/>
        <v>1</v>
      </c>
    </row>
    <row r="1380" spans="1:24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>
        <f>E1380/D1380</f>
        <v>2.0335000000000001</v>
      </c>
      <c r="O1380" s="6">
        <f>IF(L1380&gt;0,E1380/L1380,0)</f>
        <v>30.578947368421051</v>
      </c>
      <c r="P1380" s="11">
        <f t="shared" si="126"/>
        <v>42583.551041666658</v>
      </c>
      <c r="Q1380" s="11">
        <f>(((J1380/60)/60)/24)+DATE(1970,1,1)+(-5/24)</f>
        <v>42568.551041666658</v>
      </c>
      <c r="R1380" s="13" t="s">
        <v>8276</v>
      </c>
      <c r="S1380" s="14" t="str">
        <f t="shared" si="127"/>
        <v>music</v>
      </c>
      <c r="T1380" s="13" t="str">
        <f t="shared" si="128"/>
        <v>rock</v>
      </c>
      <c r="U1380">
        <f>LEN(C1380)</f>
        <v>36</v>
      </c>
      <c r="V1380">
        <f t="shared" si="129"/>
        <v>1</v>
      </c>
      <c r="W1380">
        <f t="shared" si="130"/>
        <v>0</v>
      </c>
      <c r="X1380">
        <f t="shared" si="131"/>
        <v>0</v>
      </c>
    </row>
    <row r="1381" spans="1:24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>
        <f>E1381/D1381</f>
        <v>1.1160000000000001</v>
      </c>
      <c r="O1381" s="6">
        <f>IF(L1381&gt;0,E1381/L1381,0)</f>
        <v>73.907284768211923</v>
      </c>
      <c r="P1381" s="11">
        <f t="shared" si="126"/>
        <v>42160.28328703704</v>
      </c>
      <c r="Q1381" s="11">
        <f>(((J1381/60)/60)/24)+DATE(1970,1,1)+(-5/24)</f>
        <v>42130.28328703704</v>
      </c>
      <c r="R1381" s="13" t="s">
        <v>8276</v>
      </c>
      <c r="S1381" s="14" t="str">
        <f t="shared" si="127"/>
        <v>music</v>
      </c>
      <c r="T1381" s="13" t="str">
        <f t="shared" si="128"/>
        <v>rock</v>
      </c>
      <c r="U1381">
        <f>LEN(C1381)</f>
        <v>69</v>
      </c>
      <c r="V1381">
        <f t="shared" si="129"/>
        <v>0</v>
      </c>
      <c r="W1381">
        <f t="shared" si="130"/>
        <v>1</v>
      </c>
      <c r="X1381">
        <f t="shared" si="131"/>
        <v>0</v>
      </c>
    </row>
    <row r="1382" spans="1:24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>
        <f>E1382/D1382</f>
        <v>4.24</v>
      </c>
      <c r="O1382" s="6">
        <f>IF(L1382&gt;0,E1382/L1382,0)</f>
        <v>21.2</v>
      </c>
      <c r="P1382" s="11">
        <f t="shared" si="126"/>
        <v>42163.874999999993</v>
      </c>
      <c r="Q1382" s="11">
        <f>(((J1382/60)/60)/24)+DATE(1970,1,1)+(-5/24)</f>
        <v>42141.554467592585</v>
      </c>
      <c r="R1382" s="13" t="s">
        <v>8276</v>
      </c>
      <c r="S1382" s="14" t="str">
        <f t="shared" si="127"/>
        <v>music</v>
      </c>
      <c r="T1382" s="13" t="str">
        <f t="shared" si="128"/>
        <v>rock</v>
      </c>
      <c r="U1382">
        <f>LEN(C1382)</f>
        <v>90</v>
      </c>
      <c r="V1382">
        <f t="shared" si="129"/>
        <v>0</v>
      </c>
      <c r="W1382">
        <f t="shared" si="130"/>
        <v>1</v>
      </c>
      <c r="X1382">
        <f t="shared" si="131"/>
        <v>0</v>
      </c>
    </row>
    <row r="1383" spans="1:24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>
        <f>E1383/D1383</f>
        <v>1.071</v>
      </c>
      <c r="O1383" s="6">
        <f>IF(L1383&gt;0,E1383/L1383,0)</f>
        <v>73.356164383561648</v>
      </c>
      <c r="P1383" s="11">
        <f t="shared" si="126"/>
        <v>42733.006076388883</v>
      </c>
      <c r="Q1383" s="11">
        <f>(((J1383/60)/60)/24)+DATE(1970,1,1)+(-5/24)</f>
        <v>42703.006076388883</v>
      </c>
      <c r="R1383" s="13" t="s">
        <v>8276</v>
      </c>
      <c r="S1383" s="14" t="str">
        <f t="shared" si="127"/>
        <v>music</v>
      </c>
      <c r="T1383" s="13" t="str">
        <f t="shared" si="128"/>
        <v>rock</v>
      </c>
      <c r="U1383">
        <f>LEN(C1383)</f>
        <v>133</v>
      </c>
      <c r="V1383">
        <f t="shared" si="129"/>
        <v>0</v>
      </c>
      <c r="W1383">
        <f t="shared" si="130"/>
        <v>0</v>
      </c>
      <c r="X1383">
        <f t="shared" si="131"/>
        <v>1</v>
      </c>
    </row>
    <row r="1384" spans="1:24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>
        <f>E1384/D1384</f>
        <v>1.043625</v>
      </c>
      <c r="O1384" s="6">
        <f>IF(L1384&gt;0,E1384/L1384,0)</f>
        <v>56.412162162162161</v>
      </c>
      <c r="P1384" s="11">
        <f t="shared" si="126"/>
        <v>41400.591851851852</v>
      </c>
      <c r="Q1384" s="11">
        <f>(((J1384/60)/60)/24)+DATE(1970,1,1)+(-5/24)</f>
        <v>41370.591851851852</v>
      </c>
      <c r="R1384" s="13" t="s">
        <v>8276</v>
      </c>
      <c r="S1384" s="14" t="str">
        <f t="shared" si="127"/>
        <v>music</v>
      </c>
      <c r="T1384" s="13" t="str">
        <f t="shared" si="128"/>
        <v>rock</v>
      </c>
      <c r="U1384">
        <f>LEN(C1384)</f>
        <v>112</v>
      </c>
      <c r="V1384">
        <f t="shared" si="129"/>
        <v>0</v>
      </c>
      <c r="W1384">
        <f t="shared" si="130"/>
        <v>0</v>
      </c>
      <c r="X1384">
        <f t="shared" si="131"/>
        <v>1</v>
      </c>
    </row>
    <row r="1385" spans="1:24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>
        <f>E1385/D1385</f>
        <v>2.124090909090909</v>
      </c>
      <c r="O1385" s="6">
        <f>IF(L1385&gt;0,E1385/L1385,0)</f>
        <v>50.247311827956992</v>
      </c>
      <c r="P1385" s="11">
        <f t="shared" si="126"/>
        <v>42726.866643518515</v>
      </c>
      <c r="Q1385" s="11">
        <f>(((J1385/60)/60)/24)+DATE(1970,1,1)+(-5/24)</f>
        <v>42706.866643518515</v>
      </c>
      <c r="R1385" s="13" t="s">
        <v>8276</v>
      </c>
      <c r="S1385" s="14" t="str">
        <f t="shared" si="127"/>
        <v>music</v>
      </c>
      <c r="T1385" s="13" t="str">
        <f t="shared" si="128"/>
        <v>rock</v>
      </c>
      <c r="U1385">
        <f>LEN(C1385)</f>
        <v>134</v>
      </c>
      <c r="V1385">
        <f t="shared" si="129"/>
        <v>0</v>
      </c>
      <c r="W1385">
        <f t="shared" si="130"/>
        <v>0</v>
      </c>
      <c r="X1385">
        <f t="shared" si="131"/>
        <v>1</v>
      </c>
    </row>
    <row r="1386" spans="1:24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>
        <f>E1386/D1386</f>
        <v>1.2408571428571429</v>
      </c>
      <c r="O1386" s="6">
        <f>IF(L1386&gt;0,E1386/L1386,0)</f>
        <v>68.936507936507937</v>
      </c>
      <c r="P1386" s="11">
        <f t="shared" si="126"/>
        <v>42190.526874999996</v>
      </c>
      <c r="Q1386" s="11">
        <f>(((J1386/60)/60)/24)+DATE(1970,1,1)+(-5/24)</f>
        <v>42160.526874999996</v>
      </c>
      <c r="R1386" s="13" t="s">
        <v>8276</v>
      </c>
      <c r="S1386" s="14" t="str">
        <f t="shared" si="127"/>
        <v>music</v>
      </c>
      <c r="T1386" s="13" t="str">
        <f t="shared" si="128"/>
        <v>rock</v>
      </c>
      <c r="U1386">
        <f>LEN(C1386)</f>
        <v>111</v>
      </c>
      <c r="V1386">
        <f t="shared" si="129"/>
        <v>0</v>
      </c>
      <c r="W1386">
        <f t="shared" si="130"/>
        <v>0</v>
      </c>
      <c r="X1386">
        <f t="shared" si="131"/>
        <v>1</v>
      </c>
    </row>
    <row r="1387" spans="1:24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>
        <f>E1387/D1387</f>
        <v>1.10406125</v>
      </c>
      <c r="O1387" s="6">
        <f>IF(L1387&gt;0,E1387/L1387,0)</f>
        <v>65.914104477611943</v>
      </c>
      <c r="P1387" s="11">
        <f t="shared" si="126"/>
        <v>42489.299305555549</v>
      </c>
      <c r="Q1387" s="11">
        <f>(((J1387/60)/60)/24)+DATE(1970,1,1)+(-5/24)</f>
        <v>42433.480567129627</v>
      </c>
      <c r="R1387" s="13" t="s">
        <v>8276</v>
      </c>
      <c r="S1387" s="14" t="str">
        <f t="shared" si="127"/>
        <v>music</v>
      </c>
      <c r="T1387" s="13" t="str">
        <f t="shared" si="128"/>
        <v>rock</v>
      </c>
      <c r="U1387">
        <f>LEN(C1387)</f>
        <v>117</v>
      </c>
      <c r="V1387">
        <f t="shared" si="129"/>
        <v>0</v>
      </c>
      <c r="W1387">
        <f t="shared" si="130"/>
        <v>0</v>
      </c>
      <c r="X1387">
        <f t="shared" si="131"/>
        <v>1</v>
      </c>
    </row>
    <row r="1388" spans="1:24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>
        <f>E1388/D1388</f>
        <v>2.1875</v>
      </c>
      <c r="O1388" s="6">
        <f>IF(L1388&gt;0,E1388/L1388,0)</f>
        <v>62.5</v>
      </c>
      <c r="P1388" s="11">
        <f t="shared" si="126"/>
        <v>42214.438530092586</v>
      </c>
      <c r="Q1388" s="11">
        <f>(((J1388/60)/60)/24)+DATE(1970,1,1)+(-5/24)</f>
        <v>42184.438530092586</v>
      </c>
      <c r="R1388" s="13" t="s">
        <v>8276</v>
      </c>
      <c r="S1388" s="14" t="str">
        <f t="shared" si="127"/>
        <v>music</v>
      </c>
      <c r="T1388" s="13" t="str">
        <f t="shared" si="128"/>
        <v>rock</v>
      </c>
      <c r="U1388">
        <f>LEN(C1388)</f>
        <v>75</v>
      </c>
      <c r="V1388">
        <f t="shared" si="129"/>
        <v>0</v>
      </c>
      <c r="W1388">
        <f t="shared" si="130"/>
        <v>1</v>
      </c>
      <c r="X1388">
        <f t="shared" si="131"/>
        <v>0</v>
      </c>
    </row>
    <row r="1389" spans="1:24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>
        <f>E1389/D1389</f>
        <v>1.36625</v>
      </c>
      <c r="O1389" s="6">
        <f>IF(L1389&gt;0,E1389/L1389,0)</f>
        <v>70.064102564102569</v>
      </c>
      <c r="P1389" s="11">
        <f t="shared" si="126"/>
        <v>42157.979166666664</v>
      </c>
      <c r="Q1389" s="11">
        <f>(((J1389/60)/60)/24)+DATE(1970,1,1)+(-5/24)</f>
        <v>42126.712905092594</v>
      </c>
      <c r="R1389" s="13" t="s">
        <v>8276</v>
      </c>
      <c r="S1389" s="14" t="str">
        <f t="shared" si="127"/>
        <v>music</v>
      </c>
      <c r="T1389" s="13" t="str">
        <f t="shared" si="128"/>
        <v>rock</v>
      </c>
      <c r="U1389">
        <f>LEN(C1389)</f>
        <v>127</v>
      </c>
      <c r="V1389">
        <f t="shared" si="129"/>
        <v>0</v>
      </c>
      <c r="W1389">
        <f t="shared" si="130"/>
        <v>0</v>
      </c>
      <c r="X1389">
        <f t="shared" si="131"/>
        <v>1</v>
      </c>
    </row>
    <row r="1390" spans="1:24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>
        <f>E1390/D1390</f>
        <v>1.348074</v>
      </c>
      <c r="O1390" s="6">
        <f>IF(L1390&gt;0,E1390/L1390,0)</f>
        <v>60.181874999999998</v>
      </c>
      <c r="P1390" s="11">
        <f t="shared" si="126"/>
        <v>42660.468055555553</v>
      </c>
      <c r="Q1390" s="11">
        <f>(((J1390/60)/60)/24)+DATE(1970,1,1)+(-5/24)</f>
        <v>42634.406446759262</v>
      </c>
      <c r="R1390" s="13" t="s">
        <v>8276</v>
      </c>
      <c r="S1390" s="14" t="str">
        <f t="shared" si="127"/>
        <v>music</v>
      </c>
      <c r="T1390" s="13" t="str">
        <f t="shared" si="128"/>
        <v>rock</v>
      </c>
      <c r="U1390">
        <f>LEN(C1390)</f>
        <v>129</v>
      </c>
      <c r="V1390">
        <f t="shared" si="129"/>
        <v>0</v>
      </c>
      <c r="W1390">
        <f t="shared" si="130"/>
        <v>0</v>
      </c>
      <c r="X1390">
        <f t="shared" si="131"/>
        <v>1</v>
      </c>
    </row>
    <row r="1391" spans="1:24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>
        <f>E1391/D1391</f>
        <v>1.454</v>
      </c>
      <c r="O1391" s="6">
        <f>IF(L1391&gt;0,E1391/L1391,0)</f>
        <v>21.382352941176471</v>
      </c>
      <c r="P1391" s="11">
        <f t="shared" si="126"/>
        <v>42595.272650462961</v>
      </c>
      <c r="Q1391" s="11">
        <f>(((J1391/60)/60)/24)+DATE(1970,1,1)+(-5/24)</f>
        <v>42565.272650462961</v>
      </c>
      <c r="R1391" s="13" t="s">
        <v>8276</v>
      </c>
      <c r="S1391" s="14" t="str">
        <f t="shared" si="127"/>
        <v>music</v>
      </c>
      <c r="T1391" s="13" t="str">
        <f t="shared" si="128"/>
        <v>rock</v>
      </c>
      <c r="U1391">
        <f>LEN(C1391)</f>
        <v>83</v>
      </c>
      <c r="V1391">
        <f t="shared" si="129"/>
        <v>0</v>
      </c>
      <c r="W1391">
        <f t="shared" si="130"/>
        <v>1</v>
      </c>
      <c r="X1391">
        <f t="shared" si="131"/>
        <v>0</v>
      </c>
    </row>
    <row r="1392" spans="1:24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>
        <f>E1392/D1392</f>
        <v>1.0910714285714285</v>
      </c>
      <c r="O1392" s="6">
        <f>IF(L1392&gt;0,E1392/L1392,0)</f>
        <v>160.78947368421052</v>
      </c>
      <c r="P1392" s="11">
        <f t="shared" si="126"/>
        <v>42121.508333333331</v>
      </c>
      <c r="Q1392" s="11">
        <f>(((J1392/60)/60)/24)+DATE(1970,1,1)+(-5/24)</f>
        <v>42087.594976851848</v>
      </c>
      <c r="R1392" s="13" t="s">
        <v>8276</v>
      </c>
      <c r="S1392" s="14" t="str">
        <f t="shared" si="127"/>
        <v>music</v>
      </c>
      <c r="T1392" s="13" t="str">
        <f t="shared" si="128"/>
        <v>rock</v>
      </c>
      <c r="U1392">
        <f>LEN(C1392)</f>
        <v>100</v>
      </c>
      <c r="V1392">
        <f t="shared" si="129"/>
        <v>0</v>
      </c>
      <c r="W1392">
        <f t="shared" si="130"/>
        <v>0</v>
      </c>
      <c r="X1392">
        <f t="shared" si="131"/>
        <v>1</v>
      </c>
    </row>
    <row r="1393" spans="1:24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>
        <f>E1393/D1393</f>
        <v>1.1020000000000001</v>
      </c>
      <c r="O1393" s="6">
        <f>IF(L1393&gt;0,E1393/L1393,0)</f>
        <v>42.384615384615387</v>
      </c>
      <c r="P1393" s="11">
        <f t="shared" si="126"/>
        <v>42237.999305555553</v>
      </c>
      <c r="Q1393" s="11">
        <f>(((J1393/60)/60)/24)+DATE(1970,1,1)+(-5/24)</f>
        <v>42193.442337962959</v>
      </c>
      <c r="R1393" s="13" t="s">
        <v>8276</v>
      </c>
      <c r="S1393" s="14" t="str">
        <f t="shared" si="127"/>
        <v>music</v>
      </c>
      <c r="T1393" s="13" t="str">
        <f t="shared" si="128"/>
        <v>rock</v>
      </c>
      <c r="U1393">
        <f>LEN(C1393)</f>
        <v>100</v>
      </c>
      <c r="V1393">
        <f t="shared" si="129"/>
        <v>0</v>
      </c>
      <c r="W1393">
        <f t="shared" si="130"/>
        <v>0</v>
      </c>
      <c r="X1393">
        <f t="shared" si="131"/>
        <v>1</v>
      </c>
    </row>
    <row r="1394" spans="1:24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>
        <f>E1394/D1394</f>
        <v>1.1364000000000001</v>
      </c>
      <c r="O1394" s="6">
        <f>IF(L1394&gt;0,E1394/L1394,0)</f>
        <v>27.317307692307693</v>
      </c>
      <c r="P1394" s="11">
        <f t="shared" si="126"/>
        <v>42431.946597222217</v>
      </c>
      <c r="Q1394" s="11">
        <f>(((J1394/60)/60)/24)+DATE(1970,1,1)+(-5/24)</f>
        <v>42400.946597222217</v>
      </c>
      <c r="R1394" s="13" t="s">
        <v>8276</v>
      </c>
      <c r="S1394" s="14" t="str">
        <f t="shared" si="127"/>
        <v>music</v>
      </c>
      <c r="T1394" s="13" t="str">
        <f t="shared" si="128"/>
        <v>rock</v>
      </c>
      <c r="U1394">
        <f>LEN(C1394)</f>
        <v>101</v>
      </c>
      <c r="V1394">
        <f t="shared" si="129"/>
        <v>0</v>
      </c>
      <c r="W1394">
        <f t="shared" si="130"/>
        <v>0</v>
      </c>
      <c r="X1394">
        <f t="shared" si="131"/>
        <v>1</v>
      </c>
    </row>
    <row r="1395" spans="1:24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>
        <f>E1395/D1395</f>
        <v>1.0235000000000001</v>
      </c>
      <c r="O1395" s="6">
        <f>IF(L1395&gt;0,E1395/L1395,0)</f>
        <v>196.82692307692307</v>
      </c>
      <c r="P1395" s="11">
        <f t="shared" si="126"/>
        <v>42583.473645833328</v>
      </c>
      <c r="Q1395" s="11">
        <f>(((J1395/60)/60)/24)+DATE(1970,1,1)+(-5/24)</f>
        <v>42553.473645833328</v>
      </c>
      <c r="R1395" s="13" t="s">
        <v>8276</v>
      </c>
      <c r="S1395" s="14" t="str">
        <f t="shared" si="127"/>
        <v>music</v>
      </c>
      <c r="T1395" s="13" t="str">
        <f t="shared" si="128"/>
        <v>rock</v>
      </c>
      <c r="U1395">
        <f>LEN(C1395)</f>
        <v>31</v>
      </c>
      <c r="V1395">
        <f t="shared" si="129"/>
        <v>1</v>
      </c>
      <c r="W1395">
        <f t="shared" si="130"/>
        <v>0</v>
      </c>
      <c r="X1395">
        <f t="shared" si="131"/>
        <v>0</v>
      </c>
    </row>
    <row r="1396" spans="1:24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>
        <f>E1396/D1396</f>
        <v>1.2213333333333334</v>
      </c>
      <c r="O1396" s="6">
        <f>IF(L1396&gt;0,E1396/L1396,0)</f>
        <v>53.882352941176471</v>
      </c>
      <c r="P1396" s="11">
        <f t="shared" si="126"/>
        <v>42794.916666666664</v>
      </c>
      <c r="Q1396" s="11">
        <f>(((J1396/60)/60)/24)+DATE(1970,1,1)+(-5/24)</f>
        <v>42751.936643518515</v>
      </c>
      <c r="R1396" s="13" t="s">
        <v>8276</v>
      </c>
      <c r="S1396" s="14" t="str">
        <f t="shared" si="127"/>
        <v>music</v>
      </c>
      <c r="T1396" s="13" t="str">
        <f t="shared" si="128"/>
        <v>rock</v>
      </c>
      <c r="U1396">
        <f>LEN(C1396)</f>
        <v>128</v>
      </c>
      <c r="V1396">
        <f t="shared" si="129"/>
        <v>0</v>
      </c>
      <c r="W1396">
        <f t="shared" si="130"/>
        <v>0</v>
      </c>
      <c r="X1396">
        <f t="shared" si="131"/>
        <v>1</v>
      </c>
    </row>
    <row r="1397" spans="1:24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>
        <f>E1397/D1397</f>
        <v>1.1188571428571428</v>
      </c>
      <c r="O1397" s="6">
        <f>IF(L1397&gt;0,E1397/L1397,0)</f>
        <v>47.756097560975611</v>
      </c>
      <c r="P1397" s="11">
        <f t="shared" si="126"/>
        <v>42749.700011574074</v>
      </c>
      <c r="Q1397" s="11">
        <f>(((J1397/60)/60)/24)+DATE(1970,1,1)+(-5/24)</f>
        <v>42719.700011574074</v>
      </c>
      <c r="R1397" s="13" t="s">
        <v>8276</v>
      </c>
      <c r="S1397" s="14" t="str">
        <f t="shared" si="127"/>
        <v>music</v>
      </c>
      <c r="T1397" s="13" t="str">
        <f t="shared" si="128"/>
        <v>rock</v>
      </c>
      <c r="U1397">
        <f>LEN(C1397)</f>
        <v>43</v>
      </c>
      <c r="V1397">
        <f t="shared" si="129"/>
        <v>1</v>
      </c>
      <c r="W1397">
        <f t="shared" si="130"/>
        <v>0</v>
      </c>
      <c r="X1397">
        <f t="shared" si="131"/>
        <v>0</v>
      </c>
    </row>
    <row r="1398" spans="1:24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>
        <f>E1398/D1398</f>
        <v>1.073</v>
      </c>
      <c r="O1398" s="6">
        <f>IF(L1398&gt;0,E1398/L1398,0)</f>
        <v>88.191780821917803</v>
      </c>
      <c r="P1398" s="11">
        <f t="shared" si="126"/>
        <v>42048.790300925924</v>
      </c>
      <c r="Q1398" s="11">
        <f>(((J1398/60)/60)/24)+DATE(1970,1,1)+(-5/24)</f>
        <v>42018.790300925924</v>
      </c>
      <c r="R1398" s="13" t="s">
        <v>8276</v>
      </c>
      <c r="S1398" s="14" t="str">
        <f t="shared" si="127"/>
        <v>music</v>
      </c>
      <c r="T1398" s="13" t="str">
        <f t="shared" si="128"/>
        <v>rock</v>
      </c>
      <c r="U1398">
        <f>LEN(C1398)</f>
        <v>133</v>
      </c>
      <c r="V1398">
        <f t="shared" si="129"/>
        <v>0</v>
      </c>
      <c r="W1398">
        <f t="shared" si="130"/>
        <v>0</v>
      </c>
      <c r="X1398">
        <f t="shared" si="131"/>
        <v>1</v>
      </c>
    </row>
    <row r="1399" spans="1:24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>
        <f>E1399/D1399</f>
        <v>1.1385000000000001</v>
      </c>
      <c r="O1399" s="6">
        <f>IF(L1399&gt;0,E1399/L1399,0)</f>
        <v>72.056962025316452</v>
      </c>
      <c r="P1399" s="11">
        <f t="shared" si="126"/>
        <v>42670.679861111108</v>
      </c>
      <c r="Q1399" s="11">
        <f>(((J1399/60)/60)/24)+DATE(1970,1,1)+(-5/24)</f>
        <v>42640.709606481476</v>
      </c>
      <c r="R1399" s="13" t="s">
        <v>8276</v>
      </c>
      <c r="S1399" s="14" t="str">
        <f t="shared" si="127"/>
        <v>music</v>
      </c>
      <c r="T1399" s="13" t="str">
        <f t="shared" si="128"/>
        <v>rock</v>
      </c>
      <c r="U1399">
        <f>LEN(C1399)</f>
        <v>129</v>
      </c>
      <c r="V1399">
        <f t="shared" si="129"/>
        <v>0</v>
      </c>
      <c r="W1399">
        <f t="shared" si="130"/>
        <v>0</v>
      </c>
      <c r="X1399">
        <f t="shared" si="131"/>
        <v>1</v>
      </c>
    </row>
    <row r="1400" spans="1:24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>
        <f>E1400/D1400</f>
        <v>1.0968181818181819</v>
      </c>
      <c r="O1400" s="6">
        <f>IF(L1400&gt;0,E1400/L1400,0)</f>
        <v>74.246153846153845</v>
      </c>
      <c r="P1400" s="11">
        <f t="shared" si="126"/>
        <v>42556.665902777771</v>
      </c>
      <c r="Q1400" s="11">
        <f>(((J1400/60)/60)/24)+DATE(1970,1,1)+(-5/24)</f>
        <v>42526.665902777771</v>
      </c>
      <c r="R1400" s="13" t="s">
        <v>8276</v>
      </c>
      <c r="S1400" s="14" t="str">
        <f t="shared" si="127"/>
        <v>music</v>
      </c>
      <c r="T1400" s="13" t="str">
        <f t="shared" si="128"/>
        <v>rock</v>
      </c>
      <c r="U1400">
        <f>LEN(C1400)</f>
        <v>123</v>
      </c>
      <c r="V1400">
        <f t="shared" si="129"/>
        <v>0</v>
      </c>
      <c r="W1400">
        <f t="shared" si="130"/>
        <v>0</v>
      </c>
      <c r="X1400">
        <f t="shared" si="131"/>
        <v>1</v>
      </c>
    </row>
    <row r="1401" spans="1:24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>
        <f>E1401/D1401</f>
        <v>1.2614444444444444</v>
      </c>
      <c r="O1401" s="6">
        <f>IF(L1401&gt;0,E1401/L1401,0)</f>
        <v>61.701086956521742</v>
      </c>
      <c r="P1401" s="11">
        <f t="shared" si="126"/>
        <v>41918.795983796292</v>
      </c>
      <c r="Q1401" s="11">
        <f>(((J1401/60)/60)/24)+DATE(1970,1,1)+(-5/24)</f>
        <v>41888.795983796292</v>
      </c>
      <c r="R1401" s="13" t="s">
        <v>8276</v>
      </c>
      <c r="S1401" s="14" t="str">
        <f t="shared" si="127"/>
        <v>music</v>
      </c>
      <c r="T1401" s="13" t="str">
        <f t="shared" si="128"/>
        <v>rock</v>
      </c>
      <c r="U1401">
        <f>LEN(C1401)</f>
        <v>120</v>
      </c>
      <c r="V1401">
        <f t="shared" si="129"/>
        <v>0</v>
      </c>
      <c r="W1401">
        <f t="shared" si="130"/>
        <v>0</v>
      </c>
      <c r="X1401">
        <f t="shared" si="131"/>
        <v>1</v>
      </c>
    </row>
    <row r="1402" spans="1:24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>
        <f>E1402/D1402</f>
        <v>1.6742857142857144</v>
      </c>
      <c r="O1402" s="6">
        <f>IF(L1402&gt;0,E1402/L1402,0)</f>
        <v>17.235294117647058</v>
      </c>
      <c r="P1402" s="11">
        <f t="shared" si="126"/>
        <v>42533.020833333336</v>
      </c>
      <c r="Q1402" s="11">
        <f>(((J1402/60)/60)/24)+DATE(1970,1,1)+(-5/24)</f>
        <v>42498.132789351854</v>
      </c>
      <c r="R1402" s="13" t="s">
        <v>8276</v>
      </c>
      <c r="S1402" s="14" t="str">
        <f t="shared" si="127"/>
        <v>music</v>
      </c>
      <c r="T1402" s="13" t="str">
        <f t="shared" si="128"/>
        <v>rock</v>
      </c>
      <c r="U1402">
        <f>LEN(C1402)</f>
        <v>128</v>
      </c>
      <c r="V1402">
        <f t="shared" si="129"/>
        <v>0</v>
      </c>
      <c r="W1402">
        <f t="shared" si="130"/>
        <v>0</v>
      </c>
      <c r="X1402">
        <f t="shared" si="131"/>
        <v>1</v>
      </c>
    </row>
    <row r="1403" spans="1:24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>
        <f>E1403/D1403</f>
        <v>4.9652000000000003</v>
      </c>
      <c r="O1403" s="6">
        <f>IF(L1403&gt;0,E1403/L1403,0)</f>
        <v>51.720833333333331</v>
      </c>
      <c r="P1403" s="11">
        <f t="shared" si="126"/>
        <v>41420.787893518514</v>
      </c>
      <c r="Q1403" s="11">
        <f>(((J1403/60)/60)/24)+DATE(1970,1,1)+(-5/24)</f>
        <v>41399.787893518514</v>
      </c>
      <c r="R1403" s="13" t="s">
        <v>8276</v>
      </c>
      <c r="S1403" s="14" t="str">
        <f t="shared" si="127"/>
        <v>music</v>
      </c>
      <c r="T1403" s="13" t="str">
        <f t="shared" si="128"/>
        <v>rock</v>
      </c>
      <c r="U1403">
        <f>LEN(C1403)</f>
        <v>140</v>
      </c>
      <c r="V1403">
        <f t="shared" si="129"/>
        <v>0</v>
      </c>
      <c r="W1403">
        <f t="shared" si="130"/>
        <v>0</v>
      </c>
      <c r="X1403">
        <f t="shared" si="131"/>
        <v>1</v>
      </c>
    </row>
    <row r="1404" spans="1:24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>
        <f>E1404/D1404</f>
        <v>1.0915999999999999</v>
      </c>
      <c r="O1404" s="6">
        <f>IF(L1404&gt;0,E1404/L1404,0)</f>
        <v>24.150442477876105</v>
      </c>
      <c r="P1404" s="11">
        <f t="shared" si="126"/>
        <v>42124.80336805556</v>
      </c>
      <c r="Q1404" s="11">
        <f>(((J1404/60)/60)/24)+DATE(1970,1,1)+(-5/24)</f>
        <v>42064.845034722217</v>
      </c>
      <c r="R1404" s="13" t="s">
        <v>8276</v>
      </c>
      <c r="S1404" s="14" t="str">
        <f t="shared" si="127"/>
        <v>music</v>
      </c>
      <c r="T1404" s="13" t="str">
        <f t="shared" si="128"/>
        <v>rock</v>
      </c>
      <c r="U1404">
        <f>LEN(C1404)</f>
        <v>135</v>
      </c>
      <c r="V1404">
        <f t="shared" si="129"/>
        <v>0</v>
      </c>
      <c r="W1404">
        <f t="shared" si="130"/>
        <v>0</v>
      </c>
      <c r="X1404">
        <f t="shared" si="131"/>
        <v>1</v>
      </c>
    </row>
    <row r="1405" spans="1:24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>
        <f>E1405/D1405</f>
        <v>1.0257499999999999</v>
      </c>
      <c r="O1405" s="6">
        <f>IF(L1405&gt;0,E1405/L1405,0)</f>
        <v>62.166666666666664</v>
      </c>
      <c r="P1405" s="11">
        <f t="shared" si="126"/>
        <v>41480.854571759257</v>
      </c>
      <c r="Q1405" s="11">
        <f>(((J1405/60)/60)/24)+DATE(1970,1,1)+(-5/24)</f>
        <v>41450.854571759257</v>
      </c>
      <c r="R1405" s="13" t="s">
        <v>8276</v>
      </c>
      <c r="S1405" s="14" t="str">
        <f t="shared" si="127"/>
        <v>music</v>
      </c>
      <c r="T1405" s="13" t="str">
        <f t="shared" si="128"/>
        <v>rock</v>
      </c>
      <c r="U1405">
        <f>LEN(C1405)</f>
        <v>133</v>
      </c>
      <c r="V1405">
        <f t="shared" si="129"/>
        <v>0</v>
      </c>
      <c r="W1405">
        <f t="shared" si="130"/>
        <v>0</v>
      </c>
      <c r="X1405">
        <f t="shared" si="131"/>
        <v>1</v>
      </c>
    </row>
    <row r="1406" spans="1:24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>
        <f>E1406/D1406</f>
        <v>1.6620689655172414E-2</v>
      </c>
      <c r="O1406" s="6">
        <f>IF(L1406&gt;0,E1406/L1406,0)</f>
        <v>48.2</v>
      </c>
      <c r="P1406" s="11">
        <f t="shared" si="126"/>
        <v>42057.30190972222</v>
      </c>
      <c r="Q1406" s="11">
        <f>(((J1406/60)/60)/24)+DATE(1970,1,1)+(-5/24)</f>
        <v>42032.30190972222</v>
      </c>
      <c r="R1406" s="13" t="s">
        <v>8287</v>
      </c>
      <c r="S1406" s="14" t="str">
        <f t="shared" si="127"/>
        <v>publishing</v>
      </c>
      <c r="T1406" s="13" t="str">
        <f t="shared" si="128"/>
        <v>translations</v>
      </c>
      <c r="U1406">
        <f>LEN(C1406)</f>
        <v>135</v>
      </c>
      <c r="V1406">
        <f t="shared" si="129"/>
        <v>0</v>
      </c>
      <c r="W1406">
        <f t="shared" si="130"/>
        <v>0</v>
      </c>
      <c r="X1406">
        <f t="shared" si="131"/>
        <v>1</v>
      </c>
    </row>
    <row r="1407" spans="1:24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>
        <f>E1407/D1407</f>
        <v>4.1999999999999997E-3</v>
      </c>
      <c r="O1407" s="6">
        <f>IF(L1407&gt;0,E1407/L1407,0)</f>
        <v>6.1764705882352944</v>
      </c>
      <c r="P1407" s="11">
        <f t="shared" si="126"/>
        <v>41971.51390046296</v>
      </c>
      <c r="Q1407" s="11">
        <f>(((J1407/60)/60)/24)+DATE(1970,1,1)+(-5/24)</f>
        <v>41941.472233796296</v>
      </c>
      <c r="R1407" s="13" t="s">
        <v>8287</v>
      </c>
      <c r="S1407" s="14" t="str">
        <f t="shared" si="127"/>
        <v>publishing</v>
      </c>
      <c r="T1407" s="13" t="str">
        <f t="shared" si="128"/>
        <v>translations</v>
      </c>
      <c r="U1407">
        <f>LEN(C1407)</f>
        <v>69</v>
      </c>
      <c r="V1407">
        <f t="shared" si="129"/>
        <v>0</v>
      </c>
      <c r="W1407">
        <f t="shared" si="130"/>
        <v>1</v>
      </c>
      <c r="X1407">
        <f t="shared" si="131"/>
        <v>0</v>
      </c>
    </row>
    <row r="1408" spans="1:24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>
        <f>E1408/D1408</f>
        <v>1.25E-3</v>
      </c>
      <c r="O1408" s="6">
        <f>IF(L1408&gt;0,E1408/L1408,0)</f>
        <v>5</v>
      </c>
      <c r="P1408" s="11">
        <f t="shared" si="126"/>
        <v>42350.208333333336</v>
      </c>
      <c r="Q1408" s="11">
        <f>(((J1408/60)/60)/24)+DATE(1970,1,1)+(-5/24)</f>
        <v>42297.224618055552</v>
      </c>
      <c r="R1408" s="13" t="s">
        <v>8287</v>
      </c>
      <c r="S1408" s="14" t="str">
        <f t="shared" si="127"/>
        <v>publishing</v>
      </c>
      <c r="T1408" s="13" t="str">
        <f t="shared" si="128"/>
        <v>translations</v>
      </c>
      <c r="U1408">
        <f>LEN(C1408)</f>
        <v>43</v>
      </c>
      <c r="V1408">
        <f t="shared" si="129"/>
        <v>1</v>
      </c>
      <c r="W1408">
        <f t="shared" si="130"/>
        <v>0</v>
      </c>
      <c r="X1408">
        <f t="shared" si="131"/>
        <v>0</v>
      </c>
    </row>
    <row r="1409" spans="1:24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>
        <f>E1409/D1409</f>
        <v>5.0000000000000001E-3</v>
      </c>
      <c r="O1409" s="6">
        <f>IF(L1409&gt;0,E1409/L1409,0)</f>
        <v>7.5</v>
      </c>
      <c r="P1409" s="11">
        <f t="shared" si="126"/>
        <v>41863.32844907407</v>
      </c>
      <c r="Q1409" s="11">
        <f>(((J1409/60)/60)/24)+DATE(1970,1,1)+(-5/24)</f>
        <v>41838.32844907407</v>
      </c>
      <c r="R1409" s="13" t="s">
        <v>8287</v>
      </c>
      <c r="S1409" s="14" t="str">
        <f t="shared" si="127"/>
        <v>publishing</v>
      </c>
      <c r="T1409" s="13" t="str">
        <f t="shared" si="128"/>
        <v>translations</v>
      </c>
      <c r="U1409">
        <f>LEN(C1409)</f>
        <v>128</v>
      </c>
      <c r="V1409">
        <f t="shared" si="129"/>
        <v>0</v>
      </c>
      <c r="W1409">
        <f t="shared" si="130"/>
        <v>0</v>
      </c>
      <c r="X1409">
        <f t="shared" si="131"/>
        <v>1</v>
      </c>
    </row>
    <row r="1410" spans="1:24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>
        <f>E1410/D1410</f>
        <v>7.1999999999999995E-2</v>
      </c>
      <c r="O1410" s="6">
        <f>IF(L1410&gt;0,E1410/L1410,0)</f>
        <v>12</v>
      </c>
      <c r="P1410" s="11">
        <f t="shared" ref="P1410:P1473" si="132">(((I1410/60)/60)/24)+DATE(1970,1,1)+(-5/24)</f>
        <v>42321.705509259256</v>
      </c>
      <c r="Q1410" s="11">
        <f>(((J1410/60)/60)/24)+DATE(1970,1,1)+(-5/24)</f>
        <v>42291.663842592585</v>
      </c>
      <c r="R1410" s="13" t="s">
        <v>8287</v>
      </c>
      <c r="S1410" s="14" t="str">
        <f t="shared" ref="S1410:S1473" si="133">LEFT(R1410,SEARCH("/",R1410)-1)</f>
        <v>publishing</v>
      </c>
      <c r="T1410" s="13" t="str">
        <f t="shared" ref="T1410:T1473" si="134">RIGHT(R1410,LEN(R1410)-SEARCH("/",R1410))</f>
        <v>translations</v>
      </c>
      <c r="U1410">
        <f>LEN(C1410)</f>
        <v>132</v>
      </c>
      <c r="V1410">
        <f t="shared" si="129"/>
        <v>0</v>
      </c>
      <c r="W1410">
        <f t="shared" si="130"/>
        <v>0</v>
      </c>
      <c r="X1410">
        <f t="shared" si="131"/>
        <v>1</v>
      </c>
    </row>
    <row r="1411" spans="1:24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>
        <f>E1411/D1411</f>
        <v>0</v>
      </c>
      <c r="O1411" s="6">
        <f>IF(L1411&gt;0,E1411/L1411,0)</f>
        <v>0</v>
      </c>
      <c r="P1411" s="11">
        <f t="shared" si="132"/>
        <v>42004.966840277775</v>
      </c>
      <c r="Q1411" s="11">
        <f>(((J1411/60)/60)/24)+DATE(1970,1,1)+(-5/24)</f>
        <v>41944.925173611111</v>
      </c>
      <c r="R1411" s="13" t="s">
        <v>8287</v>
      </c>
      <c r="S1411" s="14" t="str">
        <f t="shared" si="133"/>
        <v>publishing</v>
      </c>
      <c r="T1411" s="13" t="str">
        <f t="shared" si="134"/>
        <v>translations</v>
      </c>
      <c r="U1411">
        <f>LEN(C1411)</f>
        <v>118</v>
      </c>
      <c r="V1411">
        <f t="shared" ref="V1411:V1474" si="135">IF(U1411&lt;50,1,0)</f>
        <v>0</v>
      </c>
      <c r="W1411">
        <f t="shared" ref="W1411:W1474" si="136">IF(AND(U1411&gt;= 50, U1411 &lt; 100),1,0)</f>
        <v>0</v>
      </c>
      <c r="X1411">
        <f t="shared" ref="X1411:X1474" si="137">IF(U1411&gt;=100,1,0)</f>
        <v>1</v>
      </c>
    </row>
    <row r="1412" spans="1:24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>
        <f>E1412/D1412</f>
        <v>1.6666666666666666E-4</v>
      </c>
      <c r="O1412" s="6">
        <f>IF(L1412&gt;0,E1412/L1412,0)</f>
        <v>1</v>
      </c>
      <c r="P1412" s="11">
        <f t="shared" si="132"/>
        <v>42524.110185185178</v>
      </c>
      <c r="Q1412" s="11">
        <f>(((J1412/60)/60)/24)+DATE(1970,1,1)+(-5/24)</f>
        <v>42479.110185185178</v>
      </c>
      <c r="R1412" s="13" t="s">
        <v>8287</v>
      </c>
      <c r="S1412" s="14" t="str">
        <f t="shared" si="133"/>
        <v>publishing</v>
      </c>
      <c r="T1412" s="13" t="str">
        <f t="shared" si="134"/>
        <v>translations</v>
      </c>
      <c r="U1412">
        <f>LEN(C1412)</f>
        <v>135</v>
      </c>
      <c r="V1412">
        <f t="shared" si="135"/>
        <v>0</v>
      </c>
      <c r="W1412">
        <f t="shared" si="136"/>
        <v>0</v>
      </c>
      <c r="X1412">
        <f t="shared" si="137"/>
        <v>1</v>
      </c>
    </row>
    <row r="1413" spans="1:24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>
        <f>E1413/D1413</f>
        <v>2.3333333333333335E-3</v>
      </c>
      <c r="O1413" s="6">
        <f>IF(L1413&gt;0,E1413/L1413,0)</f>
        <v>2.3333333333333335</v>
      </c>
      <c r="P1413" s="11">
        <f t="shared" si="132"/>
        <v>42040.850694444445</v>
      </c>
      <c r="Q1413" s="11">
        <f>(((J1413/60)/60)/24)+DATE(1970,1,1)+(-5/24)</f>
        <v>42012.850694444445</v>
      </c>
      <c r="R1413" s="13" t="s">
        <v>8287</v>
      </c>
      <c r="S1413" s="14" t="str">
        <f t="shared" si="133"/>
        <v>publishing</v>
      </c>
      <c r="T1413" s="13" t="str">
        <f t="shared" si="134"/>
        <v>translations</v>
      </c>
      <c r="U1413">
        <f>LEN(C1413)</f>
        <v>135</v>
      </c>
      <c r="V1413">
        <f t="shared" si="135"/>
        <v>0</v>
      </c>
      <c r="W1413">
        <f t="shared" si="136"/>
        <v>0</v>
      </c>
      <c r="X1413">
        <f t="shared" si="137"/>
        <v>1</v>
      </c>
    </row>
    <row r="1414" spans="1:24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>
        <f>E1414/D1414</f>
        <v>4.5714285714285714E-2</v>
      </c>
      <c r="O1414" s="6">
        <f>IF(L1414&gt;0,E1414/L1414,0)</f>
        <v>24.615384615384617</v>
      </c>
      <c r="P1414" s="11">
        <f t="shared" si="132"/>
        <v>41976.855312499996</v>
      </c>
      <c r="Q1414" s="11">
        <f>(((J1414/60)/60)/24)+DATE(1970,1,1)+(-5/24)</f>
        <v>41946.855312499996</v>
      </c>
      <c r="R1414" s="13" t="s">
        <v>8287</v>
      </c>
      <c r="S1414" s="14" t="str">
        <f t="shared" si="133"/>
        <v>publishing</v>
      </c>
      <c r="T1414" s="13" t="str">
        <f t="shared" si="134"/>
        <v>translations</v>
      </c>
      <c r="U1414">
        <f>LEN(C1414)</f>
        <v>79</v>
      </c>
      <c r="V1414">
        <f t="shared" si="135"/>
        <v>0</v>
      </c>
      <c r="W1414">
        <f t="shared" si="136"/>
        <v>1</v>
      </c>
      <c r="X1414">
        <f t="shared" si="137"/>
        <v>0</v>
      </c>
    </row>
    <row r="1415" spans="1:24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>
        <f>E1415/D1415</f>
        <v>0.05</v>
      </c>
      <c r="O1415" s="6">
        <f>IF(L1415&gt;0,E1415/L1415,0)</f>
        <v>100</v>
      </c>
      <c r="P1415" s="11">
        <f t="shared" si="132"/>
        <v>42420.228819444441</v>
      </c>
      <c r="Q1415" s="11">
        <f>(((J1415/60)/60)/24)+DATE(1970,1,1)+(-5/24)</f>
        <v>42360.228819444441</v>
      </c>
      <c r="R1415" s="13" t="s">
        <v>8287</v>
      </c>
      <c r="S1415" s="14" t="str">
        <f t="shared" si="133"/>
        <v>publishing</v>
      </c>
      <c r="T1415" s="13" t="str">
        <f t="shared" si="134"/>
        <v>translations</v>
      </c>
      <c r="U1415">
        <f>LEN(C1415)</f>
        <v>134</v>
      </c>
      <c r="V1415">
        <f t="shared" si="135"/>
        <v>0</v>
      </c>
      <c r="W1415">
        <f t="shared" si="136"/>
        <v>0</v>
      </c>
      <c r="X1415">
        <f t="shared" si="137"/>
        <v>1</v>
      </c>
    </row>
    <row r="1416" spans="1:24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>
        <f>E1416/D1416</f>
        <v>2E-3</v>
      </c>
      <c r="O1416" s="6">
        <f>IF(L1416&gt;0,E1416/L1416,0)</f>
        <v>1</v>
      </c>
      <c r="P1416" s="11">
        <f t="shared" si="132"/>
        <v>42738.044756944444</v>
      </c>
      <c r="Q1416" s="11">
        <f>(((J1416/60)/60)/24)+DATE(1970,1,1)+(-5/24)</f>
        <v>42708.044756944444</v>
      </c>
      <c r="R1416" s="13" t="s">
        <v>8287</v>
      </c>
      <c r="S1416" s="14" t="str">
        <f t="shared" si="133"/>
        <v>publishing</v>
      </c>
      <c r="T1416" s="13" t="str">
        <f t="shared" si="134"/>
        <v>translations</v>
      </c>
      <c r="U1416">
        <f>LEN(C1416)</f>
        <v>125</v>
      </c>
      <c r="V1416">
        <f t="shared" si="135"/>
        <v>0</v>
      </c>
      <c r="W1416">
        <f t="shared" si="136"/>
        <v>0</v>
      </c>
      <c r="X1416">
        <f t="shared" si="137"/>
        <v>1</v>
      </c>
    </row>
    <row r="1417" spans="1:24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>
        <f>E1417/D1417</f>
        <v>0.18181818181818182</v>
      </c>
      <c r="O1417" s="6">
        <f>IF(L1417&gt;0,E1417/L1417,0)</f>
        <v>88.888888888888886</v>
      </c>
      <c r="P1417" s="11">
        <f t="shared" si="132"/>
        <v>42232.467488425922</v>
      </c>
      <c r="Q1417" s="11">
        <f>(((J1417/60)/60)/24)+DATE(1970,1,1)+(-5/24)</f>
        <v>42192.467488425922</v>
      </c>
      <c r="R1417" s="13" t="s">
        <v>8287</v>
      </c>
      <c r="S1417" s="14" t="str">
        <f t="shared" si="133"/>
        <v>publishing</v>
      </c>
      <c r="T1417" s="13" t="str">
        <f t="shared" si="134"/>
        <v>translations</v>
      </c>
      <c r="U1417">
        <f>LEN(C1417)</f>
        <v>131</v>
      </c>
      <c r="V1417">
        <f t="shared" si="135"/>
        <v>0</v>
      </c>
      <c r="W1417">
        <f t="shared" si="136"/>
        <v>0</v>
      </c>
      <c r="X1417">
        <f t="shared" si="137"/>
        <v>1</v>
      </c>
    </row>
    <row r="1418" spans="1:24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>
        <f>E1418/D1418</f>
        <v>0</v>
      </c>
      <c r="O1418" s="6">
        <f>IF(L1418&gt;0,E1418/L1418,0)</f>
        <v>0</v>
      </c>
      <c r="P1418" s="11">
        <f t="shared" si="132"/>
        <v>42329.759479166663</v>
      </c>
      <c r="Q1418" s="11">
        <f>(((J1418/60)/60)/24)+DATE(1970,1,1)+(-5/24)</f>
        <v>42299.717812499999</v>
      </c>
      <c r="R1418" s="13" t="s">
        <v>8287</v>
      </c>
      <c r="S1418" s="14" t="str">
        <f t="shared" si="133"/>
        <v>publishing</v>
      </c>
      <c r="T1418" s="13" t="str">
        <f t="shared" si="134"/>
        <v>translations</v>
      </c>
      <c r="U1418">
        <f>LEN(C1418)</f>
        <v>130</v>
      </c>
      <c r="V1418">
        <f t="shared" si="135"/>
        <v>0</v>
      </c>
      <c r="W1418">
        <f t="shared" si="136"/>
        <v>0</v>
      </c>
      <c r="X1418">
        <f t="shared" si="137"/>
        <v>1</v>
      </c>
    </row>
    <row r="1419" spans="1:24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>
        <f>E1419/D1419</f>
        <v>1.2222222222222223E-2</v>
      </c>
      <c r="O1419" s="6">
        <f>IF(L1419&gt;0,E1419/L1419,0)</f>
        <v>27.5</v>
      </c>
      <c r="P1419" s="11">
        <f t="shared" si="132"/>
        <v>42262.257638888892</v>
      </c>
      <c r="Q1419" s="11">
        <f>(((J1419/60)/60)/24)+DATE(1970,1,1)+(-5/24)</f>
        <v>42231.941828703704</v>
      </c>
      <c r="R1419" s="13" t="s">
        <v>8287</v>
      </c>
      <c r="S1419" s="14" t="str">
        <f t="shared" si="133"/>
        <v>publishing</v>
      </c>
      <c r="T1419" s="13" t="str">
        <f t="shared" si="134"/>
        <v>translations</v>
      </c>
      <c r="U1419">
        <f>LEN(C1419)</f>
        <v>127</v>
      </c>
      <c r="V1419">
        <f t="shared" si="135"/>
        <v>0</v>
      </c>
      <c r="W1419">
        <f t="shared" si="136"/>
        <v>0</v>
      </c>
      <c r="X1419">
        <f t="shared" si="137"/>
        <v>1</v>
      </c>
    </row>
    <row r="1420" spans="1:24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>
        <f>E1420/D1420</f>
        <v>2E-3</v>
      </c>
      <c r="O1420" s="6">
        <f>IF(L1420&gt;0,E1420/L1420,0)</f>
        <v>6</v>
      </c>
      <c r="P1420" s="11">
        <f t="shared" si="132"/>
        <v>42425.248078703698</v>
      </c>
      <c r="Q1420" s="11">
        <f>(((J1420/60)/60)/24)+DATE(1970,1,1)+(-5/24)</f>
        <v>42395.248078703698</v>
      </c>
      <c r="R1420" s="13" t="s">
        <v>8287</v>
      </c>
      <c r="S1420" s="14" t="str">
        <f t="shared" si="133"/>
        <v>publishing</v>
      </c>
      <c r="T1420" s="13" t="str">
        <f t="shared" si="134"/>
        <v>translations</v>
      </c>
      <c r="U1420">
        <f>LEN(C1420)</f>
        <v>127</v>
      </c>
      <c r="V1420">
        <f t="shared" si="135"/>
        <v>0</v>
      </c>
      <c r="W1420">
        <f t="shared" si="136"/>
        <v>0</v>
      </c>
      <c r="X1420">
        <f t="shared" si="137"/>
        <v>1</v>
      </c>
    </row>
    <row r="1421" spans="1:24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>
        <f>E1421/D1421</f>
        <v>7.0634920634920634E-2</v>
      </c>
      <c r="O1421" s="6">
        <f>IF(L1421&gt;0,E1421/L1421,0)</f>
        <v>44.5</v>
      </c>
      <c r="P1421" s="11">
        <f t="shared" si="132"/>
        <v>42652.24790509259</v>
      </c>
      <c r="Q1421" s="11">
        <f>(((J1421/60)/60)/24)+DATE(1970,1,1)+(-5/24)</f>
        <v>42622.24790509259</v>
      </c>
      <c r="R1421" s="13" t="s">
        <v>8287</v>
      </c>
      <c r="S1421" s="14" t="str">
        <f t="shared" si="133"/>
        <v>publishing</v>
      </c>
      <c r="T1421" s="13" t="str">
        <f t="shared" si="134"/>
        <v>translations</v>
      </c>
      <c r="U1421">
        <f>LEN(C1421)</f>
        <v>129</v>
      </c>
      <c r="V1421">
        <f t="shared" si="135"/>
        <v>0</v>
      </c>
      <c r="W1421">
        <f t="shared" si="136"/>
        <v>0</v>
      </c>
      <c r="X1421">
        <f t="shared" si="137"/>
        <v>1</v>
      </c>
    </row>
    <row r="1422" spans="1:24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>
        <f>E1422/D1422</f>
        <v>2.7272727272727271E-2</v>
      </c>
      <c r="O1422" s="6">
        <f>IF(L1422&gt;0,E1422/L1422,0)</f>
        <v>1</v>
      </c>
      <c r="P1422" s="11">
        <f t="shared" si="132"/>
        <v>42549.459328703706</v>
      </c>
      <c r="Q1422" s="11">
        <f>(((J1422/60)/60)/24)+DATE(1970,1,1)+(-5/24)</f>
        <v>42524.459328703706</v>
      </c>
      <c r="R1422" s="13" t="s">
        <v>8287</v>
      </c>
      <c r="S1422" s="14" t="str">
        <f t="shared" si="133"/>
        <v>publishing</v>
      </c>
      <c r="T1422" s="13" t="str">
        <f t="shared" si="134"/>
        <v>translations</v>
      </c>
      <c r="U1422">
        <f>LEN(C1422)</f>
        <v>51</v>
      </c>
      <c r="V1422">
        <f t="shared" si="135"/>
        <v>0</v>
      </c>
      <c r="W1422">
        <f t="shared" si="136"/>
        <v>1</v>
      </c>
      <c r="X1422">
        <f t="shared" si="137"/>
        <v>0</v>
      </c>
    </row>
    <row r="1423" spans="1:24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>
        <f>E1423/D1423</f>
        <v>1E-3</v>
      </c>
      <c r="O1423" s="6">
        <f>IF(L1423&gt;0,E1423/L1423,0)</f>
        <v>100</v>
      </c>
      <c r="P1423" s="11">
        <f t="shared" si="132"/>
        <v>42043.707280092589</v>
      </c>
      <c r="Q1423" s="11">
        <f>(((J1423/60)/60)/24)+DATE(1970,1,1)+(-5/24)</f>
        <v>42013.707280092589</v>
      </c>
      <c r="R1423" s="13" t="s">
        <v>8287</v>
      </c>
      <c r="S1423" s="14" t="str">
        <f t="shared" si="133"/>
        <v>publishing</v>
      </c>
      <c r="T1423" s="13" t="str">
        <f t="shared" si="134"/>
        <v>translations</v>
      </c>
      <c r="U1423">
        <f>LEN(C1423)</f>
        <v>133</v>
      </c>
      <c r="V1423">
        <f t="shared" si="135"/>
        <v>0</v>
      </c>
      <c r="W1423">
        <f t="shared" si="136"/>
        <v>0</v>
      </c>
      <c r="X1423">
        <f t="shared" si="137"/>
        <v>1</v>
      </c>
    </row>
    <row r="1424" spans="1:24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>
        <f>E1424/D1424</f>
        <v>1.0399999999999999E-3</v>
      </c>
      <c r="O1424" s="6">
        <f>IF(L1424&gt;0,E1424/L1424,0)</f>
        <v>13</v>
      </c>
      <c r="P1424" s="11">
        <f t="shared" si="132"/>
        <v>42634.031296296293</v>
      </c>
      <c r="Q1424" s="11">
        <f>(((J1424/60)/60)/24)+DATE(1970,1,1)+(-5/24)</f>
        <v>42604.031296296293</v>
      </c>
      <c r="R1424" s="13" t="s">
        <v>8287</v>
      </c>
      <c r="S1424" s="14" t="str">
        <f t="shared" si="133"/>
        <v>publishing</v>
      </c>
      <c r="T1424" s="13" t="str">
        <f t="shared" si="134"/>
        <v>translations</v>
      </c>
      <c r="U1424">
        <f>LEN(C1424)</f>
        <v>135</v>
      </c>
      <c r="V1424">
        <f t="shared" si="135"/>
        <v>0</v>
      </c>
      <c r="W1424">
        <f t="shared" si="136"/>
        <v>0</v>
      </c>
      <c r="X1424">
        <f t="shared" si="137"/>
        <v>1</v>
      </c>
    </row>
    <row r="1425" spans="1:24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>
        <f>E1425/D1425</f>
        <v>3.3333333333333335E-3</v>
      </c>
      <c r="O1425" s="6">
        <f>IF(L1425&gt;0,E1425/L1425,0)</f>
        <v>100</v>
      </c>
      <c r="P1425" s="11">
        <f t="shared" si="132"/>
        <v>42370.151979166665</v>
      </c>
      <c r="Q1425" s="11">
        <f>(((J1425/60)/60)/24)+DATE(1970,1,1)+(-5/24)</f>
        <v>42340.151979166665</v>
      </c>
      <c r="R1425" s="13" t="s">
        <v>8287</v>
      </c>
      <c r="S1425" s="14" t="str">
        <f t="shared" si="133"/>
        <v>publishing</v>
      </c>
      <c r="T1425" s="13" t="str">
        <f t="shared" si="134"/>
        <v>translations</v>
      </c>
      <c r="U1425">
        <f>LEN(C1425)</f>
        <v>130</v>
      </c>
      <c r="V1425">
        <f t="shared" si="135"/>
        <v>0</v>
      </c>
      <c r="W1425">
        <f t="shared" si="136"/>
        <v>0</v>
      </c>
      <c r="X1425">
        <f t="shared" si="137"/>
        <v>1</v>
      </c>
    </row>
    <row r="1426" spans="1:24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>
        <f>E1426/D1426</f>
        <v>0.2036</v>
      </c>
      <c r="O1426" s="6">
        <f>IF(L1426&gt;0,E1426/L1426,0)</f>
        <v>109.07142857142857</v>
      </c>
      <c r="P1426" s="11">
        <f t="shared" si="132"/>
        <v>42689.550949074073</v>
      </c>
      <c r="Q1426" s="11">
        <f>(((J1426/60)/60)/24)+DATE(1970,1,1)+(-5/24)</f>
        <v>42676.509282407402</v>
      </c>
      <c r="R1426" s="13" t="s">
        <v>8287</v>
      </c>
      <c r="S1426" s="14" t="str">
        <f t="shared" si="133"/>
        <v>publishing</v>
      </c>
      <c r="T1426" s="13" t="str">
        <f t="shared" si="134"/>
        <v>translations</v>
      </c>
      <c r="U1426">
        <f>LEN(C1426)</f>
        <v>117</v>
      </c>
      <c r="V1426">
        <f t="shared" si="135"/>
        <v>0</v>
      </c>
      <c r="W1426">
        <f t="shared" si="136"/>
        <v>0</v>
      </c>
      <c r="X1426">
        <f t="shared" si="137"/>
        <v>1</v>
      </c>
    </row>
    <row r="1427" spans="1:24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>
        <f>E1427/D1427</f>
        <v>0</v>
      </c>
      <c r="O1427" s="6">
        <f>IF(L1427&gt;0,E1427/L1427,0)</f>
        <v>0</v>
      </c>
      <c r="P1427" s="11">
        <f t="shared" si="132"/>
        <v>42122.923136574071</v>
      </c>
      <c r="Q1427" s="11">
        <f>(((J1427/60)/60)/24)+DATE(1970,1,1)+(-5/24)</f>
        <v>42092.923136574071</v>
      </c>
      <c r="R1427" s="13" t="s">
        <v>8287</v>
      </c>
      <c r="S1427" s="14" t="str">
        <f t="shared" si="133"/>
        <v>publishing</v>
      </c>
      <c r="T1427" s="13" t="str">
        <f t="shared" si="134"/>
        <v>translations</v>
      </c>
      <c r="U1427">
        <f>LEN(C1427)</f>
        <v>131</v>
      </c>
      <c r="V1427">
        <f t="shared" si="135"/>
        <v>0</v>
      </c>
      <c r="W1427">
        <f t="shared" si="136"/>
        <v>0</v>
      </c>
      <c r="X1427">
        <f t="shared" si="137"/>
        <v>1</v>
      </c>
    </row>
    <row r="1428" spans="1:24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>
        <f>E1428/D1428</f>
        <v>0</v>
      </c>
      <c r="O1428" s="6">
        <f>IF(L1428&gt;0,E1428/L1428,0)</f>
        <v>0</v>
      </c>
      <c r="P1428" s="11">
        <f t="shared" si="132"/>
        <v>42240.181944444441</v>
      </c>
      <c r="Q1428" s="11">
        <f>(((J1428/60)/60)/24)+DATE(1970,1,1)+(-5/24)</f>
        <v>42180.181944444441</v>
      </c>
      <c r="R1428" s="13" t="s">
        <v>8287</v>
      </c>
      <c r="S1428" s="14" t="str">
        <f t="shared" si="133"/>
        <v>publishing</v>
      </c>
      <c r="T1428" s="13" t="str">
        <f t="shared" si="134"/>
        <v>translations</v>
      </c>
      <c r="U1428">
        <f>LEN(C1428)</f>
        <v>133</v>
      </c>
      <c r="V1428">
        <f t="shared" si="135"/>
        <v>0</v>
      </c>
      <c r="W1428">
        <f t="shared" si="136"/>
        <v>0</v>
      </c>
      <c r="X1428">
        <f t="shared" si="137"/>
        <v>1</v>
      </c>
    </row>
    <row r="1429" spans="1:24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>
        <f>E1429/D1429</f>
        <v>8.3799999999999999E-2</v>
      </c>
      <c r="O1429" s="6">
        <f>IF(L1429&gt;0,E1429/L1429,0)</f>
        <v>104.75</v>
      </c>
      <c r="P1429" s="11">
        <f t="shared" si="132"/>
        <v>42631.643344907403</v>
      </c>
      <c r="Q1429" s="11">
        <f>(((J1429/60)/60)/24)+DATE(1970,1,1)+(-5/24)</f>
        <v>42601.643344907403</v>
      </c>
      <c r="R1429" s="13" t="s">
        <v>8287</v>
      </c>
      <c r="S1429" s="14" t="str">
        <f t="shared" si="133"/>
        <v>publishing</v>
      </c>
      <c r="T1429" s="13" t="str">
        <f t="shared" si="134"/>
        <v>translations</v>
      </c>
      <c r="U1429">
        <f>LEN(C1429)</f>
        <v>119</v>
      </c>
      <c r="V1429">
        <f t="shared" si="135"/>
        <v>0</v>
      </c>
      <c r="W1429">
        <f t="shared" si="136"/>
        <v>0</v>
      </c>
      <c r="X1429">
        <f t="shared" si="137"/>
        <v>1</v>
      </c>
    </row>
    <row r="1430" spans="1:24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>
        <f>E1430/D1430</f>
        <v>4.4999999999999998E-2</v>
      </c>
      <c r="O1430" s="6">
        <f>IF(L1430&gt;0,E1430/L1430,0)</f>
        <v>15</v>
      </c>
      <c r="P1430" s="11">
        <f t="shared" si="132"/>
        <v>42462.129826388882</v>
      </c>
      <c r="Q1430" s="11">
        <f>(((J1430/60)/60)/24)+DATE(1970,1,1)+(-5/24)</f>
        <v>42432.171493055554</v>
      </c>
      <c r="R1430" s="13" t="s">
        <v>8287</v>
      </c>
      <c r="S1430" s="14" t="str">
        <f t="shared" si="133"/>
        <v>publishing</v>
      </c>
      <c r="T1430" s="13" t="str">
        <f t="shared" si="134"/>
        <v>translations</v>
      </c>
      <c r="U1430">
        <f>LEN(C1430)</f>
        <v>130</v>
      </c>
      <c r="V1430">
        <f t="shared" si="135"/>
        <v>0</v>
      </c>
      <c r="W1430">
        <f t="shared" si="136"/>
        <v>0</v>
      </c>
      <c r="X1430">
        <f t="shared" si="137"/>
        <v>1</v>
      </c>
    </row>
    <row r="1431" spans="1:24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>
        <f>E1431/D1431</f>
        <v>0</v>
      </c>
      <c r="O1431" s="6">
        <f>IF(L1431&gt;0,E1431/L1431,0)</f>
        <v>0</v>
      </c>
      <c r="P1431" s="11">
        <f t="shared" si="132"/>
        <v>42103.852337962955</v>
      </c>
      <c r="Q1431" s="11">
        <f>(((J1431/60)/60)/24)+DATE(1970,1,1)+(-5/24)</f>
        <v>42073.852337962955</v>
      </c>
      <c r="R1431" s="13" t="s">
        <v>8287</v>
      </c>
      <c r="S1431" s="14" t="str">
        <f t="shared" si="133"/>
        <v>publishing</v>
      </c>
      <c r="T1431" s="13" t="str">
        <f t="shared" si="134"/>
        <v>translations</v>
      </c>
      <c r="U1431">
        <f>LEN(C1431)</f>
        <v>102</v>
      </c>
      <c r="V1431">
        <f t="shared" si="135"/>
        <v>0</v>
      </c>
      <c r="W1431">
        <f t="shared" si="136"/>
        <v>0</v>
      </c>
      <c r="X1431">
        <f t="shared" si="137"/>
        <v>1</v>
      </c>
    </row>
    <row r="1432" spans="1:24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>
        <f>E1432/D1432</f>
        <v>8.0600000000000005E-2</v>
      </c>
      <c r="O1432" s="6">
        <f>IF(L1432&gt;0,E1432/L1432,0)</f>
        <v>80.599999999999994</v>
      </c>
      <c r="P1432" s="11">
        <f t="shared" si="132"/>
        <v>41992.605185185181</v>
      </c>
      <c r="Q1432" s="11">
        <f>(((J1432/60)/60)/24)+DATE(1970,1,1)+(-5/24)</f>
        <v>41961.605185185181</v>
      </c>
      <c r="R1432" s="13" t="s">
        <v>8287</v>
      </c>
      <c r="S1432" s="14" t="str">
        <f t="shared" si="133"/>
        <v>publishing</v>
      </c>
      <c r="T1432" s="13" t="str">
        <f t="shared" si="134"/>
        <v>translations</v>
      </c>
      <c r="U1432">
        <f>LEN(C1432)</f>
        <v>107</v>
      </c>
      <c r="V1432">
        <f t="shared" si="135"/>
        <v>0</v>
      </c>
      <c r="W1432">
        <f t="shared" si="136"/>
        <v>0</v>
      </c>
      <c r="X1432">
        <f t="shared" si="137"/>
        <v>1</v>
      </c>
    </row>
    <row r="1433" spans="1:24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>
        <f>E1433/D1433</f>
        <v>0.31947058823529412</v>
      </c>
      <c r="O1433" s="6">
        <f>IF(L1433&gt;0,E1433/L1433,0)</f>
        <v>115.55319148936171</v>
      </c>
      <c r="P1433" s="11">
        <f t="shared" si="132"/>
        <v>42334.044166666667</v>
      </c>
      <c r="Q1433" s="11">
        <f>(((J1433/60)/60)/24)+DATE(1970,1,1)+(-5/24)</f>
        <v>42304.002499999995</v>
      </c>
      <c r="R1433" s="13" t="s">
        <v>8287</v>
      </c>
      <c r="S1433" s="14" t="str">
        <f t="shared" si="133"/>
        <v>publishing</v>
      </c>
      <c r="T1433" s="13" t="str">
        <f t="shared" si="134"/>
        <v>translations</v>
      </c>
      <c r="U1433">
        <f>LEN(C1433)</f>
        <v>133</v>
      </c>
      <c r="V1433">
        <f t="shared" si="135"/>
        <v>0</v>
      </c>
      <c r="W1433">
        <f t="shared" si="136"/>
        <v>0</v>
      </c>
      <c r="X1433">
        <f t="shared" si="137"/>
        <v>1</v>
      </c>
    </row>
    <row r="1434" spans="1:24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>
        <f>E1434/D1434</f>
        <v>0</v>
      </c>
      <c r="O1434" s="6">
        <f>IF(L1434&gt;0,E1434/L1434,0)</f>
        <v>0</v>
      </c>
      <c r="P1434" s="11">
        <f t="shared" si="132"/>
        <v>42205.572083333333</v>
      </c>
      <c r="Q1434" s="11">
        <f>(((J1434/60)/60)/24)+DATE(1970,1,1)+(-5/24)</f>
        <v>42175.572083333333</v>
      </c>
      <c r="R1434" s="13" t="s">
        <v>8287</v>
      </c>
      <c r="S1434" s="14" t="str">
        <f t="shared" si="133"/>
        <v>publishing</v>
      </c>
      <c r="T1434" s="13" t="str">
        <f t="shared" si="134"/>
        <v>translations</v>
      </c>
      <c r="U1434">
        <f>LEN(C1434)</f>
        <v>133</v>
      </c>
      <c r="V1434">
        <f t="shared" si="135"/>
        <v>0</v>
      </c>
      <c r="W1434">
        <f t="shared" si="136"/>
        <v>0</v>
      </c>
      <c r="X1434">
        <f t="shared" si="137"/>
        <v>1</v>
      </c>
    </row>
    <row r="1435" spans="1:24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>
        <f>E1435/D1435</f>
        <v>6.7083333333333328E-2</v>
      </c>
      <c r="O1435" s="6">
        <f>IF(L1435&gt;0,E1435/L1435,0)</f>
        <v>80.5</v>
      </c>
      <c r="P1435" s="11">
        <f t="shared" si="132"/>
        <v>42714.249999999993</v>
      </c>
      <c r="Q1435" s="11">
        <f>(((J1435/60)/60)/24)+DATE(1970,1,1)+(-5/24)</f>
        <v>42673.417534722219</v>
      </c>
      <c r="R1435" s="13" t="s">
        <v>8287</v>
      </c>
      <c r="S1435" s="14" t="str">
        <f t="shared" si="133"/>
        <v>publishing</v>
      </c>
      <c r="T1435" s="13" t="str">
        <f t="shared" si="134"/>
        <v>translations</v>
      </c>
      <c r="U1435">
        <f>LEN(C1435)</f>
        <v>130</v>
      </c>
      <c r="V1435">
        <f t="shared" si="135"/>
        <v>0</v>
      </c>
      <c r="W1435">
        <f t="shared" si="136"/>
        <v>0</v>
      </c>
      <c r="X1435">
        <f t="shared" si="137"/>
        <v>1</v>
      </c>
    </row>
    <row r="1436" spans="1:24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>
        <f>E1436/D1436</f>
        <v>9.987804878048781E-2</v>
      </c>
      <c r="O1436" s="6">
        <f>IF(L1436&gt;0,E1436/L1436,0)</f>
        <v>744.5454545454545</v>
      </c>
      <c r="P1436" s="11">
        <f t="shared" si="132"/>
        <v>42163.416666666664</v>
      </c>
      <c r="Q1436" s="11">
        <f>(((J1436/60)/60)/24)+DATE(1970,1,1)+(-5/24)</f>
        <v>42142.558773148143</v>
      </c>
      <c r="R1436" s="13" t="s">
        <v>8287</v>
      </c>
      <c r="S1436" s="14" t="str">
        <f t="shared" si="133"/>
        <v>publishing</v>
      </c>
      <c r="T1436" s="13" t="str">
        <f t="shared" si="134"/>
        <v>translations</v>
      </c>
      <c r="U1436">
        <f>LEN(C1436)</f>
        <v>111</v>
      </c>
      <c r="V1436">
        <f t="shared" si="135"/>
        <v>0</v>
      </c>
      <c r="W1436">
        <f t="shared" si="136"/>
        <v>0</v>
      </c>
      <c r="X1436">
        <f t="shared" si="137"/>
        <v>1</v>
      </c>
    </row>
    <row r="1437" spans="1:24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>
        <f>E1437/D1437</f>
        <v>1E-3</v>
      </c>
      <c r="O1437" s="6">
        <f>IF(L1437&gt;0,E1437/L1437,0)</f>
        <v>7.5</v>
      </c>
      <c r="P1437" s="11">
        <f t="shared" si="132"/>
        <v>42288.57199074074</v>
      </c>
      <c r="Q1437" s="11">
        <f>(((J1437/60)/60)/24)+DATE(1970,1,1)+(-5/24)</f>
        <v>42258.57199074074</v>
      </c>
      <c r="R1437" s="13" t="s">
        <v>8287</v>
      </c>
      <c r="S1437" s="14" t="str">
        <f t="shared" si="133"/>
        <v>publishing</v>
      </c>
      <c r="T1437" s="13" t="str">
        <f t="shared" si="134"/>
        <v>translations</v>
      </c>
      <c r="U1437">
        <f>LEN(C1437)</f>
        <v>96</v>
      </c>
      <c r="V1437">
        <f t="shared" si="135"/>
        <v>0</v>
      </c>
      <c r="W1437">
        <f t="shared" si="136"/>
        <v>1</v>
      </c>
      <c r="X1437">
        <f t="shared" si="137"/>
        <v>0</v>
      </c>
    </row>
    <row r="1438" spans="1:24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>
        <f>E1438/D1438</f>
        <v>7.7000000000000002E-3</v>
      </c>
      <c r="O1438" s="6">
        <f>IF(L1438&gt;0,E1438/L1438,0)</f>
        <v>38.5</v>
      </c>
      <c r="P1438" s="11">
        <f t="shared" si="132"/>
        <v>42421.141863425924</v>
      </c>
      <c r="Q1438" s="11">
        <f>(((J1438/60)/60)/24)+DATE(1970,1,1)+(-5/24)</f>
        <v>42391.141863425924</v>
      </c>
      <c r="R1438" s="13" t="s">
        <v>8287</v>
      </c>
      <c r="S1438" s="14" t="str">
        <f t="shared" si="133"/>
        <v>publishing</v>
      </c>
      <c r="T1438" s="13" t="str">
        <f t="shared" si="134"/>
        <v>translations</v>
      </c>
      <c r="U1438">
        <f>LEN(C1438)</f>
        <v>131</v>
      </c>
      <c r="V1438">
        <f t="shared" si="135"/>
        <v>0</v>
      </c>
      <c r="W1438">
        <f t="shared" si="136"/>
        <v>0</v>
      </c>
      <c r="X1438">
        <f t="shared" si="137"/>
        <v>1</v>
      </c>
    </row>
    <row r="1439" spans="1:24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>
        <f>E1439/D1439</f>
        <v>0.26900000000000002</v>
      </c>
      <c r="O1439" s="6">
        <f>IF(L1439&gt;0,E1439/L1439,0)</f>
        <v>36.68181818181818</v>
      </c>
      <c r="P1439" s="11">
        <f t="shared" si="132"/>
        <v>41832.999305555553</v>
      </c>
      <c r="Q1439" s="11">
        <f>(((J1439/60)/60)/24)+DATE(1970,1,1)+(-5/24)</f>
        <v>41796.32336805555</v>
      </c>
      <c r="R1439" s="13" t="s">
        <v>8287</v>
      </c>
      <c r="S1439" s="14" t="str">
        <f t="shared" si="133"/>
        <v>publishing</v>
      </c>
      <c r="T1439" s="13" t="str">
        <f t="shared" si="134"/>
        <v>translations</v>
      </c>
      <c r="U1439">
        <f>LEN(C1439)</f>
        <v>134</v>
      </c>
      <c r="V1439">
        <f t="shared" si="135"/>
        <v>0</v>
      </c>
      <c r="W1439">
        <f t="shared" si="136"/>
        <v>0</v>
      </c>
      <c r="X1439">
        <f t="shared" si="137"/>
        <v>1</v>
      </c>
    </row>
    <row r="1440" spans="1:24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>
        <f>E1440/D1440</f>
        <v>0.03</v>
      </c>
      <c r="O1440" s="6">
        <f>IF(L1440&gt;0,E1440/L1440,0)</f>
        <v>75</v>
      </c>
      <c r="P1440" s="11">
        <f t="shared" si="132"/>
        <v>42487.371527777774</v>
      </c>
      <c r="Q1440" s="11">
        <f>(((J1440/60)/60)/24)+DATE(1970,1,1)+(-5/24)</f>
        <v>42457.663182870368</v>
      </c>
      <c r="R1440" s="13" t="s">
        <v>8287</v>
      </c>
      <c r="S1440" s="14" t="str">
        <f t="shared" si="133"/>
        <v>publishing</v>
      </c>
      <c r="T1440" s="13" t="str">
        <f t="shared" si="134"/>
        <v>translations</v>
      </c>
      <c r="U1440">
        <f>LEN(C1440)</f>
        <v>130</v>
      </c>
      <c r="V1440">
        <f t="shared" si="135"/>
        <v>0</v>
      </c>
      <c r="W1440">
        <f t="shared" si="136"/>
        <v>0</v>
      </c>
      <c r="X1440">
        <f t="shared" si="137"/>
        <v>1</v>
      </c>
    </row>
    <row r="1441" spans="1:24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>
        <f>E1441/D1441</f>
        <v>6.6055045871559637E-2</v>
      </c>
      <c r="O1441" s="6">
        <f>IF(L1441&gt;0,E1441/L1441,0)</f>
        <v>30</v>
      </c>
      <c r="P1441" s="11">
        <f t="shared" si="132"/>
        <v>42070.621539351843</v>
      </c>
      <c r="Q1441" s="11">
        <f>(((J1441/60)/60)/24)+DATE(1970,1,1)+(-5/24)</f>
        <v>42040.621539351843</v>
      </c>
      <c r="R1441" s="13" t="s">
        <v>8287</v>
      </c>
      <c r="S1441" s="14" t="str">
        <f t="shared" si="133"/>
        <v>publishing</v>
      </c>
      <c r="T1441" s="13" t="str">
        <f t="shared" si="134"/>
        <v>translations</v>
      </c>
      <c r="U1441">
        <f>LEN(C1441)</f>
        <v>128</v>
      </c>
      <c r="V1441">
        <f t="shared" si="135"/>
        <v>0</v>
      </c>
      <c r="W1441">
        <f t="shared" si="136"/>
        <v>0</v>
      </c>
      <c r="X1441">
        <f t="shared" si="137"/>
        <v>1</v>
      </c>
    </row>
    <row r="1442" spans="1:24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>
        <f>E1442/D1442</f>
        <v>7.6923076923076926E-5</v>
      </c>
      <c r="O1442" s="6">
        <f>IF(L1442&gt;0,E1442/L1442,0)</f>
        <v>1</v>
      </c>
      <c r="P1442" s="11">
        <f t="shared" si="132"/>
        <v>42516.540081018517</v>
      </c>
      <c r="Q1442" s="11">
        <f>(((J1442/60)/60)/24)+DATE(1970,1,1)+(-5/24)</f>
        <v>42486.540081018517</v>
      </c>
      <c r="R1442" s="13" t="s">
        <v>8287</v>
      </c>
      <c r="S1442" s="14" t="str">
        <f t="shared" si="133"/>
        <v>publishing</v>
      </c>
      <c r="T1442" s="13" t="str">
        <f t="shared" si="134"/>
        <v>translations</v>
      </c>
      <c r="U1442">
        <f>LEN(C1442)</f>
        <v>129</v>
      </c>
      <c r="V1442">
        <f t="shared" si="135"/>
        <v>0</v>
      </c>
      <c r="W1442">
        <f t="shared" si="136"/>
        <v>0</v>
      </c>
      <c r="X1442">
        <f t="shared" si="137"/>
        <v>1</v>
      </c>
    </row>
    <row r="1443" spans="1:24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>
        <f>E1443/D1443</f>
        <v>1.1222222222222222E-2</v>
      </c>
      <c r="O1443" s="6">
        <f>IF(L1443&gt;0,E1443/L1443,0)</f>
        <v>673.33333333333337</v>
      </c>
      <c r="P1443" s="11">
        <f t="shared" si="132"/>
        <v>42258.557511574072</v>
      </c>
      <c r="Q1443" s="11">
        <f>(((J1443/60)/60)/24)+DATE(1970,1,1)+(-5/24)</f>
        <v>42198.557511574072</v>
      </c>
      <c r="R1443" s="13" t="s">
        <v>8287</v>
      </c>
      <c r="S1443" s="14" t="str">
        <f t="shared" si="133"/>
        <v>publishing</v>
      </c>
      <c r="T1443" s="13" t="str">
        <f t="shared" si="134"/>
        <v>translations</v>
      </c>
      <c r="U1443">
        <f>LEN(C1443)</f>
        <v>133</v>
      </c>
      <c r="V1443">
        <f t="shared" si="135"/>
        <v>0</v>
      </c>
      <c r="W1443">
        <f t="shared" si="136"/>
        <v>0</v>
      </c>
      <c r="X1443">
        <f t="shared" si="137"/>
        <v>1</v>
      </c>
    </row>
    <row r="1444" spans="1:24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>
        <f>E1444/D1444</f>
        <v>0</v>
      </c>
      <c r="O1444" s="6">
        <f>IF(L1444&gt;0,E1444/L1444,0)</f>
        <v>0</v>
      </c>
      <c r="P1444" s="11">
        <f t="shared" si="132"/>
        <v>42515.437013888884</v>
      </c>
      <c r="Q1444" s="11">
        <f>(((J1444/60)/60)/24)+DATE(1970,1,1)+(-5/24)</f>
        <v>42485.437013888884</v>
      </c>
      <c r="R1444" s="13" t="s">
        <v>8287</v>
      </c>
      <c r="S1444" s="14" t="str">
        <f t="shared" si="133"/>
        <v>publishing</v>
      </c>
      <c r="T1444" s="13" t="str">
        <f t="shared" si="134"/>
        <v>translations</v>
      </c>
      <c r="U1444">
        <f>LEN(C1444)</f>
        <v>135</v>
      </c>
      <c r="V1444">
        <f t="shared" si="135"/>
        <v>0</v>
      </c>
      <c r="W1444">
        <f t="shared" si="136"/>
        <v>0</v>
      </c>
      <c r="X1444">
        <f t="shared" si="137"/>
        <v>1</v>
      </c>
    </row>
    <row r="1445" spans="1:24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>
        <f>E1445/D1445</f>
        <v>0</v>
      </c>
      <c r="O1445" s="6">
        <f>IF(L1445&gt;0,E1445/L1445,0)</f>
        <v>0</v>
      </c>
      <c r="P1445" s="11">
        <f t="shared" si="132"/>
        <v>42737.71769675926</v>
      </c>
      <c r="Q1445" s="11">
        <f>(((J1445/60)/60)/24)+DATE(1970,1,1)+(-5/24)</f>
        <v>42707.71769675926</v>
      </c>
      <c r="R1445" s="13" t="s">
        <v>8287</v>
      </c>
      <c r="S1445" s="14" t="str">
        <f t="shared" si="133"/>
        <v>publishing</v>
      </c>
      <c r="T1445" s="13" t="str">
        <f t="shared" si="134"/>
        <v>translations</v>
      </c>
      <c r="U1445">
        <f>LEN(C1445)</f>
        <v>109</v>
      </c>
      <c r="V1445">
        <f t="shared" si="135"/>
        <v>0</v>
      </c>
      <c r="W1445">
        <f t="shared" si="136"/>
        <v>0</v>
      </c>
      <c r="X1445">
        <f t="shared" si="137"/>
        <v>1</v>
      </c>
    </row>
    <row r="1446" spans="1:24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>
        <f>E1446/D1446</f>
        <v>0</v>
      </c>
      <c r="O1446" s="6">
        <f>IF(L1446&gt;0,E1446/L1446,0)</f>
        <v>0</v>
      </c>
      <c r="P1446" s="11">
        <f t="shared" si="132"/>
        <v>42259.665069444447</v>
      </c>
      <c r="Q1446" s="11">
        <f>(((J1446/60)/60)/24)+DATE(1970,1,1)+(-5/24)</f>
        <v>42199.665069444447</v>
      </c>
      <c r="R1446" s="13" t="s">
        <v>8287</v>
      </c>
      <c r="S1446" s="14" t="str">
        <f t="shared" si="133"/>
        <v>publishing</v>
      </c>
      <c r="T1446" s="13" t="str">
        <f t="shared" si="134"/>
        <v>translations</v>
      </c>
      <c r="U1446">
        <f>LEN(C1446)</f>
        <v>90</v>
      </c>
      <c r="V1446">
        <f t="shared" si="135"/>
        <v>0</v>
      </c>
      <c r="W1446">
        <f t="shared" si="136"/>
        <v>1</v>
      </c>
      <c r="X1446">
        <f t="shared" si="137"/>
        <v>0</v>
      </c>
    </row>
    <row r="1447" spans="1:24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>
        <f>E1447/D1447</f>
        <v>0</v>
      </c>
      <c r="O1447" s="6">
        <f>IF(L1447&gt;0,E1447/L1447,0)</f>
        <v>0</v>
      </c>
      <c r="P1447" s="11">
        <f t="shared" si="132"/>
        <v>42169.333969907406</v>
      </c>
      <c r="Q1447" s="11">
        <f>(((J1447/60)/60)/24)+DATE(1970,1,1)+(-5/24)</f>
        <v>42139.333969907406</v>
      </c>
      <c r="R1447" s="13" t="s">
        <v>8287</v>
      </c>
      <c r="S1447" s="14" t="str">
        <f t="shared" si="133"/>
        <v>publishing</v>
      </c>
      <c r="T1447" s="13" t="str">
        <f t="shared" si="134"/>
        <v>translations</v>
      </c>
      <c r="U1447">
        <f>LEN(C1447)</f>
        <v>130</v>
      </c>
      <c r="V1447">
        <f t="shared" si="135"/>
        <v>0</v>
      </c>
      <c r="W1447">
        <f t="shared" si="136"/>
        <v>0</v>
      </c>
      <c r="X1447">
        <f t="shared" si="137"/>
        <v>1</v>
      </c>
    </row>
    <row r="1448" spans="1:24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>
        <f>E1448/D1448</f>
        <v>0</v>
      </c>
      <c r="O1448" s="6">
        <f>IF(L1448&gt;0,E1448/L1448,0)</f>
        <v>0</v>
      </c>
      <c r="P1448" s="11">
        <f t="shared" si="132"/>
        <v>42481.239328703705</v>
      </c>
      <c r="Q1448" s="11">
        <f>(((J1448/60)/60)/24)+DATE(1970,1,1)+(-5/24)</f>
        <v>42461.239328703705</v>
      </c>
      <c r="R1448" s="13" t="s">
        <v>8287</v>
      </c>
      <c r="S1448" s="14" t="str">
        <f t="shared" si="133"/>
        <v>publishing</v>
      </c>
      <c r="T1448" s="13" t="str">
        <f t="shared" si="134"/>
        <v>translations</v>
      </c>
      <c r="U1448">
        <f>LEN(C1448)</f>
        <v>134</v>
      </c>
      <c r="V1448">
        <f t="shared" si="135"/>
        <v>0</v>
      </c>
      <c r="W1448">
        <f t="shared" si="136"/>
        <v>0</v>
      </c>
      <c r="X1448">
        <f t="shared" si="137"/>
        <v>1</v>
      </c>
    </row>
    <row r="1449" spans="1:24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>
        <f>E1449/D1449</f>
        <v>1.4999999999999999E-4</v>
      </c>
      <c r="O1449" s="6">
        <f>IF(L1449&gt;0,E1449/L1449,0)</f>
        <v>25</v>
      </c>
      <c r="P1449" s="11">
        <f t="shared" si="132"/>
        <v>42559.52238425926</v>
      </c>
      <c r="Q1449" s="11">
        <f>(((J1449/60)/60)/24)+DATE(1970,1,1)+(-5/24)</f>
        <v>42529.52238425926</v>
      </c>
      <c r="R1449" s="13" t="s">
        <v>8287</v>
      </c>
      <c r="S1449" s="14" t="str">
        <f t="shared" si="133"/>
        <v>publishing</v>
      </c>
      <c r="T1449" s="13" t="str">
        <f t="shared" si="134"/>
        <v>translations</v>
      </c>
      <c r="U1449">
        <f>LEN(C1449)</f>
        <v>55</v>
      </c>
      <c r="V1449">
        <f t="shared" si="135"/>
        <v>0</v>
      </c>
      <c r="W1449">
        <f t="shared" si="136"/>
        <v>1</v>
      </c>
      <c r="X1449">
        <f t="shared" si="137"/>
        <v>0</v>
      </c>
    </row>
    <row r="1450" spans="1:24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>
        <f>E1450/D1450</f>
        <v>0</v>
      </c>
      <c r="O1450" s="6">
        <f>IF(L1450&gt;0,E1450/L1450,0)</f>
        <v>0</v>
      </c>
      <c r="P1450" s="11">
        <f t="shared" si="132"/>
        <v>42146.017361111109</v>
      </c>
      <c r="Q1450" s="11">
        <f>(((J1450/60)/60)/24)+DATE(1970,1,1)+(-5/24)</f>
        <v>42115.728217592587</v>
      </c>
      <c r="R1450" s="13" t="s">
        <v>8287</v>
      </c>
      <c r="S1450" s="14" t="str">
        <f t="shared" si="133"/>
        <v>publishing</v>
      </c>
      <c r="T1450" s="13" t="str">
        <f t="shared" si="134"/>
        <v>translations</v>
      </c>
      <c r="U1450">
        <f>LEN(C1450)</f>
        <v>134</v>
      </c>
      <c r="V1450">
        <f t="shared" si="135"/>
        <v>0</v>
      </c>
      <c r="W1450">
        <f t="shared" si="136"/>
        <v>0</v>
      </c>
      <c r="X1450">
        <f t="shared" si="137"/>
        <v>1</v>
      </c>
    </row>
    <row r="1451" spans="1:24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>
        <f>E1451/D1451</f>
        <v>0</v>
      </c>
      <c r="O1451" s="6">
        <f>IF(L1451&gt;0,E1451/L1451,0)</f>
        <v>0</v>
      </c>
      <c r="P1451" s="11">
        <f t="shared" si="132"/>
        <v>42134.603067129625</v>
      </c>
      <c r="Q1451" s="11">
        <f>(((J1451/60)/60)/24)+DATE(1970,1,1)+(-5/24)</f>
        <v>42086.603067129625</v>
      </c>
      <c r="R1451" s="13" t="s">
        <v>8287</v>
      </c>
      <c r="S1451" s="14" t="str">
        <f t="shared" si="133"/>
        <v>publishing</v>
      </c>
      <c r="T1451" s="13" t="str">
        <f t="shared" si="134"/>
        <v>translations</v>
      </c>
      <c r="U1451">
        <f>LEN(C1451)</f>
        <v>135</v>
      </c>
      <c r="V1451">
        <f t="shared" si="135"/>
        <v>0</v>
      </c>
      <c r="W1451">
        <f t="shared" si="136"/>
        <v>0</v>
      </c>
      <c r="X1451">
        <f t="shared" si="137"/>
        <v>1</v>
      </c>
    </row>
    <row r="1452" spans="1:24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>
        <f>E1452/D1452</f>
        <v>1.0000000000000001E-5</v>
      </c>
      <c r="O1452" s="6">
        <f>IF(L1452&gt;0,E1452/L1452,0)</f>
        <v>1</v>
      </c>
      <c r="P1452" s="11">
        <f t="shared" si="132"/>
        <v>42419.962928240733</v>
      </c>
      <c r="Q1452" s="11">
        <f>(((J1452/60)/60)/24)+DATE(1970,1,1)+(-5/24)</f>
        <v>42389.962928240733</v>
      </c>
      <c r="R1452" s="13" t="s">
        <v>8287</v>
      </c>
      <c r="S1452" s="14" t="str">
        <f t="shared" si="133"/>
        <v>publishing</v>
      </c>
      <c r="T1452" s="13" t="str">
        <f t="shared" si="134"/>
        <v>translations</v>
      </c>
      <c r="U1452">
        <f>LEN(C1452)</f>
        <v>135</v>
      </c>
      <c r="V1452">
        <f t="shared" si="135"/>
        <v>0</v>
      </c>
      <c r="W1452">
        <f t="shared" si="136"/>
        <v>0</v>
      </c>
      <c r="X1452">
        <f t="shared" si="137"/>
        <v>1</v>
      </c>
    </row>
    <row r="1453" spans="1:24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>
        <f>E1453/D1453</f>
        <v>1.0554089709762533E-4</v>
      </c>
      <c r="O1453" s="6">
        <f>IF(L1453&gt;0,E1453/L1453,0)</f>
        <v>1</v>
      </c>
      <c r="P1453" s="11">
        <f t="shared" si="132"/>
        <v>41961.792349537034</v>
      </c>
      <c r="Q1453" s="11">
        <f>(((J1453/60)/60)/24)+DATE(1970,1,1)+(-5/24)</f>
        <v>41931.75068287037</v>
      </c>
      <c r="R1453" s="13" t="s">
        <v>8287</v>
      </c>
      <c r="S1453" s="14" t="str">
        <f t="shared" si="133"/>
        <v>publishing</v>
      </c>
      <c r="T1453" s="13" t="str">
        <f t="shared" si="134"/>
        <v>translations</v>
      </c>
      <c r="U1453">
        <f>LEN(C1453)</f>
        <v>102</v>
      </c>
      <c r="V1453">
        <f t="shared" si="135"/>
        <v>0</v>
      </c>
      <c r="W1453">
        <f t="shared" si="136"/>
        <v>0</v>
      </c>
      <c r="X1453">
        <f t="shared" si="137"/>
        <v>1</v>
      </c>
    </row>
    <row r="1454" spans="1:24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>
        <f>E1454/D1454</f>
        <v>0</v>
      </c>
      <c r="O1454" s="6">
        <f>IF(L1454&gt;0,E1454/L1454,0)</f>
        <v>0</v>
      </c>
      <c r="P1454" s="11">
        <f t="shared" si="132"/>
        <v>41848.494942129626</v>
      </c>
      <c r="Q1454" s="11">
        <f>(((J1454/60)/60)/24)+DATE(1970,1,1)+(-5/24)</f>
        <v>41818.494942129626</v>
      </c>
      <c r="R1454" s="13" t="s">
        <v>8287</v>
      </c>
      <c r="S1454" s="14" t="str">
        <f t="shared" si="133"/>
        <v>publishing</v>
      </c>
      <c r="T1454" s="13" t="str">
        <f t="shared" si="134"/>
        <v>translations</v>
      </c>
      <c r="U1454">
        <f>LEN(C1454)</f>
        <v>87</v>
      </c>
      <c r="V1454">
        <f t="shared" si="135"/>
        <v>0</v>
      </c>
      <c r="W1454">
        <f t="shared" si="136"/>
        <v>1</v>
      </c>
      <c r="X1454">
        <f t="shared" si="137"/>
        <v>0</v>
      </c>
    </row>
    <row r="1455" spans="1:24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>
        <f>E1455/D1455</f>
        <v>0</v>
      </c>
      <c r="O1455" s="6">
        <f>IF(L1455&gt;0,E1455/L1455,0)</f>
        <v>0</v>
      </c>
      <c r="P1455" s="11">
        <f t="shared" si="132"/>
        <v>42840.446145833332</v>
      </c>
      <c r="Q1455" s="11">
        <f>(((J1455/60)/60)/24)+DATE(1970,1,1)+(-5/24)</f>
        <v>42795.487812499996</v>
      </c>
      <c r="R1455" s="13" t="s">
        <v>8287</v>
      </c>
      <c r="S1455" s="14" t="str">
        <f t="shared" si="133"/>
        <v>publishing</v>
      </c>
      <c r="T1455" s="13" t="str">
        <f t="shared" si="134"/>
        <v>translations</v>
      </c>
      <c r="U1455">
        <f>LEN(C1455)</f>
        <v>134</v>
      </c>
      <c r="V1455">
        <f t="shared" si="135"/>
        <v>0</v>
      </c>
      <c r="W1455">
        <f t="shared" si="136"/>
        <v>0</v>
      </c>
      <c r="X1455">
        <f t="shared" si="137"/>
        <v>1</v>
      </c>
    </row>
    <row r="1456" spans="1:24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>
        <f>E1456/D1456</f>
        <v>8.5714285714285719E-3</v>
      </c>
      <c r="O1456" s="6">
        <f>IF(L1456&gt;0,E1456/L1456,0)</f>
        <v>15</v>
      </c>
      <c r="P1456" s="11">
        <f t="shared" si="132"/>
        <v>42484.707638888889</v>
      </c>
      <c r="Q1456" s="11">
        <f>(((J1456/60)/60)/24)+DATE(1970,1,1)+(-5/24)</f>
        <v>42463.658333333333</v>
      </c>
      <c r="R1456" s="13" t="s">
        <v>8287</v>
      </c>
      <c r="S1456" s="14" t="str">
        <f t="shared" si="133"/>
        <v>publishing</v>
      </c>
      <c r="T1456" s="13" t="str">
        <f t="shared" si="134"/>
        <v>translations</v>
      </c>
      <c r="U1456">
        <f>LEN(C1456)</f>
        <v>135</v>
      </c>
      <c r="V1456">
        <f t="shared" si="135"/>
        <v>0</v>
      </c>
      <c r="W1456">
        <f t="shared" si="136"/>
        <v>0</v>
      </c>
      <c r="X1456">
        <f t="shared" si="137"/>
        <v>1</v>
      </c>
    </row>
    <row r="1457" spans="1:24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>
        <f>E1457/D1457</f>
        <v>0.105</v>
      </c>
      <c r="O1457" s="6">
        <f>IF(L1457&gt;0,E1457/L1457,0)</f>
        <v>225</v>
      </c>
      <c r="P1457" s="11">
        <f t="shared" si="132"/>
        <v>41887.360416666663</v>
      </c>
      <c r="Q1457" s="11">
        <f>(((J1457/60)/60)/24)+DATE(1970,1,1)+(-5/24)</f>
        <v>41832.46435185185</v>
      </c>
      <c r="R1457" s="13" t="s">
        <v>8287</v>
      </c>
      <c r="S1457" s="14" t="str">
        <f t="shared" si="133"/>
        <v>publishing</v>
      </c>
      <c r="T1457" s="13" t="str">
        <f t="shared" si="134"/>
        <v>translations</v>
      </c>
      <c r="U1457">
        <f>LEN(C1457)</f>
        <v>132</v>
      </c>
      <c r="V1457">
        <f t="shared" si="135"/>
        <v>0</v>
      </c>
      <c r="W1457">
        <f t="shared" si="136"/>
        <v>0</v>
      </c>
      <c r="X1457">
        <f t="shared" si="137"/>
        <v>1</v>
      </c>
    </row>
    <row r="1458" spans="1:24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>
        <f>E1458/D1458</f>
        <v>2.9000000000000001E-2</v>
      </c>
      <c r="O1458" s="6">
        <f>IF(L1458&gt;0,E1458/L1458,0)</f>
        <v>48.333333333333336</v>
      </c>
      <c r="P1458" s="11">
        <f t="shared" si="132"/>
        <v>42738.460243055553</v>
      </c>
      <c r="Q1458" s="11">
        <f>(((J1458/60)/60)/24)+DATE(1970,1,1)+(-5/24)</f>
        <v>42708.460243055553</v>
      </c>
      <c r="R1458" s="13" t="s">
        <v>8287</v>
      </c>
      <c r="S1458" s="14" t="str">
        <f t="shared" si="133"/>
        <v>publishing</v>
      </c>
      <c r="T1458" s="13" t="str">
        <f t="shared" si="134"/>
        <v>translations</v>
      </c>
      <c r="U1458">
        <f>LEN(C1458)</f>
        <v>42</v>
      </c>
      <c r="V1458">
        <f t="shared" si="135"/>
        <v>1</v>
      </c>
      <c r="W1458">
        <f t="shared" si="136"/>
        <v>0</v>
      </c>
      <c r="X1458">
        <f t="shared" si="137"/>
        <v>0</v>
      </c>
    </row>
    <row r="1459" spans="1:24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>
        <f>E1459/D1459</f>
        <v>0</v>
      </c>
      <c r="O1459" s="6">
        <f>IF(L1459&gt;0,E1459/L1459,0)</f>
        <v>0</v>
      </c>
      <c r="P1459" s="11">
        <f t="shared" si="132"/>
        <v>42319.729675925926</v>
      </c>
      <c r="Q1459" s="11">
        <f>(((J1459/60)/60)/24)+DATE(1970,1,1)+(-5/24)</f>
        <v>42289.688009259255</v>
      </c>
      <c r="R1459" s="13" t="s">
        <v>8287</v>
      </c>
      <c r="S1459" s="14" t="str">
        <f t="shared" si="133"/>
        <v>publishing</v>
      </c>
      <c r="T1459" s="13" t="str">
        <f t="shared" si="134"/>
        <v>translations</v>
      </c>
      <c r="U1459">
        <f>LEN(C1459)</f>
        <v>66</v>
      </c>
      <c r="V1459">
        <f t="shared" si="135"/>
        <v>0</v>
      </c>
      <c r="W1459">
        <f t="shared" si="136"/>
        <v>1</v>
      </c>
      <c r="X1459">
        <f t="shared" si="137"/>
        <v>0</v>
      </c>
    </row>
    <row r="1460" spans="1:24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>
        <f>E1460/D1460</f>
        <v>0</v>
      </c>
      <c r="O1460" s="6">
        <f>IF(L1460&gt;0,E1460/L1460,0)</f>
        <v>0</v>
      </c>
      <c r="P1460" s="11">
        <f t="shared" si="132"/>
        <v>41861.958333333328</v>
      </c>
      <c r="Q1460" s="11">
        <f>(((J1460/60)/60)/24)+DATE(1970,1,1)+(-5/24)</f>
        <v>41831.49722222222</v>
      </c>
      <c r="R1460" s="13" t="s">
        <v>8287</v>
      </c>
      <c r="S1460" s="14" t="str">
        <f t="shared" si="133"/>
        <v>publishing</v>
      </c>
      <c r="T1460" s="13" t="str">
        <f t="shared" si="134"/>
        <v>translations</v>
      </c>
      <c r="U1460">
        <f>LEN(C1460)</f>
        <v>134</v>
      </c>
      <c r="V1460">
        <f t="shared" si="135"/>
        <v>0</v>
      </c>
      <c r="W1460">
        <f t="shared" si="136"/>
        <v>0</v>
      </c>
      <c r="X1460">
        <f t="shared" si="137"/>
        <v>1</v>
      </c>
    </row>
    <row r="1461" spans="1:24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>
        <f>E1461/D1461</f>
        <v>0</v>
      </c>
      <c r="O1461" s="6">
        <f>IF(L1461&gt;0,E1461/L1461,0)</f>
        <v>0</v>
      </c>
      <c r="P1461" s="11">
        <f t="shared" si="132"/>
        <v>42340.517361111109</v>
      </c>
      <c r="Q1461" s="11">
        <f>(((J1461/60)/60)/24)+DATE(1970,1,1)+(-5/24)</f>
        <v>42311.996481481481</v>
      </c>
      <c r="R1461" s="13" t="s">
        <v>8287</v>
      </c>
      <c r="S1461" s="14" t="str">
        <f t="shared" si="133"/>
        <v>publishing</v>
      </c>
      <c r="T1461" s="13" t="str">
        <f t="shared" si="134"/>
        <v>translations</v>
      </c>
      <c r="U1461">
        <f>LEN(C1461)</f>
        <v>122</v>
      </c>
      <c r="V1461">
        <f t="shared" si="135"/>
        <v>0</v>
      </c>
      <c r="W1461">
        <f t="shared" si="136"/>
        <v>0</v>
      </c>
      <c r="X1461">
        <f t="shared" si="137"/>
        <v>1</v>
      </c>
    </row>
    <row r="1462" spans="1:24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>
        <f>E1462/D1462</f>
        <v>0</v>
      </c>
      <c r="O1462" s="6">
        <f>IF(L1462&gt;0,E1462/L1462,0)</f>
        <v>0</v>
      </c>
      <c r="P1462" s="11">
        <f t="shared" si="132"/>
        <v>41973.781249999993</v>
      </c>
      <c r="Q1462" s="11">
        <f>(((J1462/60)/60)/24)+DATE(1970,1,1)+(-5/24)</f>
        <v>41915.688634259255</v>
      </c>
      <c r="R1462" s="13" t="s">
        <v>8287</v>
      </c>
      <c r="S1462" s="14" t="str">
        <f t="shared" si="133"/>
        <v>publishing</v>
      </c>
      <c r="T1462" s="13" t="str">
        <f t="shared" si="134"/>
        <v>translations</v>
      </c>
      <c r="U1462">
        <f>LEN(C1462)</f>
        <v>109</v>
      </c>
      <c r="V1462">
        <f t="shared" si="135"/>
        <v>0</v>
      </c>
      <c r="W1462">
        <f t="shared" si="136"/>
        <v>0</v>
      </c>
      <c r="X1462">
        <f t="shared" si="137"/>
        <v>1</v>
      </c>
    </row>
    <row r="1463" spans="1:24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>
        <f>E1463/D1463</f>
        <v>1.012446</v>
      </c>
      <c r="O1463" s="6">
        <f>IF(L1463&gt;0,E1463/L1463,0)</f>
        <v>44.66673529411765</v>
      </c>
      <c r="P1463" s="11">
        <f t="shared" si="132"/>
        <v>41932.791666666664</v>
      </c>
      <c r="Q1463" s="11">
        <f>(((J1463/60)/60)/24)+DATE(1970,1,1)+(-5/24)</f>
        <v>41899.436967592592</v>
      </c>
      <c r="R1463" s="13" t="s">
        <v>8288</v>
      </c>
      <c r="S1463" s="14" t="str">
        <f t="shared" si="133"/>
        <v>publishing</v>
      </c>
      <c r="T1463" s="13" t="str">
        <f t="shared" si="134"/>
        <v>radio &amp; podcasts</v>
      </c>
      <c r="U1463">
        <f>LEN(C1463)</f>
        <v>79</v>
      </c>
      <c r="V1463">
        <f t="shared" si="135"/>
        <v>0</v>
      </c>
      <c r="W1463">
        <f t="shared" si="136"/>
        <v>1</v>
      </c>
      <c r="X1463">
        <f t="shared" si="137"/>
        <v>0</v>
      </c>
    </row>
    <row r="1464" spans="1:24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>
        <f>E1464/D1464</f>
        <v>1.085175</v>
      </c>
      <c r="O1464" s="6">
        <f>IF(L1464&gt;0,E1464/L1464,0)</f>
        <v>28.937999999999999</v>
      </c>
      <c r="P1464" s="11">
        <f t="shared" si="132"/>
        <v>41374.454525462963</v>
      </c>
      <c r="Q1464" s="11">
        <f>(((J1464/60)/60)/24)+DATE(1970,1,1)+(-5/24)</f>
        <v>41344.454525462963</v>
      </c>
      <c r="R1464" s="13" t="s">
        <v>8288</v>
      </c>
      <c r="S1464" s="14" t="str">
        <f t="shared" si="133"/>
        <v>publishing</v>
      </c>
      <c r="T1464" s="13" t="str">
        <f t="shared" si="134"/>
        <v>radio &amp; podcasts</v>
      </c>
      <c r="U1464">
        <f>LEN(C1464)</f>
        <v>77</v>
      </c>
      <c r="V1464">
        <f t="shared" si="135"/>
        <v>0</v>
      </c>
      <c r="W1464">
        <f t="shared" si="136"/>
        <v>1</v>
      </c>
      <c r="X1464">
        <f t="shared" si="137"/>
        <v>0</v>
      </c>
    </row>
    <row r="1465" spans="1:24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>
        <f>E1465/D1465</f>
        <v>1.4766666666666666</v>
      </c>
      <c r="O1465" s="6">
        <f>IF(L1465&gt;0,E1465/L1465,0)</f>
        <v>35.44</v>
      </c>
      <c r="P1465" s="11">
        <f t="shared" si="132"/>
        <v>41371.661319444444</v>
      </c>
      <c r="Q1465" s="11">
        <f>(((J1465/60)/60)/24)+DATE(1970,1,1)+(-5/24)</f>
        <v>41326.702986111108</v>
      </c>
      <c r="R1465" s="13" t="s">
        <v>8288</v>
      </c>
      <c r="S1465" s="14" t="str">
        <f t="shared" si="133"/>
        <v>publishing</v>
      </c>
      <c r="T1465" s="13" t="str">
        <f t="shared" si="134"/>
        <v>radio &amp; podcasts</v>
      </c>
      <c r="U1465">
        <f>LEN(C1465)</f>
        <v>123</v>
      </c>
      <c r="V1465">
        <f t="shared" si="135"/>
        <v>0</v>
      </c>
      <c r="W1465">
        <f t="shared" si="136"/>
        <v>0</v>
      </c>
      <c r="X1465">
        <f t="shared" si="137"/>
        <v>1</v>
      </c>
    </row>
    <row r="1466" spans="1:24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>
        <f>E1466/D1466</f>
        <v>1.6319999999999999</v>
      </c>
      <c r="O1466" s="6">
        <f>IF(L1466&gt;0,E1466/L1466,0)</f>
        <v>34.871794871794869</v>
      </c>
      <c r="P1466" s="11">
        <f t="shared" si="132"/>
        <v>41321.453217592592</v>
      </c>
      <c r="Q1466" s="11">
        <f>(((J1466/60)/60)/24)+DATE(1970,1,1)+(-5/24)</f>
        <v>41291.453217592592</v>
      </c>
      <c r="R1466" s="13" t="s">
        <v>8288</v>
      </c>
      <c r="S1466" s="14" t="str">
        <f t="shared" si="133"/>
        <v>publishing</v>
      </c>
      <c r="T1466" s="13" t="str">
        <f t="shared" si="134"/>
        <v>radio &amp; podcasts</v>
      </c>
      <c r="U1466">
        <f>LEN(C1466)</f>
        <v>33</v>
      </c>
      <c r="V1466">
        <f t="shared" si="135"/>
        <v>1</v>
      </c>
      <c r="W1466">
        <f t="shared" si="136"/>
        <v>0</v>
      </c>
      <c r="X1466">
        <f t="shared" si="137"/>
        <v>0</v>
      </c>
    </row>
    <row r="1467" spans="1:24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>
        <f>E1467/D1467</f>
        <v>4.5641449999999999</v>
      </c>
      <c r="O1467" s="6">
        <f>IF(L1467&gt;0,E1467/L1467,0)</f>
        <v>52.622732513451197</v>
      </c>
      <c r="P1467" s="11">
        <f t="shared" si="132"/>
        <v>40989.916666666664</v>
      </c>
      <c r="Q1467" s="11">
        <f>(((J1467/60)/60)/24)+DATE(1970,1,1)+(-5/24)</f>
        <v>40959.526064814811</v>
      </c>
      <c r="R1467" s="13" t="s">
        <v>8288</v>
      </c>
      <c r="S1467" s="14" t="str">
        <f t="shared" si="133"/>
        <v>publishing</v>
      </c>
      <c r="T1467" s="13" t="str">
        <f t="shared" si="134"/>
        <v>radio &amp; podcasts</v>
      </c>
      <c r="U1467">
        <f>LEN(C1467)</f>
        <v>135</v>
      </c>
      <c r="V1467">
        <f t="shared" si="135"/>
        <v>0</v>
      </c>
      <c r="W1467">
        <f t="shared" si="136"/>
        <v>0</v>
      </c>
      <c r="X1467">
        <f t="shared" si="137"/>
        <v>1</v>
      </c>
    </row>
    <row r="1468" spans="1:24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>
        <f>E1468/D1468</f>
        <v>1.0787731249999999</v>
      </c>
      <c r="O1468" s="6">
        <f>IF(L1468&gt;0,E1468/L1468,0)</f>
        <v>69.598266129032254</v>
      </c>
      <c r="P1468" s="11">
        <f t="shared" si="132"/>
        <v>42380.999999999993</v>
      </c>
      <c r="Q1468" s="11">
        <f>(((J1468/60)/60)/24)+DATE(1970,1,1)+(-5/24)</f>
        <v>42339.963726851849</v>
      </c>
      <c r="R1468" s="13" t="s">
        <v>8288</v>
      </c>
      <c r="S1468" s="14" t="str">
        <f t="shared" si="133"/>
        <v>publishing</v>
      </c>
      <c r="T1468" s="13" t="str">
        <f t="shared" si="134"/>
        <v>radio &amp; podcasts</v>
      </c>
      <c r="U1468">
        <f>LEN(C1468)</f>
        <v>129</v>
      </c>
      <c r="V1468">
        <f t="shared" si="135"/>
        <v>0</v>
      </c>
      <c r="W1468">
        <f t="shared" si="136"/>
        <v>0</v>
      </c>
      <c r="X1468">
        <f t="shared" si="137"/>
        <v>1</v>
      </c>
    </row>
    <row r="1469" spans="1:24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>
        <f>E1469/D1469</f>
        <v>1.1508</v>
      </c>
      <c r="O1469" s="6">
        <f>IF(L1469&gt;0,E1469/L1469,0)</f>
        <v>76.72</v>
      </c>
      <c r="P1469" s="11">
        <f t="shared" si="132"/>
        <v>40993.55190972222</v>
      </c>
      <c r="Q1469" s="11">
        <f>(((J1469/60)/60)/24)+DATE(1970,1,1)+(-5/24)</f>
        <v>40933.593576388885</v>
      </c>
      <c r="R1469" s="13" t="s">
        <v>8288</v>
      </c>
      <c r="S1469" s="14" t="str">
        <f t="shared" si="133"/>
        <v>publishing</v>
      </c>
      <c r="T1469" s="13" t="str">
        <f t="shared" si="134"/>
        <v>radio &amp; podcasts</v>
      </c>
      <c r="U1469">
        <f>LEN(C1469)</f>
        <v>78</v>
      </c>
      <c r="V1469">
        <f t="shared" si="135"/>
        <v>0</v>
      </c>
      <c r="W1469">
        <f t="shared" si="136"/>
        <v>1</v>
      </c>
      <c r="X1469">
        <f t="shared" si="137"/>
        <v>0</v>
      </c>
    </row>
    <row r="1470" spans="1:24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>
        <f>E1470/D1470</f>
        <v>1.0236842105263158</v>
      </c>
      <c r="O1470" s="6">
        <f>IF(L1470&gt;0,E1470/L1470,0)</f>
        <v>33.191126279863482</v>
      </c>
      <c r="P1470" s="11">
        <f t="shared" si="132"/>
        <v>40705.806122685186</v>
      </c>
      <c r="Q1470" s="11">
        <f>(((J1470/60)/60)/24)+DATE(1970,1,1)+(-5/24)</f>
        <v>40645.806122685186</v>
      </c>
      <c r="R1470" s="13" t="s">
        <v>8288</v>
      </c>
      <c r="S1470" s="14" t="str">
        <f t="shared" si="133"/>
        <v>publishing</v>
      </c>
      <c r="T1470" s="13" t="str">
        <f t="shared" si="134"/>
        <v>radio &amp; podcasts</v>
      </c>
      <c r="U1470">
        <f>LEN(C1470)</f>
        <v>134</v>
      </c>
      <c r="V1470">
        <f t="shared" si="135"/>
        <v>0</v>
      </c>
      <c r="W1470">
        <f t="shared" si="136"/>
        <v>0</v>
      </c>
      <c r="X1470">
        <f t="shared" si="137"/>
        <v>1</v>
      </c>
    </row>
    <row r="1471" spans="1:24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>
        <f>E1471/D1471</f>
        <v>1.0842485875706214</v>
      </c>
      <c r="O1471" s="6">
        <f>IF(L1471&gt;0,E1471/L1471,0)</f>
        <v>149.46417445482865</v>
      </c>
      <c r="P1471" s="11">
        <f t="shared" si="132"/>
        <v>41320.390150462961</v>
      </c>
      <c r="Q1471" s="11">
        <f>(((J1471/60)/60)/24)+DATE(1970,1,1)+(-5/24)</f>
        <v>41290.390150462961</v>
      </c>
      <c r="R1471" s="13" t="s">
        <v>8288</v>
      </c>
      <c r="S1471" s="14" t="str">
        <f t="shared" si="133"/>
        <v>publishing</v>
      </c>
      <c r="T1471" s="13" t="str">
        <f t="shared" si="134"/>
        <v>radio &amp; podcasts</v>
      </c>
      <c r="U1471">
        <f>LEN(C1471)</f>
        <v>97</v>
      </c>
      <c r="V1471">
        <f t="shared" si="135"/>
        <v>0</v>
      </c>
      <c r="W1471">
        <f t="shared" si="136"/>
        <v>1</v>
      </c>
      <c r="X1471">
        <f t="shared" si="137"/>
        <v>0</v>
      </c>
    </row>
    <row r="1472" spans="1:24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>
        <f>E1472/D1472</f>
        <v>1.2513333333333334</v>
      </c>
      <c r="O1472" s="6">
        <f>IF(L1472&gt;0,E1472/L1472,0)</f>
        <v>23.172839506172838</v>
      </c>
      <c r="P1472" s="11">
        <f t="shared" si="132"/>
        <v>41271.618784722217</v>
      </c>
      <c r="Q1472" s="11">
        <f>(((J1472/60)/60)/24)+DATE(1970,1,1)+(-5/24)</f>
        <v>41250.618784722217</v>
      </c>
      <c r="R1472" s="13" t="s">
        <v>8288</v>
      </c>
      <c r="S1472" s="14" t="str">
        <f t="shared" si="133"/>
        <v>publishing</v>
      </c>
      <c r="T1472" s="13" t="str">
        <f t="shared" si="134"/>
        <v>radio &amp; podcasts</v>
      </c>
      <c r="U1472">
        <f>LEN(C1472)</f>
        <v>129</v>
      </c>
      <c r="V1472">
        <f t="shared" si="135"/>
        <v>0</v>
      </c>
      <c r="W1472">
        <f t="shared" si="136"/>
        <v>0</v>
      </c>
      <c r="X1472">
        <f t="shared" si="137"/>
        <v>1</v>
      </c>
    </row>
    <row r="1473" spans="1:24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>
        <f>E1473/D1473</f>
        <v>1.03840625</v>
      </c>
      <c r="O1473" s="6">
        <f>IF(L1473&gt;0,E1473/L1473,0)</f>
        <v>96.877551020408163</v>
      </c>
      <c r="P1473" s="11">
        <f t="shared" si="132"/>
        <v>42103.749236111107</v>
      </c>
      <c r="Q1473" s="11">
        <f>(((J1473/60)/60)/24)+DATE(1970,1,1)+(-5/24)</f>
        <v>42073.749236111107</v>
      </c>
      <c r="R1473" s="13" t="s">
        <v>8288</v>
      </c>
      <c r="S1473" s="14" t="str">
        <f t="shared" si="133"/>
        <v>publishing</v>
      </c>
      <c r="T1473" s="13" t="str">
        <f t="shared" si="134"/>
        <v>radio &amp; podcasts</v>
      </c>
      <c r="U1473">
        <f>LEN(C1473)</f>
        <v>123</v>
      </c>
      <c r="V1473">
        <f t="shared" si="135"/>
        <v>0</v>
      </c>
      <c r="W1473">
        <f t="shared" si="136"/>
        <v>0</v>
      </c>
      <c r="X1473">
        <f t="shared" si="137"/>
        <v>1</v>
      </c>
    </row>
    <row r="1474" spans="1:24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>
        <f>E1474/D1474</f>
        <v>1.3870400000000001</v>
      </c>
      <c r="O1474" s="6">
        <f>IF(L1474&gt;0,E1474/L1474,0)</f>
        <v>103.20238095238095</v>
      </c>
      <c r="P1474" s="11">
        <f t="shared" ref="P1474:P1537" si="138">(((I1474/60)/60)/24)+DATE(1970,1,1)+(-5/24)</f>
        <v>41563.33452546296</v>
      </c>
      <c r="Q1474" s="11">
        <f>(((J1474/60)/60)/24)+DATE(1970,1,1)+(-5/24)</f>
        <v>41533.33452546296</v>
      </c>
      <c r="R1474" s="13" t="s">
        <v>8288</v>
      </c>
      <c r="S1474" s="14" t="str">
        <f t="shared" ref="S1474:S1537" si="139">LEFT(R1474,SEARCH("/",R1474)-1)</f>
        <v>publishing</v>
      </c>
      <c r="T1474" s="13" t="str">
        <f t="shared" ref="T1474:T1537" si="140">RIGHT(R1474,LEN(R1474)-SEARCH("/",R1474))</f>
        <v>radio &amp; podcasts</v>
      </c>
      <c r="U1474">
        <f>LEN(C1474)</f>
        <v>134</v>
      </c>
      <c r="V1474">
        <f t="shared" si="135"/>
        <v>0</v>
      </c>
      <c r="W1474">
        <f t="shared" si="136"/>
        <v>0</v>
      </c>
      <c r="X1474">
        <f t="shared" si="137"/>
        <v>1</v>
      </c>
    </row>
    <row r="1475" spans="1:24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>
        <f>E1475/D1475</f>
        <v>1.20516</v>
      </c>
      <c r="O1475" s="6">
        <f>IF(L1475&gt;0,E1475/L1475,0)</f>
        <v>38.462553191489363</v>
      </c>
      <c r="P1475" s="11">
        <f t="shared" si="138"/>
        <v>40969.771284722221</v>
      </c>
      <c r="Q1475" s="11">
        <f>(((J1475/60)/60)/24)+DATE(1970,1,1)+(-5/24)</f>
        <v>40939.771284722221</v>
      </c>
      <c r="R1475" s="13" t="s">
        <v>8288</v>
      </c>
      <c r="S1475" s="14" t="str">
        <f t="shared" si="139"/>
        <v>publishing</v>
      </c>
      <c r="T1475" s="13" t="str">
        <f t="shared" si="140"/>
        <v>radio &amp; podcasts</v>
      </c>
      <c r="U1475">
        <f>LEN(C1475)</f>
        <v>20</v>
      </c>
      <c r="V1475">
        <f t="shared" ref="V1475:V1538" si="141">IF(U1475&lt;50,1,0)</f>
        <v>1</v>
      </c>
      <c r="W1475">
        <f t="shared" ref="W1475:W1538" si="142">IF(AND(U1475&gt;= 50, U1475 &lt; 100),1,0)</f>
        <v>0</v>
      </c>
      <c r="X1475">
        <f t="shared" ref="X1475:X1538" si="143">IF(U1475&gt;=100,1,0)</f>
        <v>0</v>
      </c>
    </row>
    <row r="1476" spans="1:24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>
        <f>E1476/D1476</f>
        <v>1.1226666666666667</v>
      </c>
      <c r="O1476" s="6">
        <f>IF(L1476&gt;0,E1476/L1476,0)</f>
        <v>44.315789473684212</v>
      </c>
      <c r="P1476" s="11">
        <f t="shared" si="138"/>
        <v>41530.519583333327</v>
      </c>
      <c r="Q1476" s="11">
        <f>(((J1476/60)/60)/24)+DATE(1970,1,1)+(-5/24)</f>
        <v>41500.519583333327</v>
      </c>
      <c r="R1476" s="13" t="s">
        <v>8288</v>
      </c>
      <c r="S1476" s="14" t="str">
        <f t="shared" si="139"/>
        <v>publishing</v>
      </c>
      <c r="T1476" s="13" t="str">
        <f t="shared" si="140"/>
        <v>radio &amp; podcasts</v>
      </c>
      <c r="U1476">
        <f>LEN(C1476)</f>
        <v>122</v>
      </c>
      <c r="V1476">
        <f t="shared" si="141"/>
        <v>0</v>
      </c>
      <c r="W1476">
        <f t="shared" si="142"/>
        <v>0</v>
      </c>
      <c r="X1476">
        <f t="shared" si="143"/>
        <v>1</v>
      </c>
    </row>
    <row r="1477" spans="1:24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>
        <f>E1477/D1477</f>
        <v>1.8866966666666667</v>
      </c>
      <c r="O1477" s="6">
        <f>IF(L1477&gt;0,E1477/L1477,0)</f>
        <v>64.173356009070289</v>
      </c>
      <c r="P1477" s="11">
        <f t="shared" si="138"/>
        <v>41992.999305555553</v>
      </c>
      <c r="Q1477" s="11">
        <f>(((J1477/60)/60)/24)+DATE(1970,1,1)+(-5/24)</f>
        <v>41960.514618055553</v>
      </c>
      <c r="R1477" s="13" t="s">
        <v>8288</v>
      </c>
      <c r="S1477" s="14" t="str">
        <f t="shared" si="139"/>
        <v>publishing</v>
      </c>
      <c r="T1477" s="13" t="str">
        <f t="shared" si="140"/>
        <v>radio &amp; podcasts</v>
      </c>
      <c r="U1477">
        <f>LEN(C1477)</f>
        <v>122</v>
      </c>
      <c r="V1477">
        <f t="shared" si="141"/>
        <v>0</v>
      </c>
      <c r="W1477">
        <f t="shared" si="142"/>
        <v>0</v>
      </c>
      <c r="X1477">
        <f t="shared" si="143"/>
        <v>1</v>
      </c>
    </row>
    <row r="1478" spans="1:24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>
        <f>E1478/D1478</f>
        <v>6.6155466666666669</v>
      </c>
      <c r="O1478" s="6">
        <f>IF(L1478&gt;0,E1478/L1478,0)</f>
        <v>43.333275109170302</v>
      </c>
      <c r="P1478" s="11">
        <f t="shared" si="138"/>
        <v>40795.833587962959</v>
      </c>
      <c r="Q1478" s="11">
        <f>(((J1478/60)/60)/24)+DATE(1970,1,1)+(-5/24)</f>
        <v>40765.833587962959</v>
      </c>
      <c r="R1478" s="13" t="s">
        <v>8288</v>
      </c>
      <c r="S1478" s="14" t="str">
        <f t="shared" si="139"/>
        <v>publishing</v>
      </c>
      <c r="T1478" s="13" t="str">
        <f t="shared" si="140"/>
        <v>radio &amp; podcasts</v>
      </c>
      <c r="U1478">
        <f>LEN(C1478)</f>
        <v>85</v>
      </c>
      <c r="V1478">
        <f t="shared" si="141"/>
        <v>0</v>
      </c>
      <c r="W1478">
        <f t="shared" si="142"/>
        <v>1</v>
      </c>
      <c r="X1478">
        <f t="shared" si="143"/>
        <v>0</v>
      </c>
    </row>
    <row r="1479" spans="1:24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>
        <f>E1479/D1479</f>
        <v>1.1131</v>
      </c>
      <c r="O1479" s="6">
        <f>IF(L1479&gt;0,E1479/L1479,0)</f>
        <v>90.495934959349597</v>
      </c>
      <c r="P1479" s="11">
        <f t="shared" si="138"/>
        <v>40899.916666666664</v>
      </c>
      <c r="Q1479" s="11">
        <f>(((J1479/60)/60)/24)+DATE(1970,1,1)+(-5/24)</f>
        <v>40840.407453703701</v>
      </c>
      <c r="R1479" s="13" t="s">
        <v>8288</v>
      </c>
      <c r="S1479" s="14" t="str">
        <f t="shared" si="139"/>
        <v>publishing</v>
      </c>
      <c r="T1479" s="13" t="str">
        <f t="shared" si="140"/>
        <v>radio &amp; podcasts</v>
      </c>
      <c r="U1479">
        <f>LEN(C1479)</f>
        <v>131</v>
      </c>
      <c r="V1479">
        <f t="shared" si="141"/>
        <v>0</v>
      </c>
      <c r="W1479">
        <f t="shared" si="142"/>
        <v>0</v>
      </c>
      <c r="X1479">
        <f t="shared" si="143"/>
        <v>1</v>
      </c>
    </row>
    <row r="1480" spans="1:24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>
        <f>E1480/D1480</f>
        <v>11.8161422</v>
      </c>
      <c r="O1480" s="6">
        <f>IF(L1480&gt;0,E1480/L1480,0)</f>
        <v>29.187190495010373</v>
      </c>
      <c r="P1480" s="11">
        <f t="shared" si="138"/>
        <v>41408.663344907407</v>
      </c>
      <c r="Q1480" s="11">
        <f>(((J1480/60)/60)/24)+DATE(1970,1,1)+(-5/24)</f>
        <v>41394.663344907407</v>
      </c>
      <c r="R1480" s="13" t="s">
        <v>8288</v>
      </c>
      <c r="S1480" s="14" t="str">
        <f t="shared" si="139"/>
        <v>publishing</v>
      </c>
      <c r="T1480" s="13" t="str">
        <f t="shared" si="140"/>
        <v>radio &amp; podcasts</v>
      </c>
      <c r="U1480">
        <f>LEN(C1480)</f>
        <v>133</v>
      </c>
      <c r="V1480">
        <f t="shared" si="141"/>
        <v>0</v>
      </c>
      <c r="W1480">
        <f t="shared" si="142"/>
        <v>0</v>
      </c>
      <c r="X1480">
        <f t="shared" si="143"/>
        <v>1</v>
      </c>
    </row>
    <row r="1481" spans="1:24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>
        <f>E1481/D1481</f>
        <v>1.37375</v>
      </c>
      <c r="O1481" s="6">
        <f>IF(L1481&gt;0,E1481/L1481,0)</f>
        <v>30.95774647887324</v>
      </c>
      <c r="P1481" s="11">
        <f t="shared" si="138"/>
        <v>41768.957638888889</v>
      </c>
      <c r="Q1481" s="11">
        <f>(((J1481/60)/60)/24)+DATE(1970,1,1)+(-5/24)</f>
        <v>41754.536909722221</v>
      </c>
      <c r="R1481" s="13" t="s">
        <v>8288</v>
      </c>
      <c r="S1481" s="14" t="str">
        <f t="shared" si="139"/>
        <v>publishing</v>
      </c>
      <c r="T1481" s="13" t="str">
        <f t="shared" si="140"/>
        <v>radio &amp; podcasts</v>
      </c>
      <c r="U1481">
        <f>LEN(C1481)</f>
        <v>125</v>
      </c>
      <c r="V1481">
        <f t="shared" si="141"/>
        <v>0</v>
      </c>
      <c r="W1481">
        <f t="shared" si="142"/>
        <v>0</v>
      </c>
      <c r="X1481">
        <f t="shared" si="143"/>
        <v>1</v>
      </c>
    </row>
    <row r="1482" spans="1:24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>
        <f>E1482/D1482</f>
        <v>1.170404</v>
      </c>
      <c r="O1482" s="6">
        <f>IF(L1482&gt;0,E1482/L1482,0)</f>
        <v>92.157795275590544</v>
      </c>
      <c r="P1482" s="11">
        <f t="shared" si="138"/>
        <v>41481.5</v>
      </c>
      <c r="Q1482" s="11">
        <f>(((J1482/60)/60)/24)+DATE(1970,1,1)+(-5/24)</f>
        <v>41464.725682870368</v>
      </c>
      <c r="R1482" s="13" t="s">
        <v>8288</v>
      </c>
      <c r="S1482" s="14" t="str">
        <f t="shared" si="139"/>
        <v>publishing</v>
      </c>
      <c r="T1482" s="13" t="str">
        <f t="shared" si="140"/>
        <v>radio &amp; podcasts</v>
      </c>
      <c r="U1482">
        <f>LEN(C1482)</f>
        <v>131</v>
      </c>
      <c r="V1482">
        <f t="shared" si="141"/>
        <v>0</v>
      </c>
      <c r="W1482">
        <f t="shared" si="142"/>
        <v>0</v>
      </c>
      <c r="X1482">
        <f t="shared" si="143"/>
        <v>1</v>
      </c>
    </row>
    <row r="1483" spans="1:24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>
        <f>E1483/D1483</f>
        <v>2.1000000000000001E-2</v>
      </c>
      <c r="O1483" s="6">
        <f>IF(L1483&gt;0,E1483/L1483,0)</f>
        <v>17.5</v>
      </c>
      <c r="P1483" s="11">
        <f t="shared" si="138"/>
        <v>41580.714641203704</v>
      </c>
      <c r="Q1483" s="11">
        <f>(((J1483/60)/60)/24)+DATE(1970,1,1)+(-5/24)</f>
        <v>41550.714641203704</v>
      </c>
      <c r="R1483" s="13" t="s">
        <v>8275</v>
      </c>
      <c r="S1483" s="14" t="str">
        <f t="shared" si="139"/>
        <v>publishing</v>
      </c>
      <c r="T1483" s="13" t="str">
        <f t="shared" si="140"/>
        <v>fiction</v>
      </c>
      <c r="U1483">
        <f>LEN(C1483)</f>
        <v>130</v>
      </c>
      <c r="V1483">
        <f t="shared" si="141"/>
        <v>0</v>
      </c>
      <c r="W1483">
        <f t="shared" si="142"/>
        <v>0</v>
      </c>
      <c r="X1483">
        <f t="shared" si="143"/>
        <v>1</v>
      </c>
    </row>
    <row r="1484" spans="1:24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>
        <f>E1484/D1484</f>
        <v>1E-3</v>
      </c>
      <c r="O1484" s="6">
        <f>IF(L1484&gt;0,E1484/L1484,0)</f>
        <v>5</v>
      </c>
      <c r="P1484" s="11">
        <f t="shared" si="138"/>
        <v>41159.118749999994</v>
      </c>
      <c r="Q1484" s="11">
        <f>(((J1484/60)/60)/24)+DATE(1970,1,1)+(-5/24)</f>
        <v>41136.649722222224</v>
      </c>
      <c r="R1484" s="13" t="s">
        <v>8275</v>
      </c>
      <c r="S1484" s="14" t="str">
        <f t="shared" si="139"/>
        <v>publishing</v>
      </c>
      <c r="T1484" s="13" t="str">
        <f t="shared" si="140"/>
        <v>fiction</v>
      </c>
      <c r="U1484">
        <f>LEN(C1484)</f>
        <v>113</v>
      </c>
      <c r="V1484">
        <f t="shared" si="141"/>
        <v>0</v>
      </c>
      <c r="W1484">
        <f t="shared" si="142"/>
        <v>0</v>
      </c>
      <c r="X1484">
        <f t="shared" si="143"/>
        <v>1</v>
      </c>
    </row>
    <row r="1485" spans="1:24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>
        <f>E1485/D1485</f>
        <v>7.1428571428571426E-3</v>
      </c>
      <c r="O1485" s="6">
        <f>IF(L1485&gt;0,E1485/L1485,0)</f>
        <v>25</v>
      </c>
      <c r="P1485" s="11">
        <f t="shared" si="138"/>
        <v>42572.984664351847</v>
      </c>
      <c r="Q1485" s="11">
        <f>(((J1485/60)/60)/24)+DATE(1970,1,1)+(-5/24)</f>
        <v>42547.984664351847</v>
      </c>
      <c r="R1485" s="13" t="s">
        <v>8275</v>
      </c>
      <c r="S1485" s="14" t="str">
        <f t="shared" si="139"/>
        <v>publishing</v>
      </c>
      <c r="T1485" s="13" t="str">
        <f t="shared" si="140"/>
        <v>fiction</v>
      </c>
      <c r="U1485">
        <f>LEN(C1485)</f>
        <v>134</v>
      </c>
      <c r="V1485">
        <f t="shared" si="141"/>
        <v>0</v>
      </c>
      <c r="W1485">
        <f t="shared" si="142"/>
        <v>0</v>
      </c>
      <c r="X1485">
        <f t="shared" si="143"/>
        <v>1</v>
      </c>
    </row>
    <row r="1486" spans="1:24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>
        <f>E1486/D1486</f>
        <v>0</v>
      </c>
      <c r="O1486" s="6">
        <f>IF(L1486&gt;0,E1486/L1486,0)</f>
        <v>0</v>
      </c>
      <c r="P1486" s="11">
        <f t="shared" si="138"/>
        <v>41111.410416666666</v>
      </c>
      <c r="Q1486" s="11">
        <f>(((J1486/60)/60)/24)+DATE(1970,1,1)+(-5/24)</f>
        <v>41052.992627314808</v>
      </c>
      <c r="R1486" s="13" t="s">
        <v>8275</v>
      </c>
      <c r="S1486" s="14" t="str">
        <f t="shared" si="139"/>
        <v>publishing</v>
      </c>
      <c r="T1486" s="13" t="str">
        <f t="shared" si="140"/>
        <v>fiction</v>
      </c>
      <c r="U1486">
        <f>LEN(C1486)</f>
        <v>29</v>
      </c>
      <c r="V1486">
        <f t="shared" si="141"/>
        <v>1</v>
      </c>
      <c r="W1486">
        <f t="shared" si="142"/>
        <v>0</v>
      </c>
      <c r="X1486">
        <f t="shared" si="143"/>
        <v>0</v>
      </c>
    </row>
    <row r="1487" spans="1:24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>
        <f>E1487/D1487</f>
        <v>2.2388059701492536E-2</v>
      </c>
      <c r="O1487" s="6">
        <f>IF(L1487&gt;0,E1487/L1487,0)</f>
        <v>50</v>
      </c>
      <c r="P1487" s="11">
        <f t="shared" si="138"/>
        <v>42175.587650462963</v>
      </c>
      <c r="Q1487" s="11">
        <f>(((J1487/60)/60)/24)+DATE(1970,1,1)+(-5/24)</f>
        <v>42130.587650462963</v>
      </c>
      <c r="R1487" s="13" t="s">
        <v>8275</v>
      </c>
      <c r="S1487" s="14" t="str">
        <f t="shared" si="139"/>
        <v>publishing</v>
      </c>
      <c r="T1487" s="13" t="str">
        <f t="shared" si="140"/>
        <v>fiction</v>
      </c>
      <c r="U1487">
        <f>LEN(C1487)</f>
        <v>127</v>
      </c>
      <c r="V1487">
        <f t="shared" si="141"/>
        <v>0</v>
      </c>
      <c r="W1487">
        <f t="shared" si="142"/>
        <v>0</v>
      </c>
      <c r="X1487">
        <f t="shared" si="143"/>
        <v>1</v>
      </c>
    </row>
    <row r="1488" spans="1:24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>
        <f>E1488/D1488</f>
        <v>2.3999999999999998E-3</v>
      </c>
      <c r="O1488" s="6">
        <f>IF(L1488&gt;0,E1488/L1488,0)</f>
        <v>16</v>
      </c>
      <c r="P1488" s="11">
        <f t="shared" si="138"/>
        <v>42061.960196759253</v>
      </c>
      <c r="Q1488" s="11">
        <f>(((J1488/60)/60)/24)+DATE(1970,1,1)+(-5/24)</f>
        <v>42031.960196759253</v>
      </c>
      <c r="R1488" s="13" t="s">
        <v>8275</v>
      </c>
      <c r="S1488" s="14" t="str">
        <f t="shared" si="139"/>
        <v>publishing</v>
      </c>
      <c r="T1488" s="13" t="str">
        <f t="shared" si="140"/>
        <v>fiction</v>
      </c>
      <c r="U1488">
        <f>LEN(C1488)</f>
        <v>135</v>
      </c>
      <c r="V1488">
        <f t="shared" si="141"/>
        <v>0</v>
      </c>
      <c r="W1488">
        <f t="shared" si="142"/>
        <v>0</v>
      </c>
      <c r="X1488">
        <f t="shared" si="143"/>
        <v>1</v>
      </c>
    </row>
    <row r="1489" spans="1:24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>
        <f>E1489/D1489</f>
        <v>0</v>
      </c>
      <c r="O1489" s="6">
        <f>IF(L1489&gt;0,E1489/L1489,0)</f>
        <v>0</v>
      </c>
      <c r="P1489" s="11">
        <f t="shared" si="138"/>
        <v>42584.709155092591</v>
      </c>
      <c r="Q1489" s="11">
        <f>(((J1489/60)/60)/24)+DATE(1970,1,1)+(-5/24)</f>
        <v>42554.709155092591</v>
      </c>
      <c r="R1489" s="13" t="s">
        <v>8275</v>
      </c>
      <c r="S1489" s="14" t="str">
        <f t="shared" si="139"/>
        <v>publishing</v>
      </c>
      <c r="T1489" s="13" t="str">
        <f t="shared" si="140"/>
        <v>fiction</v>
      </c>
      <c r="U1489">
        <f>LEN(C1489)</f>
        <v>121</v>
      </c>
      <c r="V1489">
        <f t="shared" si="141"/>
        <v>0</v>
      </c>
      <c r="W1489">
        <f t="shared" si="142"/>
        <v>0</v>
      </c>
      <c r="X1489">
        <f t="shared" si="143"/>
        <v>1</v>
      </c>
    </row>
    <row r="1490" spans="1:24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>
        <f>E1490/D1490</f>
        <v>2.4E-2</v>
      </c>
      <c r="O1490" s="6">
        <f>IF(L1490&gt;0,E1490/L1490,0)</f>
        <v>60</v>
      </c>
      <c r="P1490" s="11">
        <f t="shared" si="138"/>
        <v>41644.354861111111</v>
      </c>
      <c r="Q1490" s="11">
        <f>(((J1490/60)/60)/24)+DATE(1970,1,1)+(-5/24)</f>
        <v>41614.354861111111</v>
      </c>
      <c r="R1490" s="13" t="s">
        <v>8275</v>
      </c>
      <c r="S1490" s="14" t="str">
        <f t="shared" si="139"/>
        <v>publishing</v>
      </c>
      <c r="T1490" s="13" t="str">
        <f t="shared" si="140"/>
        <v>fiction</v>
      </c>
      <c r="U1490">
        <f>LEN(C1490)</f>
        <v>104</v>
      </c>
      <c r="V1490">
        <f t="shared" si="141"/>
        <v>0</v>
      </c>
      <c r="W1490">
        <f t="shared" si="142"/>
        <v>0</v>
      </c>
      <c r="X1490">
        <f t="shared" si="143"/>
        <v>1</v>
      </c>
    </row>
    <row r="1491" spans="1:24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>
        <f>E1491/D1491</f>
        <v>0</v>
      </c>
      <c r="O1491" s="6">
        <f>IF(L1491&gt;0,E1491/L1491,0)</f>
        <v>0</v>
      </c>
      <c r="P1491" s="11">
        <f t="shared" si="138"/>
        <v>41228.445046296292</v>
      </c>
      <c r="Q1491" s="11">
        <f>(((J1491/60)/60)/24)+DATE(1970,1,1)+(-5/24)</f>
        <v>41198.403379629628</v>
      </c>
      <c r="R1491" s="13" t="s">
        <v>8275</v>
      </c>
      <c r="S1491" s="14" t="str">
        <f t="shared" si="139"/>
        <v>publishing</v>
      </c>
      <c r="T1491" s="13" t="str">
        <f t="shared" si="140"/>
        <v>fiction</v>
      </c>
      <c r="U1491">
        <f>LEN(C1491)</f>
        <v>117</v>
      </c>
      <c r="V1491">
        <f t="shared" si="141"/>
        <v>0</v>
      </c>
      <c r="W1491">
        <f t="shared" si="142"/>
        <v>0</v>
      </c>
      <c r="X1491">
        <f t="shared" si="143"/>
        <v>1</v>
      </c>
    </row>
    <row r="1492" spans="1:24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>
        <f>E1492/D1492</f>
        <v>0.30862068965517242</v>
      </c>
      <c r="O1492" s="6">
        <f>IF(L1492&gt;0,E1492/L1492,0)</f>
        <v>47.10526315789474</v>
      </c>
      <c r="P1492" s="11">
        <f t="shared" si="138"/>
        <v>41549.352708333332</v>
      </c>
      <c r="Q1492" s="11">
        <f>(((J1492/60)/60)/24)+DATE(1970,1,1)+(-5/24)</f>
        <v>41520.352708333332</v>
      </c>
      <c r="R1492" s="13" t="s">
        <v>8275</v>
      </c>
      <c r="S1492" s="14" t="str">
        <f t="shared" si="139"/>
        <v>publishing</v>
      </c>
      <c r="T1492" s="13" t="str">
        <f t="shared" si="140"/>
        <v>fiction</v>
      </c>
      <c r="U1492">
        <f>LEN(C1492)</f>
        <v>132</v>
      </c>
      <c r="V1492">
        <f t="shared" si="141"/>
        <v>0</v>
      </c>
      <c r="W1492">
        <f t="shared" si="142"/>
        <v>0</v>
      </c>
      <c r="X1492">
        <f t="shared" si="143"/>
        <v>1</v>
      </c>
    </row>
    <row r="1493" spans="1:24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>
        <f>E1493/D1493</f>
        <v>8.3333333333333329E-2</v>
      </c>
      <c r="O1493" s="6">
        <f>IF(L1493&gt;0,E1493/L1493,0)</f>
        <v>100</v>
      </c>
      <c r="P1493" s="11">
        <f t="shared" si="138"/>
        <v>42050.443055555552</v>
      </c>
      <c r="Q1493" s="11">
        <f>(((J1493/60)/60)/24)+DATE(1970,1,1)+(-5/24)</f>
        <v>41991.505127314813</v>
      </c>
      <c r="R1493" s="13" t="s">
        <v>8275</v>
      </c>
      <c r="S1493" s="14" t="str">
        <f t="shared" si="139"/>
        <v>publishing</v>
      </c>
      <c r="T1493" s="13" t="str">
        <f t="shared" si="140"/>
        <v>fiction</v>
      </c>
      <c r="U1493">
        <f>LEN(C1493)</f>
        <v>96</v>
      </c>
      <c r="V1493">
        <f t="shared" si="141"/>
        <v>0</v>
      </c>
      <c r="W1493">
        <f t="shared" si="142"/>
        <v>1</v>
      </c>
      <c r="X1493">
        <f t="shared" si="143"/>
        <v>0</v>
      </c>
    </row>
    <row r="1494" spans="1:24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>
        <f>E1494/D1494</f>
        <v>7.4999999999999997E-3</v>
      </c>
      <c r="O1494" s="6">
        <f>IF(L1494&gt;0,E1494/L1494,0)</f>
        <v>15</v>
      </c>
      <c r="P1494" s="11">
        <f t="shared" si="138"/>
        <v>40712.676458333335</v>
      </c>
      <c r="Q1494" s="11">
        <f>(((J1494/60)/60)/24)+DATE(1970,1,1)+(-5/24)</f>
        <v>40682.676458333335</v>
      </c>
      <c r="R1494" s="13" t="s">
        <v>8275</v>
      </c>
      <c r="S1494" s="14" t="str">
        <f t="shared" si="139"/>
        <v>publishing</v>
      </c>
      <c r="T1494" s="13" t="str">
        <f t="shared" si="140"/>
        <v>fiction</v>
      </c>
      <c r="U1494">
        <f>LEN(C1494)</f>
        <v>136</v>
      </c>
      <c r="V1494">
        <f t="shared" si="141"/>
        <v>0</v>
      </c>
      <c r="W1494">
        <f t="shared" si="142"/>
        <v>0</v>
      </c>
      <c r="X1494">
        <f t="shared" si="143"/>
        <v>1</v>
      </c>
    </row>
    <row r="1495" spans="1:24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>
        <f>E1495/D1495</f>
        <v>0</v>
      </c>
      <c r="O1495" s="6">
        <f>IF(L1495&gt;0,E1495/L1495,0)</f>
        <v>0</v>
      </c>
      <c r="P1495" s="11">
        <f t="shared" si="138"/>
        <v>41441.658275462964</v>
      </c>
      <c r="Q1495" s="11">
        <f>(((J1495/60)/60)/24)+DATE(1970,1,1)+(-5/24)</f>
        <v>41411.658275462964</v>
      </c>
      <c r="R1495" s="13" t="s">
        <v>8275</v>
      </c>
      <c r="S1495" s="14" t="str">
        <f t="shared" si="139"/>
        <v>publishing</v>
      </c>
      <c r="T1495" s="13" t="str">
        <f t="shared" si="140"/>
        <v>fiction</v>
      </c>
      <c r="U1495">
        <f>LEN(C1495)</f>
        <v>90</v>
      </c>
      <c r="V1495">
        <f t="shared" si="141"/>
        <v>0</v>
      </c>
      <c r="W1495">
        <f t="shared" si="142"/>
        <v>1</v>
      </c>
      <c r="X1495">
        <f t="shared" si="143"/>
        <v>0</v>
      </c>
    </row>
    <row r="1496" spans="1:24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>
        <f>E1496/D1496</f>
        <v>8.8999999999999996E-2</v>
      </c>
      <c r="O1496" s="6">
        <f>IF(L1496&gt;0,E1496/L1496,0)</f>
        <v>40.454545454545453</v>
      </c>
      <c r="P1496" s="11">
        <f t="shared" si="138"/>
        <v>42097.443055555552</v>
      </c>
      <c r="Q1496" s="11">
        <f>(((J1496/60)/60)/24)+DATE(1970,1,1)+(-5/24)</f>
        <v>42067.514039351845</v>
      </c>
      <c r="R1496" s="13" t="s">
        <v>8275</v>
      </c>
      <c r="S1496" s="14" t="str">
        <f t="shared" si="139"/>
        <v>publishing</v>
      </c>
      <c r="T1496" s="13" t="str">
        <f t="shared" si="140"/>
        <v>fiction</v>
      </c>
      <c r="U1496">
        <f>LEN(C1496)</f>
        <v>133</v>
      </c>
      <c r="V1496">
        <f t="shared" si="141"/>
        <v>0</v>
      </c>
      <c r="W1496">
        <f t="shared" si="142"/>
        <v>0</v>
      </c>
      <c r="X1496">
        <f t="shared" si="143"/>
        <v>1</v>
      </c>
    </row>
    <row r="1497" spans="1:24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>
        <f>E1497/D1497</f>
        <v>0</v>
      </c>
      <c r="O1497" s="6">
        <f>IF(L1497&gt;0,E1497/L1497,0)</f>
        <v>0</v>
      </c>
      <c r="P1497" s="11">
        <f t="shared" si="138"/>
        <v>40782.581377314811</v>
      </c>
      <c r="Q1497" s="11">
        <f>(((J1497/60)/60)/24)+DATE(1970,1,1)+(-5/24)</f>
        <v>40752.581377314811</v>
      </c>
      <c r="R1497" s="13" t="s">
        <v>8275</v>
      </c>
      <c r="S1497" s="14" t="str">
        <f t="shared" si="139"/>
        <v>publishing</v>
      </c>
      <c r="T1497" s="13" t="str">
        <f t="shared" si="140"/>
        <v>fiction</v>
      </c>
      <c r="U1497">
        <f>LEN(C1497)</f>
        <v>73</v>
      </c>
      <c r="V1497">
        <f t="shared" si="141"/>
        <v>0</v>
      </c>
      <c r="W1497">
        <f t="shared" si="142"/>
        <v>1</v>
      </c>
      <c r="X1497">
        <f t="shared" si="143"/>
        <v>0</v>
      </c>
    </row>
    <row r="1498" spans="1:24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>
        <f>E1498/D1498</f>
        <v>0</v>
      </c>
      <c r="O1498" s="6">
        <f>IF(L1498&gt;0,E1498/L1498,0)</f>
        <v>0</v>
      </c>
      <c r="P1498" s="11">
        <f t="shared" si="138"/>
        <v>41898.266886574071</v>
      </c>
      <c r="Q1498" s="11">
        <f>(((J1498/60)/60)/24)+DATE(1970,1,1)+(-5/24)</f>
        <v>41838.266886574071</v>
      </c>
      <c r="R1498" s="13" t="s">
        <v>8275</v>
      </c>
      <c r="S1498" s="14" t="str">
        <f t="shared" si="139"/>
        <v>publishing</v>
      </c>
      <c r="T1498" s="13" t="str">
        <f t="shared" si="140"/>
        <v>fiction</v>
      </c>
      <c r="U1498">
        <f>LEN(C1498)</f>
        <v>124</v>
      </c>
      <c r="V1498">
        <f t="shared" si="141"/>
        <v>0</v>
      </c>
      <c r="W1498">
        <f t="shared" si="142"/>
        <v>0</v>
      </c>
      <c r="X1498">
        <f t="shared" si="143"/>
        <v>1</v>
      </c>
    </row>
    <row r="1499" spans="1:24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>
        <f>E1499/D1499</f>
        <v>6.666666666666667E-5</v>
      </c>
      <c r="O1499" s="6">
        <f>IF(L1499&gt;0,E1499/L1499,0)</f>
        <v>1</v>
      </c>
      <c r="P1499" s="11">
        <f t="shared" si="138"/>
        <v>41486.613194444442</v>
      </c>
      <c r="Q1499" s="11">
        <f>(((J1499/60)/60)/24)+DATE(1970,1,1)+(-5/24)</f>
        <v>41444.434282407405</v>
      </c>
      <c r="R1499" s="13" t="s">
        <v>8275</v>
      </c>
      <c r="S1499" s="14" t="str">
        <f t="shared" si="139"/>
        <v>publishing</v>
      </c>
      <c r="T1499" s="13" t="str">
        <f t="shared" si="140"/>
        <v>fiction</v>
      </c>
      <c r="U1499">
        <f>LEN(C1499)</f>
        <v>135</v>
      </c>
      <c r="V1499">
        <f t="shared" si="141"/>
        <v>0</v>
      </c>
      <c r="W1499">
        <f t="shared" si="142"/>
        <v>0</v>
      </c>
      <c r="X1499">
        <f t="shared" si="143"/>
        <v>1</v>
      </c>
    </row>
    <row r="1500" spans="1:24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>
        <f>E1500/D1500</f>
        <v>1.9E-2</v>
      </c>
      <c r="O1500" s="6">
        <f>IF(L1500&gt;0,E1500/L1500,0)</f>
        <v>19</v>
      </c>
      <c r="P1500" s="11">
        <f t="shared" si="138"/>
        <v>41885.775208333333</v>
      </c>
      <c r="Q1500" s="11">
        <f>(((J1500/60)/60)/24)+DATE(1970,1,1)+(-5/24)</f>
        <v>41840.775208333333</v>
      </c>
      <c r="R1500" s="13" t="s">
        <v>8275</v>
      </c>
      <c r="S1500" s="14" t="str">
        <f t="shared" si="139"/>
        <v>publishing</v>
      </c>
      <c r="T1500" s="13" t="str">
        <f t="shared" si="140"/>
        <v>fiction</v>
      </c>
      <c r="U1500">
        <f>LEN(C1500)</f>
        <v>135</v>
      </c>
      <c r="V1500">
        <f t="shared" si="141"/>
        <v>0</v>
      </c>
      <c r="W1500">
        <f t="shared" si="142"/>
        <v>0</v>
      </c>
      <c r="X1500">
        <f t="shared" si="143"/>
        <v>1</v>
      </c>
    </row>
    <row r="1501" spans="1:24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>
        <f>E1501/D1501</f>
        <v>2.5000000000000001E-3</v>
      </c>
      <c r="O1501" s="6">
        <f>IF(L1501&gt;0,E1501/L1501,0)</f>
        <v>5</v>
      </c>
      <c r="P1501" s="11">
        <f t="shared" si="138"/>
        <v>42586.798993055556</v>
      </c>
      <c r="Q1501" s="11">
        <f>(((J1501/60)/60)/24)+DATE(1970,1,1)+(-5/24)</f>
        <v>42526.798993055556</v>
      </c>
      <c r="R1501" s="13" t="s">
        <v>8275</v>
      </c>
      <c r="S1501" s="14" t="str">
        <f t="shared" si="139"/>
        <v>publishing</v>
      </c>
      <c r="T1501" s="13" t="str">
        <f t="shared" si="140"/>
        <v>fiction</v>
      </c>
      <c r="U1501">
        <f>LEN(C1501)</f>
        <v>133</v>
      </c>
      <c r="V1501">
        <f t="shared" si="141"/>
        <v>0</v>
      </c>
      <c r="W1501">
        <f t="shared" si="142"/>
        <v>0</v>
      </c>
      <c r="X1501">
        <f t="shared" si="143"/>
        <v>1</v>
      </c>
    </row>
    <row r="1502" spans="1:24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>
        <f>E1502/D1502</f>
        <v>0.25035714285714283</v>
      </c>
      <c r="O1502" s="6">
        <f>IF(L1502&gt;0,E1502/L1502,0)</f>
        <v>46.733333333333334</v>
      </c>
      <c r="P1502" s="11">
        <f t="shared" si="138"/>
        <v>41395.69626157407</v>
      </c>
      <c r="Q1502" s="11">
        <f>(((J1502/60)/60)/24)+DATE(1970,1,1)+(-5/24)</f>
        <v>41365.69626157407</v>
      </c>
      <c r="R1502" s="13" t="s">
        <v>8275</v>
      </c>
      <c r="S1502" s="14" t="str">
        <f t="shared" si="139"/>
        <v>publishing</v>
      </c>
      <c r="T1502" s="13" t="str">
        <f t="shared" si="140"/>
        <v>fiction</v>
      </c>
      <c r="U1502">
        <f>LEN(C1502)</f>
        <v>135</v>
      </c>
      <c r="V1502">
        <f t="shared" si="141"/>
        <v>0</v>
      </c>
      <c r="W1502">
        <f t="shared" si="142"/>
        <v>0</v>
      </c>
      <c r="X1502">
        <f t="shared" si="143"/>
        <v>1</v>
      </c>
    </row>
    <row r="1503" spans="1:24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>
        <f>E1503/D1503</f>
        <v>1.6633076923076924</v>
      </c>
      <c r="O1503" s="6">
        <f>IF(L1503&gt;0,E1503/L1503,0)</f>
        <v>97.731073446327684</v>
      </c>
      <c r="P1503" s="11">
        <f t="shared" si="138"/>
        <v>42193.3752662037</v>
      </c>
      <c r="Q1503" s="11">
        <f>(((J1503/60)/60)/24)+DATE(1970,1,1)+(-5/24)</f>
        <v>42163.3752662037</v>
      </c>
      <c r="R1503" s="13" t="s">
        <v>8285</v>
      </c>
      <c r="S1503" s="14" t="str">
        <f t="shared" si="139"/>
        <v>photography</v>
      </c>
      <c r="T1503" s="13" t="str">
        <f t="shared" si="140"/>
        <v>photobooks</v>
      </c>
      <c r="U1503">
        <f>LEN(C1503)</f>
        <v>84</v>
      </c>
      <c r="V1503">
        <f t="shared" si="141"/>
        <v>0</v>
      </c>
      <c r="W1503">
        <f t="shared" si="142"/>
        <v>1</v>
      </c>
      <c r="X1503">
        <f t="shared" si="143"/>
        <v>0</v>
      </c>
    </row>
    <row r="1504" spans="1:24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>
        <f>E1504/D1504</f>
        <v>1.0144545454545455</v>
      </c>
      <c r="O1504" s="6">
        <f>IF(L1504&gt;0,E1504/L1504,0)</f>
        <v>67.835866261398181</v>
      </c>
      <c r="P1504" s="11">
        <f t="shared" si="138"/>
        <v>42454.708333333336</v>
      </c>
      <c r="Q1504" s="11">
        <f>(((J1504/60)/60)/24)+DATE(1970,1,1)+(-5/24)</f>
        <v>42426.33425925926</v>
      </c>
      <c r="R1504" s="13" t="s">
        <v>8285</v>
      </c>
      <c r="S1504" s="14" t="str">
        <f t="shared" si="139"/>
        <v>photography</v>
      </c>
      <c r="T1504" s="13" t="str">
        <f t="shared" si="140"/>
        <v>photobooks</v>
      </c>
      <c r="U1504">
        <f>LEN(C1504)</f>
        <v>128</v>
      </c>
      <c r="V1504">
        <f t="shared" si="141"/>
        <v>0</v>
      </c>
      <c r="W1504">
        <f t="shared" si="142"/>
        <v>0</v>
      </c>
      <c r="X1504">
        <f t="shared" si="143"/>
        <v>1</v>
      </c>
    </row>
    <row r="1505" spans="1:24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>
        <f>E1505/D1505</f>
        <v>1.0789146666666667</v>
      </c>
      <c r="O1505" s="6">
        <f>IF(L1505&gt;0,E1505/L1505,0)</f>
        <v>56.98492957746479</v>
      </c>
      <c r="P1505" s="11">
        <f t="shared" si="138"/>
        <v>42666.13890046296</v>
      </c>
      <c r="Q1505" s="11">
        <f>(((J1505/60)/60)/24)+DATE(1970,1,1)+(-5/24)</f>
        <v>42606.13890046296</v>
      </c>
      <c r="R1505" s="13" t="s">
        <v>8285</v>
      </c>
      <c r="S1505" s="14" t="str">
        <f t="shared" si="139"/>
        <v>photography</v>
      </c>
      <c r="T1505" s="13" t="str">
        <f t="shared" si="140"/>
        <v>photobooks</v>
      </c>
      <c r="U1505">
        <f>LEN(C1505)</f>
        <v>130</v>
      </c>
      <c r="V1505">
        <f t="shared" si="141"/>
        <v>0</v>
      </c>
      <c r="W1505">
        <f t="shared" si="142"/>
        <v>0</v>
      </c>
      <c r="X1505">
        <f t="shared" si="143"/>
        <v>1</v>
      </c>
    </row>
    <row r="1506" spans="1:24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>
        <f>E1506/D1506</f>
        <v>2.7793846153846156</v>
      </c>
      <c r="O1506" s="6">
        <f>IF(L1506&gt;0,E1506/L1506,0)</f>
        <v>67.159851301115239</v>
      </c>
      <c r="P1506" s="11">
        <f t="shared" si="138"/>
        <v>41800.147916666661</v>
      </c>
      <c r="Q1506" s="11">
        <f>(((J1506/60)/60)/24)+DATE(1970,1,1)+(-5/24)</f>
        <v>41772.44935185185</v>
      </c>
      <c r="R1506" s="13" t="s">
        <v>8285</v>
      </c>
      <c r="S1506" s="14" t="str">
        <f t="shared" si="139"/>
        <v>photography</v>
      </c>
      <c r="T1506" s="13" t="str">
        <f t="shared" si="140"/>
        <v>photobooks</v>
      </c>
      <c r="U1506">
        <f>LEN(C1506)</f>
        <v>93</v>
      </c>
      <c r="V1506">
        <f t="shared" si="141"/>
        <v>0</v>
      </c>
      <c r="W1506">
        <f t="shared" si="142"/>
        <v>1</v>
      </c>
      <c r="X1506">
        <f t="shared" si="143"/>
        <v>0</v>
      </c>
    </row>
    <row r="1507" spans="1:24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>
        <f>E1507/D1507</f>
        <v>1.0358125</v>
      </c>
      <c r="O1507" s="6">
        <f>IF(L1507&gt;0,E1507/L1507,0)</f>
        <v>48.037681159420288</v>
      </c>
      <c r="P1507" s="11">
        <f t="shared" si="138"/>
        <v>42451.625694444439</v>
      </c>
      <c r="Q1507" s="11">
        <f>(((J1507/60)/60)/24)+DATE(1970,1,1)+(-5/24)</f>
        <v>42414.234988425924</v>
      </c>
      <c r="R1507" s="13" t="s">
        <v>8285</v>
      </c>
      <c r="S1507" s="14" t="str">
        <f t="shared" si="139"/>
        <v>photography</v>
      </c>
      <c r="T1507" s="13" t="str">
        <f t="shared" si="140"/>
        <v>photobooks</v>
      </c>
      <c r="U1507">
        <f>LEN(C1507)</f>
        <v>131</v>
      </c>
      <c r="V1507">
        <f t="shared" si="141"/>
        <v>0</v>
      </c>
      <c r="W1507">
        <f t="shared" si="142"/>
        <v>0</v>
      </c>
      <c r="X1507">
        <f t="shared" si="143"/>
        <v>1</v>
      </c>
    </row>
    <row r="1508" spans="1:24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>
        <f>E1508/D1508</f>
        <v>1.1140000000000001</v>
      </c>
      <c r="O1508" s="6">
        <f>IF(L1508&gt;0,E1508/L1508,0)</f>
        <v>38.860465116279073</v>
      </c>
      <c r="P1508" s="11">
        <f t="shared" si="138"/>
        <v>41844.577592592592</v>
      </c>
      <c r="Q1508" s="11">
        <f>(((J1508/60)/60)/24)+DATE(1970,1,1)+(-5/24)</f>
        <v>41814.577592592592</v>
      </c>
      <c r="R1508" s="13" t="s">
        <v>8285</v>
      </c>
      <c r="S1508" s="14" t="str">
        <f t="shared" si="139"/>
        <v>photography</v>
      </c>
      <c r="T1508" s="13" t="str">
        <f t="shared" si="140"/>
        <v>photobooks</v>
      </c>
      <c r="U1508">
        <f>LEN(C1508)</f>
        <v>112</v>
      </c>
      <c r="V1508">
        <f t="shared" si="141"/>
        <v>0</v>
      </c>
      <c r="W1508">
        <f t="shared" si="142"/>
        <v>0</v>
      </c>
      <c r="X1508">
        <f t="shared" si="143"/>
        <v>1</v>
      </c>
    </row>
    <row r="1509" spans="1:24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>
        <f>E1509/D1509</f>
        <v>2.15</v>
      </c>
      <c r="O1509" s="6">
        <f>IF(L1509&gt;0,E1509/L1509,0)</f>
        <v>78.181818181818187</v>
      </c>
      <c r="P1509" s="11">
        <f t="shared" si="138"/>
        <v>40313.131944444445</v>
      </c>
      <c r="Q1509" s="11">
        <f>(((J1509/60)/60)/24)+DATE(1970,1,1)+(-5/24)</f>
        <v>40254.242002314815</v>
      </c>
      <c r="R1509" s="13" t="s">
        <v>8285</v>
      </c>
      <c r="S1509" s="14" t="str">
        <f t="shared" si="139"/>
        <v>photography</v>
      </c>
      <c r="T1509" s="13" t="str">
        <f t="shared" si="140"/>
        <v>photobooks</v>
      </c>
      <c r="U1509">
        <f>LEN(C1509)</f>
        <v>135</v>
      </c>
      <c r="V1509">
        <f t="shared" si="141"/>
        <v>0</v>
      </c>
      <c r="W1509">
        <f t="shared" si="142"/>
        <v>0</v>
      </c>
      <c r="X1509">
        <f t="shared" si="143"/>
        <v>1</v>
      </c>
    </row>
    <row r="1510" spans="1:24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>
        <f>E1510/D1510</f>
        <v>1.1076216216216217</v>
      </c>
      <c r="O1510" s="6">
        <f>IF(L1510&gt;0,E1510/L1510,0)</f>
        <v>97.113744075829388</v>
      </c>
      <c r="P1510" s="11">
        <f t="shared" si="138"/>
        <v>41817.406030092592</v>
      </c>
      <c r="Q1510" s="11">
        <f>(((J1510/60)/60)/24)+DATE(1970,1,1)+(-5/24)</f>
        <v>41786.406030092592</v>
      </c>
      <c r="R1510" s="13" t="s">
        <v>8285</v>
      </c>
      <c r="S1510" s="14" t="str">
        <f t="shared" si="139"/>
        <v>photography</v>
      </c>
      <c r="T1510" s="13" t="str">
        <f t="shared" si="140"/>
        <v>photobooks</v>
      </c>
      <c r="U1510">
        <f>LEN(C1510)</f>
        <v>120</v>
      </c>
      <c r="V1510">
        <f t="shared" si="141"/>
        <v>0</v>
      </c>
      <c r="W1510">
        <f t="shared" si="142"/>
        <v>0</v>
      </c>
      <c r="X1510">
        <f t="shared" si="143"/>
        <v>1</v>
      </c>
    </row>
    <row r="1511" spans="1:24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>
        <f>E1511/D1511</f>
        <v>1.2364125714285714</v>
      </c>
      <c r="O1511" s="6">
        <f>IF(L1511&gt;0,E1511/L1511,0)</f>
        <v>110.39397959183674</v>
      </c>
      <c r="P1511" s="11">
        <f t="shared" si="138"/>
        <v>42780.749305555553</v>
      </c>
      <c r="Q1511" s="11">
        <f>(((J1511/60)/60)/24)+DATE(1970,1,1)+(-5/24)</f>
        <v>42751.325057870366</v>
      </c>
      <c r="R1511" s="13" t="s">
        <v>8285</v>
      </c>
      <c r="S1511" s="14" t="str">
        <f t="shared" si="139"/>
        <v>photography</v>
      </c>
      <c r="T1511" s="13" t="str">
        <f t="shared" si="140"/>
        <v>photobooks</v>
      </c>
      <c r="U1511">
        <f>LEN(C1511)</f>
        <v>124</v>
      </c>
      <c r="V1511">
        <f t="shared" si="141"/>
        <v>0</v>
      </c>
      <c r="W1511">
        <f t="shared" si="142"/>
        <v>0</v>
      </c>
      <c r="X1511">
        <f t="shared" si="143"/>
        <v>1</v>
      </c>
    </row>
    <row r="1512" spans="1:24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>
        <f>E1512/D1512</f>
        <v>1.0103500000000001</v>
      </c>
      <c r="O1512" s="6">
        <f>IF(L1512&gt;0,E1512/L1512,0)</f>
        <v>39.91506172839506</v>
      </c>
      <c r="P1512" s="11">
        <f t="shared" si="138"/>
        <v>41839.176828703698</v>
      </c>
      <c r="Q1512" s="11">
        <f>(((J1512/60)/60)/24)+DATE(1970,1,1)+(-5/24)</f>
        <v>41809.176828703698</v>
      </c>
      <c r="R1512" s="13" t="s">
        <v>8285</v>
      </c>
      <c r="S1512" s="14" t="str">
        <f t="shared" si="139"/>
        <v>photography</v>
      </c>
      <c r="T1512" s="13" t="str">
        <f t="shared" si="140"/>
        <v>photobooks</v>
      </c>
      <c r="U1512">
        <f>LEN(C1512)</f>
        <v>132</v>
      </c>
      <c r="V1512">
        <f t="shared" si="141"/>
        <v>0</v>
      </c>
      <c r="W1512">
        <f t="shared" si="142"/>
        <v>0</v>
      </c>
      <c r="X1512">
        <f t="shared" si="143"/>
        <v>1</v>
      </c>
    </row>
    <row r="1513" spans="1:24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>
        <f>E1513/D1513</f>
        <v>1.1179285714285714</v>
      </c>
      <c r="O1513" s="6">
        <f>IF(L1513&gt;0,E1513/L1513,0)</f>
        <v>75.975728155339809</v>
      </c>
      <c r="P1513" s="11">
        <f t="shared" si="138"/>
        <v>42326.416712962957</v>
      </c>
      <c r="Q1513" s="11">
        <f>(((J1513/60)/60)/24)+DATE(1970,1,1)+(-5/24)</f>
        <v>42296.375046296293</v>
      </c>
      <c r="R1513" s="13" t="s">
        <v>8285</v>
      </c>
      <c r="S1513" s="14" t="str">
        <f t="shared" si="139"/>
        <v>photography</v>
      </c>
      <c r="T1513" s="13" t="str">
        <f t="shared" si="140"/>
        <v>photobooks</v>
      </c>
      <c r="U1513">
        <f>LEN(C1513)</f>
        <v>126</v>
      </c>
      <c r="V1513">
        <f t="shared" si="141"/>
        <v>0</v>
      </c>
      <c r="W1513">
        <f t="shared" si="142"/>
        <v>0</v>
      </c>
      <c r="X1513">
        <f t="shared" si="143"/>
        <v>1</v>
      </c>
    </row>
    <row r="1514" spans="1:24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>
        <f>E1514/D1514</f>
        <v>5.5877142857142861</v>
      </c>
      <c r="O1514" s="6">
        <f>IF(L1514&gt;0,E1514/L1514,0)</f>
        <v>58.379104477611939</v>
      </c>
      <c r="P1514" s="11">
        <f t="shared" si="138"/>
        <v>42771.476145833331</v>
      </c>
      <c r="Q1514" s="11">
        <f>(((J1514/60)/60)/24)+DATE(1970,1,1)+(-5/24)</f>
        <v>42741.476145833331</v>
      </c>
      <c r="R1514" s="13" t="s">
        <v>8285</v>
      </c>
      <c r="S1514" s="14" t="str">
        <f t="shared" si="139"/>
        <v>photography</v>
      </c>
      <c r="T1514" s="13" t="str">
        <f t="shared" si="140"/>
        <v>photobooks</v>
      </c>
      <c r="U1514">
        <f>LEN(C1514)</f>
        <v>130</v>
      </c>
      <c r="V1514">
        <f t="shared" si="141"/>
        <v>0</v>
      </c>
      <c r="W1514">
        <f t="shared" si="142"/>
        <v>0</v>
      </c>
      <c r="X1514">
        <f t="shared" si="143"/>
        <v>1</v>
      </c>
    </row>
    <row r="1515" spans="1:24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>
        <f>E1515/D1515</f>
        <v>1.5001875</v>
      </c>
      <c r="O1515" s="6">
        <f>IF(L1515&gt;0,E1515/L1515,0)</f>
        <v>55.82093023255814</v>
      </c>
      <c r="P1515" s="11">
        <f t="shared" si="138"/>
        <v>41836.42900462963</v>
      </c>
      <c r="Q1515" s="11">
        <f>(((J1515/60)/60)/24)+DATE(1970,1,1)+(-5/24)</f>
        <v>41806.42900462963</v>
      </c>
      <c r="R1515" s="13" t="s">
        <v>8285</v>
      </c>
      <c r="S1515" s="14" t="str">
        <f t="shared" si="139"/>
        <v>photography</v>
      </c>
      <c r="T1515" s="13" t="str">
        <f t="shared" si="140"/>
        <v>photobooks</v>
      </c>
      <c r="U1515">
        <f>LEN(C1515)</f>
        <v>118</v>
      </c>
      <c r="V1515">
        <f t="shared" si="141"/>
        <v>0</v>
      </c>
      <c r="W1515">
        <f t="shared" si="142"/>
        <v>0</v>
      </c>
      <c r="X1515">
        <f t="shared" si="143"/>
        <v>1</v>
      </c>
    </row>
    <row r="1516" spans="1:24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>
        <f>E1516/D1516</f>
        <v>1.0647599999999999</v>
      </c>
      <c r="O1516" s="6">
        <f>IF(L1516&gt;0,E1516/L1516,0)</f>
        <v>151.24431818181819</v>
      </c>
      <c r="P1516" s="11">
        <f t="shared" si="138"/>
        <v>42274.389351851853</v>
      </c>
      <c r="Q1516" s="11">
        <f>(((J1516/60)/60)/24)+DATE(1970,1,1)+(-5/24)</f>
        <v>42234.389351851853</v>
      </c>
      <c r="R1516" s="13" t="s">
        <v>8285</v>
      </c>
      <c r="S1516" s="14" t="str">
        <f t="shared" si="139"/>
        <v>photography</v>
      </c>
      <c r="T1516" s="13" t="str">
        <f t="shared" si="140"/>
        <v>photobooks</v>
      </c>
      <c r="U1516">
        <f>LEN(C1516)</f>
        <v>110</v>
      </c>
      <c r="V1516">
        <f t="shared" si="141"/>
        <v>0</v>
      </c>
      <c r="W1516">
        <f t="shared" si="142"/>
        <v>0</v>
      </c>
      <c r="X1516">
        <f t="shared" si="143"/>
        <v>1</v>
      </c>
    </row>
    <row r="1517" spans="1:24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>
        <f>E1517/D1517</f>
        <v>1.57189</v>
      </c>
      <c r="O1517" s="6">
        <f>IF(L1517&gt;0,E1517/L1517,0)</f>
        <v>849.67027027027029</v>
      </c>
      <c r="P1517" s="11">
        <f t="shared" si="138"/>
        <v>42445.003437499996</v>
      </c>
      <c r="Q1517" s="11">
        <f>(((J1517/60)/60)/24)+DATE(1970,1,1)+(-5/24)</f>
        <v>42415.04510416666</v>
      </c>
      <c r="R1517" s="13" t="s">
        <v>8285</v>
      </c>
      <c r="S1517" s="14" t="str">
        <f t="shared" si="139"/>
        <v>photography</v>
      </c>
      <c r="T1517" s="13" t="str">
        <f t="shared" si="140"/>
        <v>photobooks</v>
      </c>
      <c r="U1517">
        <f>LEN(C1517)</f>
        <v>135</v>
      </c>
      <c r="V1517">
        <f t="shared" si="141"/>
        <v>0</v>
      </c>
      <c r="W1517">
        <f t="shared" si="142"/>
        <v>0</v>
      </c>
      <c r="X1517">
        <f t="shared" si="143"/>
        <v>1</v>
      </c>
    </row>
    <row r="1518" spans="1:24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>
        <f>E1518/D1518</f>
        <v>1.0865882352941176</v>
      </c>
      <c r="O1518" s="6">
        <f>IF(L1518&gt;0,E1518/L1518,0)</f>
        <v>159.24137931034483</v>
      </c>
      <c r="P1518" s="11">
        <f t="shared" si="138"/>
        <v>42649.374999999993</v>
      </c>
      <c r="Q1518" s="11">
        <f>(((J1518/60)/60)/24)+DATE(1970,1,1)+(-5/24)</f>
        <v>42619.258009259262</v>
      </c>
      <c r="R1518" s="13" t="s">
        <v>8285</v>
      </c>
      <c r="S1518" s="14" t="str">
        <f t="shared" si="139"/>
        <v>photography</v>
      </c>
      <c r="T1518" s="13" t="str">
        <f t="shared" si="140"/>
        <v>photobooks</v>
      </c>
      <c r="U1518">
        <f>LEN(C1518)</f>
        <v>128</v>
      </c>
      <c r="V1518">
        <f t="shared" si="141"/>
        <v>0</v>
      </c>
      <c r="W1518">
        <f t="shared" si="142"/>
        <v>0</v>
      </c>
      <c r="X1518">
        <f t="shared" si="143"/>
        <v>1</v>
      </c>
    </row>
    <row r="1519" spans="1:24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>
        <f>E1519/D1519</f>
        <v>1.6197999999999999</v>
      </c>
      <c r="O1519" s="6">
        <f>IF(L1519&gt;0,E1519/L1519,0)</f>
        <v>39.507317073170732</v>
      </c>
      <c r="P1519" s="11">
        <f t="shared" si="138"/>
        <v>41979.041666666664</v>
      </c>
      <c r="Q1519" s="11">
        <f>(((J1519/60)/60)/24)+DATE(1970,1,1)+(-5/24)</f>
        <v>41948.358252314814</v>
      </c>
      <c r="R1519" s="13" t="s">
        <v>8285</v>
      </c>
      <c r="S1519" s="14" t="str">
        <f t="shared" si="139"/>
        <v>photography</v>
      </c>
      <c r="T1519" s="13" t="str">
        <f t="shared" si="140"/>
        <v>photobooks</v>
      </c>
      <c r="U1519">
        <f>LEN(C1519)</f>
        <v>128</v>
      </c>
      <c r="V1519">
        <f t="shared" si="141"/>
        <v>0</v>
      </c>
      <c r="W1519">
        <f t="shared" si="142"/>
        <v>0</v>
      </c>
      <c r="X1519">
        <f t="shared" si="143"/>
        <v>1</v>
      </c>
    </row>
    <row r="1520" spans="1:24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>
        <f>E1520/D1520</f>
        <v>2.0536666666666665</v>
      </c>
      <c r="O1520" s="6">
        <f>IF(L1520&gt;0,E1520/L1520,0)</f>
        <v>130.52966101694915</v>
      </c>
      <c r="P1520" s="11">
        <f t="shared" si="138"/>
        <v>41790.611712962964</v>
      </c>
      <c r="Q1520" s="11">
        <f>(((J1520/60)/60)/24)+DATE(1970,1,1)+(-5/24)</f>
        <v>41760.611712962964</v>
      </c>
      <c r="R1520" s="13" t="s">
        <v>8285</v>
      </c>
      <c r="S1520" s="14" t="str">
        <f t="shared" si="139"/>
        <v>photography</v>
      </c>
      <c r="T1520" s="13" t="str">
        <f t="shared" si="140"/>
        <v>photobooks</v>
      </c>
      <c r="U1520">
        <f>LEN(C1520)</f>
        <v>72</v>
      </c>
      <c r="V1520">
        <f t="shared" si="141"/>
        <v>0</v>
      </c>
      <c r="W1520">
        <f t="shared" si="142"/>
        <v>1</v>
      </c>
      <c r="X1520">
        <f t="shared" si="143"/>
        <v>0</v>
      </c>
    </row>
    <row r="1521" spans="1:24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>
        <f>E1521/D1521</f>
        <v>1.033638888888889</v>
      </c>
      <c r="O1521" s="6">
        <f>IF(L1521&gt;0,E1521/L1521,0)</f>
        <v>64.156896551724131</v>
      </c>
      <c r="P1521" s="11">
        <f t="shared" si="138"/>
        <v>41810.707638888889</v>
      </c>
      <c r="Q1521" s="11">
        <f>(((J1521/60)/60)/24)+DATE(1970,1,1)+(-5/24)</f>
        <v>41782.533368055556</v>
      </c>
      <c r="R1521" s="13" t="s">
        <v>8285</v>
      </c>
      <c r="S1521" s="14" t="str">
        <f t="shared" si="139"/>
        <v>photography</v>
      </c>
      <c r="T1521" s="13" t="str">
        <f t="shared" si="140"/>
        <v>photobooks</v>
      </c>
      <c r="U1521">
        <f>LEN(C1521)</f>
        <v>131</v>
      </c>
      <c r="V1521">
        <f t="shared" si="141"/>
        <v>0</v>
      </c>
      <c r="W1521">
        <f t="shared" si="142"/>
        <v>0</v>
      </c>
      <c r="X1521">
        <f t="shared" si="143"/>
        <v>1</v>
      </c>
    </row>
    <row r="1522" spans="1:24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>
        <f>E1522/D1522</f>
        <v>1.0347222222222223</v>
      </c>
      <c r="O1522" s="6">
        <f>IF(L1522&gt;0,E1522/L1522,0)</f>
        <v>111.52694610778443</v>
      </c>
      <c r="P1522" s="11">
        <f t="shared" si="138"/>
        <v>41991.958333333336</v>
      </c>
      <c r="Q1522" s="11">
        <f>(((J1522/60)/60)/24)+DATE(1970,1,1)+(-5/24)</f>
        <v>41955.649456018517</v>
      </c>
      <c r="R1522" s="13" t="s">
        <v>8285</v>
      </c>
      <c r="S1522" s="14" t="str">
        <f t="shared" si="139"/>
        <v>photography</v>
      </c>
      <c r="T1522" s="13" t="str">
        <f t="shared" si="140"/>
        <v>photobooks</v>
      </c>
      <c r="U1522">
        <f>LEN(C1522)</f>
        <v>84</v>
      </c>
      <c r="V1522">
        <f t="shared" si="141"/>
        <v>0</v>
      </c>
      <c r="W1522">
        <f t="shared" si="142"/>
        <v>1</v>
      </c>
      <c r="X1522">
        <f t="shared" si="143"/>
        <v>0</v>
      </c>
    </row>
    <row r="1523" spans="1:24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>
        <f>E1523/D1523</f>
        <v>1.0681333333333334</v>
      </c>
      <c r="O1523" s="6">
        <f>IF(L1523&gt;0,E1523/L1523,0)</f>
        <v>170.44680851063831</v>
      </c>
      <c r="P1523" s="11">
        <f t="shared" si="138"/>
        <v>42527.959386574068</v>
      </c>
      <c r="Q1523" s="11">
        <f>(((J1523/60)/60)/24)+DATE(1970,1,1)+(-5/24)</f>
        <v>42492.959386574068</v>
      </c>
      <c r="R1523" s="13" t="s">
        <v>8285</v>
      </c>
      <c r="S1523" s="14" t="str">
        <f t="shared" si="139"/>
        <v>photography</v>
      </c>
      <c r="T1523" s="13" t="str">
        <f t="shared" si="140"/>
        <v>photobooks</v>
      </c>
      <c r="U1523">
        <f>LEN(C1523)</f>
        <v>115</v>
      </c>
      <c r="V1523">
        <f t="shared" si="141"/>
        <v>0</v>
      </c>
      <c r="W1523">
        <f t="shared" si="142"/>
        <v>0</v>
      </c>
      <c r="X1523">
        <f t="shared" si="143"/>
        <v>1</v>
      </c>
    </row>
    <row r="1524" spans="1:24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>
        <f>E1524/D1524</f>
        <v>1.3896574712643677</v>
      </c>
      <c r="O1524" s="6">
        <f>IF(L1524&gt;0,E1524/L1524,0)</f>
        <v>133.7391592920354</v>
      </c>
      <c r="P1524" s="11">
        <f t="shared" si="138"/>
        <v>41929.621979166666</v>
      </c>
      <c r="Q1524" s="11">
        <f>(((J1524/60)/60)/24)+DATE(1970,1,1)+(-5/24)</f>
        <v>41899.621979166666</v>
      </c>
      <c r="R1524" s="13" t="s">
        <v>8285</v>
      </c>
      <c r="S1524" s="14" t="str">
        <f t="shared" si="139"/>
        <v>photography</v>
      </c>
      <c r="T1524" s="13" t="str">
        <f t="shared" si="140"/>
        <v>photobooks</v>
      </c>
      <c r="U1524">
        <f>LEN(C1524)</f>
        <v>137</v>
      </c>
      <c r="V1524">
        <f t="shared" si="141"/>
        <v>0</v>
      </c>
      <c r="W1524">
        <f t="shared" si="142"/>
        <v>0</v>
      </c>
      <c r="X1524">
        <f t="shared" si="143"/>
        <v>1</v>
      </c>
    </row>
    <row r="1525" spans="1:24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>
        <f>E1525/D1525</f>
        <v>1.2484324324324325</v>
      </c>
      <c r="O1525" s="6">
        <f>IF(L1525&gt;0,E1525/L1525,0)</f>
        <v>95.834024896265561</v>
      </c>
      <c r="P1525" s="11">
        <f t="shared" si="138"/>
        <v>41995.791666666664</v>
      </c>
      <c r="Q1525" s="11">
        <f>(((J1525/60)/60)/24)+DATE(1970,1,1)+(-5/24)</f>
        <v>41964.543009259258</v>
      </c>
      <c r="R1525" s="13" t="s">
        <v>8285</v>
      </c>
      <c r="S1525" s="14" t="str">
        <f t="shared" si="139"/>
        <v>photography</v>
      </c>
      <c r="T1525" s="13" t="str">
        <f t="shared" si="140"/>
        <v>photobooks</v>
      </c>
      <c r="U1525">
        <f>LEN(C1525)</f>
        <v>135</v>
      </c>
      <c r="V1525">
        <f t="shared" si="141"/>
        <v>0</v>
      </c>
      <c r="W1525">
        <f t="shared" si="142"/>
        <v>0</v>
      </c>
      <c r="X1525">
        <f t="shared" si="143"/>
        <v>1</v>
      </c>
    </row>
    <row r="1526" spans="1:24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>
        <f>E1526/D1526</f>
        <v>2.0699999999999998</v>
      </c>
      <c r="O1526" s="6">
        <f>IF(L1526&gt;0,E1526/L1526,0)</f>
        <v>221.78571428571428</v>
      </c>
      <c r="P1526" s="11">
        <f t="shared" si="138"/>
        <v>42786.292708333327</v>
      </c>
      <c r="Q1526" s="11">
        <f>(((J1526/60)/60)/24)+DATE(1970,1,1)+(-5/24)</f>
        <v>42756.292708333327</v>
      </c>
      <c r="R1526" s="13" t="s">
        <v>8285</v>
      </c>
      <c r="S1526" s="14" t="str">
        <f t="shared" si="139"/>
        <v>photography</v>
      </c>
      <c r="T1526" s="13" t="str">
        <f t="shared" si="140"/>
        <v>photobooks</v>
      </c>
      <c r="U1526">
        <f>LEN(C1526)</f>
        <v>99</v>
      </c>
      <c r="V1526">
        <f t="shared" si="141"/>
        <v>0</v>
      </c>
      <c r="W1526">
        <f t="shared" si="142"/>
        <v>1</v>
      </c>
      <c r="X1526">
        <f t="shared" si="143"/>
        <v>0</v>
      </c>
    </row>
    <row r="1527" spans="1:24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>
        <f>E1527/D1527</f>
        <v>1.7400576923076922</v>
      </c>
      <c r="O1527" s="6">
        <f>IF(L1527&gt;0,E1527/L1527,0)</f>
        <v>32.315357142857138</v>
      </c>
      <c r="P1527" s="11">
        <f t="shared" si="138"/>
        <v>42600.494652777772</v>
      </c>
      <c r="Q1527" s="11">
        <f>(((J1527/60)/60)/24)+DATE(1970,1,1)+(-5/24)</f>
        <v>42570.494652777772</v>
      </c>
      <c r="R1527" s="13" t="s">
        <v>8285</v>
      </c>
      <c r="S1527" s="14" t="str">
        <f t="shared" si="139"/>
        <v>photography</v>
      </c>
      <c r="T1527" s="13" t="str">
        <f t="shared" si="140"/>
        <v>photobooks</v>
      </c>
      <c r="U1527">
        <f>LEN(C1527)</f>
        <v>131</v>
      </c>
      <c r="V1527">
        <f t="shared" si="141"/>
        <v>0</v>
      </c>
      <c r="W1527">
        <f t="shared" si="142"/>
        <v>0</v>
      </c>
      <c r="X1527">
        <f t="shared" si="143"/>
        <v>1</v>
      </c>
    </row>
    <row r="1528" spans="1:24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>
        <f>E1528/D1528</f>
        <v>1.2032608695652174</v>
      </c>
      <c r="O1528" s="6">
        <f>IF(L1528&gt;0,E1528/L1528,0)</f>
        <v>98.839285714285708</v>
      </c>
      <c r="P1528" s="11">
        <f t="shared" si="138"/>
        <v>42388.067673611113</v>
      </c>
      <c r="Q1528" s="11">
        <f>(((J1528/60)/60)/24)+DATE(1970,1,1)+(-5/24)</f>
        <v>42339.067673611113</v>
      </c>
      <c r="R1528" s="13" t="s">
        <v>8285</v>
      </c>
      <c r="S1528" s="14" t="str">
        <f t="shared" si="139"/>
        <v>photography</v>
      </c>
      <c r="T1528" s="13" t="str">
        <f t="shared" si="140"/>
        <v>photobooks</v>
      </c>
      <c r="U1528">
        <f>LEN(C1528)</f>
        <v>134</v>
      </c>
      <c r="V1528">
        <f t="shared" si="141"/>
        <v>0</v>
      </c>
      <c r="W1528">
        <f t="shared" si="142"/>
        <v>0</v>
      </c>
      <c r="X1528">
        <f t="shared" si="143"/>
        <v>1</v>
      </c>
    </row>
    <row r="1529" spans="1:24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>
        <f>E1529/D1529</f>
        <v>1.1044428571428573</v>
      </c>
      <c r="O1529" s="6">
        <f>IF(L1529&gt;0,E1529/L1529,0)</f>
        <v>55.222142857142863</v>
      </c>
      <c r="P1529" s="11">
        <f t="shared" si="138"/>
        <v>42808.350532407399</v>
      </c>
      <c r="Q1529" s="11">
        <f>(((J1529/60)/60)/24)+DATE(1970,1,1)+(-5/24)</f>
        <v>42780.392199074071</v>
      </c>
      <c r="R1529" s="13" t="s">
        <v>8285</v>
      </c>
      <c r="S1529" s="14" t="str">
        <f t="shared" si="139"/>
        <v>photography</v>
      </c>
      <c r="T1529" s="13" t="str">
        <f t="shared" si="140"/>
        <v>photobooks</v>
      </c>
      <c r="U1529">
        <f>LEN(C1529)</f>
        <v>103</v>
      </c>
      <c r="V1529">
        <f t="shared" si="141"/>
        <v>0</v>
      </c>
      <c r="W1529">
        <f t="shared" si="142"/>
        <v>0</v>
      </c>
      <c r="X1529">
        <f t="shared" si="143"/>
        <v>1</v>
      </c>
    </row>
    <row r="1530" spans="1:24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>
        <f>E1530/D1530</f>
        <v>2.8156666666666665</v>
      </c>
      <c r="O1530" s="6">
        <f>IF(L1530&gt;0,E1530/L1530,0)</f>
        <v>52.793750000000003</v>
      </c>
      <c r="P1530" s="11">
        <f t="shared" si="138"/>
        <v>42766.791666666664</v>
      </c>
      <c r="Q1530" s="11">
        <f>(((J1530/60)/60)/24)+DATE(1970,1,1)+(-5/24)</f>
        <v>42736.524560185186</v>
      </c>
      <c r="R1530" s="13" t="s">
        <v>8285</v>
      </c>
      <c r="S1530" s="14" t="str">
        <f t="shared" si="139"/>
        <v>photography</v>
      </c>
      <c r="T1530" s="13" t="str">
        <f t="shared" si="140"/>
        <v>photobooks</v>
      </c>
      <c r="U1530">
        <f>LEN(C1530)</f>
        <v>77</v>
      </c>
      <c r="V1530">
        <f t="shared" si="141"/>
        <v>0</v>
      </c>
      <c r="W1530">
        <f t="shared" si="142"/>
        <v>1</v>
      </c>
      <c r="X1530">
        <f t="shared" si="143"/>
        <v>0</v>
      </c>
    </row>
    <row r="1531" spans="1:24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>
        <f>E1531/D1531</f>
        <v>1.0067894736842105</v>
      </c>
      <c r="O1531" s="6">
        <f>IF(L1531&gt;0,E1531/L1531,0)</f>
        <v>135.66666666666666</v>
      </c>
      <c r="P1531" s="11">
        <f t="shared" si="138"/>
        <v>42082.378703703704</v>
      </c>
      <c r="Q1531" s="11">
        <f>(((J1531/60)/60)/24)+DATE(1970,1,1)+(-5/24)</f>
        <v>42052.420370370368</v>
      </c>
      <c r="R1531" s="13" t="s">
        <v>8285</v>
      </c>
      <c r="S1531" s="14" t="str">
        <f t="shared" si="139"/>
        <v>photography</v>
      </c>
      <c r="T1531" s="13" t="str">
        <f t="shared" si="140"/>
        <v>photobooks</v>
      </c>
      <c r="U1531">
        <f>LEN(C1531)</f>
        <v>90</v>
      </c>
      <c r="V1531">
        <f t="shared" si="141"/>
        <v>0</v>
      </c>
      <c r="W1531">
        <f t="shared" si="142"/>
        <v>1</v>
      </c>
      <c r="X1531">
        <f t="shared" si="143"/>
        <v>0</v>
      </c>
    </row>
    <row r="1532" spans="1:24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>
        <f>E1532/D1532</f>
        <v>1.3482571428571428</v>
      </c>
      <c r="O1532" s="6">
        <f>IF(L1532&gt;0,E1532/L1532,0)</f>
        <v>53.991990846681922</v>
      </c>
      <c r="P1532" s="11">
        <f t="shared" si="138"/>
        <v>42300.558969907412</v>
      </c>
      <c r="Q1532" s="11">
        <f>(((J1532/60)/60)/24)+DATE(1970,1,1)+(-5/24)</f>
        <v>42275.558969907412</v>
      </c>
      <c r="R1532" s="13" t="s">
        <v>8285</v>
      </c>
      <c r="S1532" s="14" t="str">
        <f t="shared" si="139"/>
        <v>photography</v>
      </c>
      <c r="T1532" s="13" t="str">
        <f t="shared" si="140"/>
        <v>photobooks</v>
      </c>
      <c r="U1532">
        <f>LEN(C1532)</f>
        <v>129</v>
      </c>
      <c r="V1532">
        <f t="shared" si="141"/>
        <v>0</v>
      </c>
      <c r="W1532">
        <f t="shared" si="142"/>
        <v>0</v>
      </c>
      <c r="X1532">
        <f t="shared" si="143"/>
        <v>1</v>
      </c>
    </row>
    <row r="1533" spans="1:24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>
        <f>E1533/D1533</f>
        <v>1.7595744680851064</v>
      </c>
      <c r="O1533" s="6">
        <f>IF(L1533&gt;0,E1533/L1533,0)</f>
        <v>56.643835616438359</v>
      </c>
      <c r="P1533" s="11">
        <f t="shared" si="138"/>
        <v>41973.916666666664</v>
      </c>
      <c r="Q1533" s="11">
        <f>(((J1533/60)/60)/24)+DATE(1970,1,1)+(-5/24)</f>
        <v>41941.594050925924</v>
      </c>
      <c r="R1533" s="13" t="s">
        <v>8285</v>
      </c>
      <c r="S1533" s="14" t="str">
        <f t="shared" si="139"/>
        <v>photography</v>
      </c>
      <c r="T1533" s="13" t="str">
        <f t="shared" si="140"/>
        <v>photobooks</v>
      </c>
      <c r="U1533">
        <f>LEN(C1533)</f>
        <v>135</v>
      </c>
      <c r="V1533">
        <f t="shared" si="141"/>
        <v>0</v>
      </c>
      <c r="W1533">
        <f t="shared" si="142"/>
        <v>0</v>
      </c>
      <c r="X1533">
        <f t="shared" si="143"/>
        <v>1</v>
      </c>
    </row>
    <row r="1534" spans="1:24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>
        <f>E1534/D1534</f>
        <v>4.8402000000000003</v>
      </c>
      <c r="O1534" s="6">
        <f>IF(L1534&gt;0,E1534/L1534,0)</f>
        <v>82.316326530612244</v>
      </c>
      <c r="P1534" s="11">
        <f t="shared" si="138"/>
        <v>42415.416666666664</v>
      </c>
      <c r="Q1534" s="11">
        <f>(((J1534/60)/60)/24)+DATE(1970,1,1)+(-5/24)</f>
        <v>42391.266956018517</v>
      </c>
      <c r="R1534" s="13" t="s">
        <v>8285</v>
      </c>
      <c r="S1534" s="14" t="str">
        <f t="shared" si="139"/>
        <v>photography</v>
      </c>
      <c r="T1534" s="13" t="str">
        <f t="shared" si="140"/>
        <v>photobooks</v>
      </c>
      <c r="U1534">
        <f>LEN(C1534)</f>
        <v>126</v>
      </c>
      <c r="V1534">
        <f t="shared" si="141"/>
        <v>0</v>
      </c>
      <c r="W1534">
        <f t="shared" si="142"/>
        <v>0</v>
      </c>
      <c r="X1534">
        <f t="shared" si="143"/>
        <v>1</v>
      </c>
    </row>
    <row r="1535" spans="1:24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>
        <f>E1535/D1535</f>
        <v>1.4514</v>
      </c>
      <c r="O1535" s="6">
        <f>IF(L1535&gt;0,E1535/L1535,0)</f>
        <v>88.26081081081081</v>
      </c>
      <c r="P1535" s="11">
        <f t="shared" si="138"/>
        <v>42491.957638888889</v>
      </c>
      <c r="Q1535" s="11">
        <f>(((J1535/60)/60)/24)+DATE(1970,1,1)+(-5/24)</f>
        <v>42442.793715277774</v>
      </c>
      <c r="R1535" s="13" t="s">
        <v>8285</v>
      </c>
      <c r="S1535" s="14" t="str">
        <f t="shared" si="139"/>
        <v>photography</v>
      </c>
      <c r="T1535" s="13" t="str">
        <f t="shared" si="140"/>
        <v>photobooks</v>
      </c>
      <c r="U1535">
        <f>LEN(C1535)</f>
        <v>103</v>
      </c>
      <c r="V1535">
        <f t="shared" si="141"/>
        <v>0</v>
      </c>
      <c r="W1535">
        <f t="shared" si="142"/>
        <v>0</v>
      </c>
      <c r="X1535">
        <f t="shared" si="143"/>
        <v>1</v>
      </c>
    </row>
    <row r="1536" spans="1:24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>
        <f>E1536/D1536</f>
        <v>4.1773333333333333</v>
      </c>
      <c r="O1536" s="6">
        <f>IF(L1536&gt;0,E1536/L1536,0)</f>
        <v>84.905149051490511</v>
      </c>
      <c r="P1536" s="11">
        <f t="shared" si="138"/>
        <v>42251.465995370374</v>
      </c>
      <c r="Q1536" s="11">
        <f>(((J1536/60)/60)/24)+DATE(1970,1,1)+(-5/24)</f>
        <v>42221.465995370374</v>
      </c>
      <c r="R1536" s="13" t="s">
        <v>8285</v>
      </c>
      <c r="S1536" s="14" t="str">
        <f t="shared" si="139"/>
        <v>photography</v>
      </c>
      <c r="T1536" s="13" t="str">
        <f t="shared" si="140"/>
        <v>photobooks</v>
      </c>
      <c r="U1536">
        <f>LEN(C1536)</f>
        <v>120</v>
      </c>
      <c r="V1536">
        <f t="shared" si="141"/>
        <v>0</v>
      </c>
      <c r="W1536">
        <f t="shared" si="142"/>
        <v>0</v>
      </c>
      <c r="X1536">
        <f t="shared" si="143"/>
        <v>1</v>
      </c>
    </row>
    <row r="1537" spans="1:24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>
        <f>E1537/D1537</f>
        <v>1.3242499999999999</v>
      </c>
      <c r="O1537" s="6">
        <f>IF(L1537&gt;0,E1537/L1537,0)</f>
        <v>48.154545454545456</v>
      </c>
      <c r="P1537" s="11">
        <f t="shared" si="138"/>
        <v>42513.708333333336</v>
      </c>
      <c r="Q1537" s="11">
        <f>(((J1537/60)/60)/24)+DATE(1970,1,1)+(-5/24)</f>
        <v>42484.620729166665</v>
      </c>
      <c r="R1537" s="13" t="s">
        <v>8285</v>
      </c>
      <c r="S1537" s="14" t="str">
        <f t="shared" si="139"/>
        <v>photography</v>
      </c>
      <c r="T1537" s="13" t="str">
        <f t="shared" si="140"/>
        <v>photobooks</v>
      </c>
      <c r="U1537">
        <f>LEN(C1537)</f>
        <v>135</v>
      </c>
      <c r="V1537">
        <f t="shared" si="141"/>
        <v>0</v>
      </c>
      <c r="W1537">
        <f t="shared" si="142"/>
        <v>0</v>
      </c>
      <c r="X1537">
        <f t="shared" si="143"/>
        <v>1</v>
      </c>
    </row>
    <row r="1538" spans="1:24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>
        <f>E1538/D1538</f>
        <v>2.5030841666666666</v>
      </c>
      <c r="O1538" s="6">
        <f>IF(L1538&gt;0,E1538/L1538,0)</f>
        <v>66.015406593406595</v>
      </c>
      <c r="P1538" s="11">
        <f t="shared" ref="P1538:P1601" si="144">(((I1538/60)/60)/24)+DATE(1970,1,1)+(-5/24)</f>
        <v>42243.593865740739</v>
      </c>
      <c r="Q1538" s="11">
        <f>(((J1538/60)/60)/24)+DATE(1970,1,1)+(-5/24)</f>
        <v>42213.593865740739</v>
      </c>
      <c r="R1538" s="13" t="s">
        <v>8285</v>
      </c>
      <c r="S1538" s="14" t="str">
        <f t="shared" ref="S1538:S1601" si="145">LEFT(R1538,SEARCH("/",R1538)-1)</f>
        <v>photography</v>
      </c>
      <c r="T1538" s="13" t="str">
        <f t="shared" ref="T1538:T1601" si="146">RIGHT(R1538,LEN(R1538)-SEARCH("/",R1538))</f>
        <v>photobooks</v>
      </c>
      <c r="U1538">
        <f>LEN(C1538)</f>
        <v>135</v>
      </c>
      <c r="V1538">
        <f t="shared" si="141"/>
        <v>0</v>
      </c>
      <c r="W1538">
        <f t="shared" si="142"/>
        <v>0</v>
      </c>
      <c r="X1538">
        <f t="shared" si="143"/>
        <v>1</v>
      </c>
    </row>
    <row r="1539" spans="1:24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>
        <f>E1539/D1539</f>
        <v>1.7989999999999999</v>
      </c>
      <c r="O1539" s="6">
        <f>IF(L1539&gt;0,E1539/L1539,0)</f>
        <v>96.375</v>
      </c>
      <c r="P1539" s="11">
        <f t="shared" si="144"/>
        <v>42588.541666666664</v>
      </c>
      <c r="Q1539" s="11">
        <f>(((J1539/60)/60)/24)+DATE(1970,1,1)+(-5/24)</f>
        <v>42552.106793981475</v>
      </c>
      <c r="R1539" s="13" t="s">
        <v>8285</v>
      </c>
      <c r="S1539" s="14" t="str">
        <f t="shared" si="145"/>
        <v>photography</v>
      </c>
      <c r="T1539" s="13" t="str">
        <f t="shared" si="146"/>
        <v>photobooks</v>
      </c>
      <c r="U1539">
        <f>LEN(C1539)</f>
        <v>102</v>
      </c>
      <c r="V1539">
        <f t="shared" ref="V1539:V1602" si="147">IF(U1539&lt;50,1,0)</f>
        <v>0</v>
      </c>
      <c r="W1539">
        <f t="shared" ref="W1539:W1602" si="148">IF(AND(U1539&gt;= 50, U1539 &lt; 100),1,0)</f>
        <v>0</v>
      </c>
      <c r="X1539">
        <f t="shared" ref="X1539:X1602" si="149">IF(U1539&gt;=100,1,0)</f>
        <v>1</v>
      </c>
    </row>
    <row r="1540" spans="1:24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>
        <f>E1540/D1540</f>
        <v>1.0262857142857142</v>
      </c>
      <c r="O1540" s="6">
        <f>IF(L1540&gt;0,E1540/L1540,0)</f>
        <v>156.17391304347825</v>
      </c>
      <c r="P1540" s="11">
        <f t="shared" si="144"/>
        <v>42026.57372685185</v>
      </c>
      <c r="Q1540" s="11">
        <f>(((J1540/60)/60)/24)+DATE(1970,1,1)+(-5/24)</f>
        <v>41981.57372685185</v>
      </c>
      <c r="R1540" s="13" t="s">
        <v>8285</v>
      </c>
      <c r="S1540" s="14" t="str">
        <f t="shared" si="145"/>
        <v>photography</v>
      </c>
      <c r="T1540" s="13" t="str">
        <f t="shared" si="146"/>
        <v>photobooks</v>
      </c>
      <c r="U1540">
        <f>LEN(C1540)</f>
        <v>125</v>
      </c>
      <c r="V1540">
        <f t="shared" si="147"/>
        <v>0</v>
      </c>
      <c r="W1540">
        <f t="shared" si="148"/>
        <v>0</v>
      </c>
      <c r="X1540">
        <f t="shared" si="149"/>
        <v>1</v>
      </c>
    </row>
    <row r="1541" spans="1:24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>
        <f>E1541/D1541</f>
        <v>1.359861</v>
      </c>
      <c r="O1541" s="6">
        <f>IF(L1541&gt;0,E1541/L1541,0)</f>
        <v>95.764859154929582</v>
      </c>
      <c r="P1541" s="11">
        <f t="shared" si="144"/>
        <v>42738.710868055547</v>
      </c>
      <c r="Q1541" s="11">
        <f>(((J1541/60)/60)/24)+DATE(1970,1,1)+(-5/24)</f>
        <v>42705.710868055547</v>
      </c>
      <c r="R1541" s="13" t="s">
        <v>8285</v>
      </c>
      <c r="S1541" s="14" t="str">
        <f t="shared" si="145"/>
        <v>photography</v>
      </c>
      <c r="T1541" s="13" t="str">
        <f t="shared" si="146"/>
        <v>photobooks</v>
      </c>
      <c r="U1541">
        <f>LEN(C1541)</f>
        <v>126</v>
      </c>
      <c r="V1541">
        <f t="shared" si="147"/>
        <v>0</v>
      </c>
      <c r="W1541">
        <f t="shared" si="148"/>
        <v>0</v>
      </c>
      <c r="X1541">
        <f t="shared" si="149"/>
        <v>1</v>
      </c>
    </row>
    <row r="1542" spans="1:24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>
        <f>E1542/D1542</f>
        <v>1.1786666666666668</v>
      </c>
      <c r="O1542" s="6">
        <f>IF(L1542&gt;0,E1542/L1542,0)</f>
        <v>180.40816326530611</v>
      </c>
      <c r="P1542" s="11">
        <f t="shared" si="144"/>
        <v>41968.843749999993</v>
      </c>
      <c r="Q1542" s="11">
        <f>(((J1542/60)/60)/24)+DATE(1970,1,1)+(-5/24)</f>
        <v>41938.798796296294</v>
      </c>
      <c r="R1542" s="13" t="s">
        <v>8285</v>
      </c>
      <c r="S1542" s="14" t="str">
        <f t="shared" si="145"/>
        <v>photography</v>
      </c>
      <c r="T1542" s="13" t="str">
        <f t="shared" si="146"/>
        <v>photobooks</v>
      </c>
      <c r="U1542">
        <f>LEN(C1542)</f>
        <v>135</v>
      </c>
      <c r="V1542">
        <f t="shared" si="147"/>
        <v>0</v>
      </c>
      <c r="W1542">
        <f t="shared" si="148"/>
        <v>0</v>
      </c>
      <c r="X1542">
        <f t="shared" si="149"/>
        <v>1</v>
      </c>
    </row>
    <row r="1543" spans="1:24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>
        <f>E1543/D1543</f>
        <v>3.3333333333333332E-4</v>
      </c>
      <c r="O1543" s="6">
        <f>IF(L1543&gt;0,E1543/L1543,0)</f>
        <v>3</v>
      </c>
      <c r="P1543" s="11">
        <f t="shared" si="144"/>
        <v>42004.503912037035</v>
      </c>
      <c r="Q1543" s="11">
        <f>(((J1543/60)/60)/24)+DATE(1970,1,1)+(-5/24)</f>
        <v>41974.503912037035</v>
      </c>
      <c r="R1543" s="13" t="s">
        <v>8289</v>
      </c>
      <c r="S1543" s="14" t="str">
        <f t="shared" si="145"/>
        <v>photography</v>
      </c>
      <c r="T1543" s="13" t="str">
        <f t="shared" si="146"/>
        <v>nature</v>
      </c>
      <c r="U1543">
        <f>LEN(C1543)</f>
        <v>105</v>
      </c>
      <c r="V1543">
        <f t="shared" si="147"/>
        <v>0</v>
      </c>
      <c r="W1543">
        <f t="shared" si="148"/>
        <v>0</v>
      </c>
      <c r="X1543">
        <f t="shared" si="149"/>
        <v>1</v>
      </c>
    </row>
    <row r="1544" spans="1:24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>
        <f>E1544/D1544</f>
        <v>0.04</v>
      </c>
      <c r="O1544" s="6">
        <f>IF(L1544&gt;0,E1544/L1544,0)</f>
        <v>20</v>
      </c>
      <c r="P1544" s="11">
        <f t="shared" si="144"/>
        <v>42185.788194444445</v>
      </c>
      <c r="Q1544" s="11">
        <f>(((J1544/60)/60)/24)+DATE(1970,1,1)+(-5/24)</f>
        <v>42170.788194444445</v>
      </c>
      <c r="R1544" s="13" t="s">
        <v>8289</v>
      </c>
      <c r="S1544" s="14" t="str">
        <f t="shared" si="145"/>
        <v>photography</v>
      </c>
      <c r="T1544" s="13" t="str">
        <f t="shared" si="146"/>
        <v>nature</v>
      </c>
      <c r="U1544">
        <f>LEN(C1544)</f>
        <v>128</v>
      </c>
      <c r="V1544">
        <f t="shared" si="147"/>
        <v>0</v>
      </c>
      <c r="W1544">
        <f t="shared" si="148"/>
        <v>0</v>
      </c>
      <c r="X1544">
        <f t="shared" si="149"/>
        <v>1</v>
      </c>
    </row>
    <row r="1545" spans="1:24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>
        <f>E1545/D1545</f>
        <v>4.4444444444444444E-3</v>
      </c>
      <c r="O1545" s="6">
        <f>IF(L1545&gt;0,E1545/L1545,0)</f>
        <v>10</v>
      </c>
      <c r="P1545" s="11">
        <f t="shared" si="144"/>
        <v>41965.342986111107</v>
      </c>
      <c r="Q1545" s="11">
        <f>(((J1545/60)/60)/24)+DATE(1970,1,1)+(-5/24)</f>
        <v>41935.301319444443</v>
      </c>
      <c r="R1545" s="13" t="s">
        <v>8289</v>
      </c>
      <c r="S1545" s="14" t="str">
        <f t="shared" si="145"/>
        <v>photography</v>
      </c>
      <c r="T1545" s="13" t="str">
        <f t="shared" si="146"/>
        <v>nature</v>
      </c>
      <c r="U1545">
        <f>LEN(C1545)</f>
        <v>122</v>
      </c>
      <c r="V1545">
        <f t="shared" si="147"/>
        <v>0</v>
      </c>
      <c r="W1545">
        <f t="shared" si="148"/>
        <v>0</v>
      </c>
      <c r="X1545">
        <f t="shared" si="149"/>
        <v>1</v>
      </c>
    </row>
    <row r="1546" spans="1:24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>
        <f>E1546/D1546</f>
        <v>0</v>
      </c>
      <c r="O1546" s="6">
        <f>IF(L1546&gt;0,E1546/L1546,0)</f>
        <v>0</v>
      </c>
      <c r="P1546" s="11">
        <f t="shared" si="144"/>
        <v>42094.804166666661</v>
      </c>
      <c r="Q1546" s="11">
        <f>(((J1546/60)/60)/24)+DATE(1970,1,1)+(-5/24)</f>
        <v>42052.842870370368</v>
      </c>
      <c r="R1546" s="13" t="s">
        <v>8289</v>
      </c>
      <c r="S1546" s="14" t="str">
        <f t="shared" si="145"/>
        <v>photography</v>
      </c>
      <c r="T1546" s="13" t="str">
        <f t="shared" si="146"/>
        <v>nature</v>
      </c>
      <c r="U1546">
        <f>LEN(C1546)</f>
        <v>130</v>
      </c>
      <c r="V1546">
        <f t="shared" si="147"/>
        <v>0</v>
      </c>
      <c r="W1546">
        <f t="shared" si="148"/>
        <v>0</v>
      </c>
      <c r="X1546">
        <f t="shared" si="149"/>
        <v>1</v>
      </c>
    </row>
    <row r="1547" spans="1:24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>
        <f>E1547/D1547</f>
        <v>3.3333333333333332E-4</v>
      </c>
      <c r="O1547" s="6">
        <f>IF(L1547&gt;0,E1547/L1547,0)</f>
        <v>1</v>
      </c>
      <c r="P1547" s="11">
        <f t="shared" si="144"/>
        <v>42065.677777777775</v>
      </c>
      <c r="Q1547" s="11">
        <f>(((J1547/60)/60)/24)+DATE(1970,1,1)+(-5/24)</f>
        <v>42031.676319444443</v>
      </c>
      <c r="R1547" s="13" t="s">
        <v>8289</v>
      </c>
      <c r="S1547" s="14" t="str">
        <f t="shared" si="145"/>
        <v>photography</v>
      </c>
      <c r="T1547" s="13" t="str">
        <f t="shared" si="146"/>
        <v>nature</v>
      </c>
      <c r="U1547">
        <f>LEN(C1547)</f>
        <v>91</v>
      </c>
      <c r="V1547">
        <f t="shared" si="147"/>
        <v>0</v>
      </c>
      <c r="W1547">
        <f t="shared" si="148"/>
        <v>1</v>
      </c>
      <c r="X1547">
        <f t="shared" si="149"/>
        <v>0</v>
      </c>
    </row>
    <row r="1548" spans="1:24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>
        <f>E1548/D1548</f>
        <v>0.28899999999999998</v>
      </c>
      <c r="O1548" s="6">
        <f>IF(L1548&gt;0,E1548/L1548,0)</f>
        <v>26.272727272727273</v>
      </c>
      <c r="P1548" s="11">
        <f t="shared" si="144"/>
        <v>41899.004618055551</v>
      </c>
      <c r="Q1548" s="11">
        <f>(((J1548/60)/60)/24)+DATE(1970,1,1)+(-5/24)</f>
        <v>41839.004618055551</v>
      </c>
      <c r="R1548" s="13" t="s">
        <v>8289</v>
      </c>
      <c r="S1548" s="14" t="str">
        <f t="shared" si="145"/>
        <v>photography</v>
      </c>
      <c r="T1548" s="13" t="str">
        <f t="shared" si="146"/>
        <v>nature</v>
      </c>
      <c r="U1548">
        <f>LEN(C1548)</f>
        <v>135</v>
      </c>
      <c r="V1548">
        <f t="shared" si="147"/>
        <v>0</v>
      </c>
      <c r="W1548">
        <f t="shared" si="148"/>
        <v>0</v>
      </c>
      <c r="X1548">
        <f t="shared" si="149"/>
        <v>1</v>
      </c>
    </row>
    <row r="1549" spans="1:24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>
        <f>E1549/D1549</f>
        <v>0</v>
      </c>
      <c r="O1549" s="6">
        <f>IF(L1549&gt;0,E1549/L1549,0)</f>
        <v>0</v>
      </c>
      <c r="P1549" s="11">
        <f t="shared" si="144"/>
        <v>42789.218541666669</v>
      </c>
      <c r="Q1549" s="11">
        <f>(((J1549/60)/60)/24)+DATE(1970,1,1)+(-5/24)</f>
        <v>42782.218541666669</v>
      </c>
      <c r="R1549" s="13" t="s">
        <v>8289</v>
      </c>
      <c r="S1549" s="14" t="str">
        <f t="shared" si="145"/>
        <v>photography</v>
      </c>
      <c r="T1549" s="13" t="str">
        <f t="shared" si="146"/>
        <v>nature</v>
      </c>
      <c r="U1549">
        <f>LEN(C1549)</f>
        <v>111</v>
      </c>
      <c r="V1549">
        <f t="shared" si="147"/>
        <v>0</v>
      </c>
      <c r="W1549">
        <f t="shared" si="148"/>
        <v>0</v>
      </c>
      <c r="X1549">
        <f t="shared" si="149"/>
        <v>1</v>
      </c>
    </row>
    <row r="1550" spans="1:24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>
        <f>E1550/D1550</f>
        <v>8.5714285714285715E-2</v>
      </c>
      <c r="O1550" s="6">
        <f>IF(L1550&gt;0,E1550/L1550,0)</f>
        <v>60</v>
      </c>
      <c r="P1550" s="11">
        <f t="shared" si="144"/>
        <v>42316.715509259251</v>
      </c>
      <c r="Q1550" s="11">
        <f>(((J1550/60)/60)/24)+DATE(1970,1,1)+(-5/24)</f>
        <v>42286.673842592594</v>
      </c>
      <c r="R1550" s="13" t="s">
        <v>8289</v>
      </c>
      <c r="S1550" s="14" t="str">
        <f t="shared" si="145"/>
        <v>photography</v>
      </c>
      <c r="T1550" s="13" t="str">
        <f t="shared" si="146"/>
        <v>nature</v>
      </c>
      <c r="U1550">
        <f>LEN(C1550)</f>
        <v>86</v>
      </c>
      <c r="V1550">
        <f t="shared" si="147"/>
        <v>0</v>
      </c>
      <c r="W1550">
        <f t="shared" si="148"/>
        <v>1</v>
      </c>
      <c r="X1550">
        <f t="shared" si="149"/>
        <v>0</v>
      </c>
    </row>
    <row r="1551" spans="1:24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>
        <f>E1551/D1551</f>
        <v>0.34</v>
      </c>
      <c r="O1551" s="6">
        <f>IF(L1551&gt;0,E1551/L1551,0)</f>
        <v>28.333333333333332</v>
      </c>
      <c r="P1551" s="11">
        <f t="shared" si="144"/>
        <v>42310.96943287037</v>
      </c>
      <c r="Q1551" s="11">
        <f>(((J1551/60)/60)/24)+DATE(1970,1,1)+(-5/24)</f>
        <v>42280.927766203698</v>
      </c>
      <c r="R1551" s="13" t="s">
        <v>8289</v>
      </c>
      <c r="S1551" s="14" t="str">
        <f t="shared" si="145"/>
        <v>photography</v>
      </c>
      <c r="T1551" s="13" t="str">
        <f t="shared" si="146"/>
        <v>nature</v>
      </c>
      <c r="U1551">
        <f>LEN(C1551)</f>
        <v>111</v>
      </c>
      <c r="V1551">
        <f t="shared" si="147"/>
        <v>0</v>
      </c>
      <c r="W1551">
        <f t="shared" si="148"/>
        <v>0</v>
      </c>
      <c r="X1551">
        <f t="shared" si="149"/>
        <v>1</v>
      </c>
    </row>
    <row r="1552" spans="1:24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>
        <f>E1552/D1552</f>
        <v>0.13466666666666666</v>
      </c>
      <c r="O1552" s="6">
        <f>IF(L1552&gt;0,E1552/L1552,0)</f>
        <v>14.428571428571429</v>
      </c>
      <c r="P1552" s="11">
        <f t="shared" si="144"/>
        <v>42502.24113425926</v>
      </c>
      <c r="Q1552" s="11">
        <f>(((J1552/60)/60)/24)+DATE(1970,1,1)+(-5/24)</f>
        <v>42472.24113425926</v>
      </c>
      <c r="R1552" s="13" t="s">
        <v>8289</v>
      </c>
      <c r="S1552" s="14" t="str">
        <f t="shared" si="145"/>
        <v>photography</v>
      </c>
      <c r="T1552" s="13" t="str">
        <f t="shared" si="146"/>
        <v>nature</v>
      </c>
      <c r="U1552">
        <f>LEN(C1552)</f>
        <v>132</v>
      </c>
      <c r="V1552">
        <f t="shared" si="147"/>
        <v>0</v>
      </c>
      <c r="W1552">
        <f t="shared" si="148"/>
        <v>0</v>
      </c>
      <c r="X1552">
        <f t="shared" si="149"/>
        <v>1</v>
      </c>
    </row>
    <row r="1553" spans="1:24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>
        <f>E1553/D1553</f>
        <v>0</v>
      </c>
      <c r="O1553" s="6">
        <f>IF(L1553&gt;0,E1553/L1553,0)</f>
        <v>0</v>
      </c>
      <c r="P1553" s="11">
        <f t="shared" si="144"/>
        <v>42151.616192129623</v>
      </c>
      <c r="Q1553" s="11">
        <f>(((J1553/60)/60)/24)+DATE(1970,1,1)+(-5/24)</f>
        <v>42121.616192129623</v>
      </c>
      <c r="R1553" s="13" t="s">
        <v>8289</v>
      </c>
      <c r="S1553" s="14" t="str">
        <f t="shared" si="145"/>
        <v>photography</v>
      </c>
      <c r="T1553" s="13" t="str">
        <f t="shared" si="146"/>
        <v>nature</v>
      </c>
      <c r="U1553">
        <f>LEN(C1553)</f>
        <v>135</v>
      </c>
      <c r="V1553">
        <f t="shared" si="147"/>
        <v>0</v>
      </c>
      <c r="W1553">
        <f t="shared" si="148"/>
        <v>0</v>
      </c>
      <c r="X1553">
        <f t="shared" si="149"/>
        <v>1</v>
      </c>
    </row>
    <row r="1554" spans="1:24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>
        <f>E1554/D1554</f>
        <v>0.49186046511627907</v>
      </c>
      <c r="O1554" s="6">
        <f>IF(L1554&gt;0,E1554/L1554,0)</f>
        <v>132.1875</v>
      </c>
      <c r="P1554" s="11">
        <f t="shared" si="144"/>
        <v>41912.957638888889</v>
      </c>
      <c r="Q1554" s="11">
        <f>(((J1554/60)/60)/24)+DATE(1970,1,1)+(-5/24)</f>
        <v>41892.480416666665</v>
      </c>
      <c r="R1554" s="13" t="s">
        <v>8289</v>
      </c>
      <c r="S1554" s="14" t="str">
        <f t="shared" si="145"/>
        <v>photography</v>
      </c>
      <c r="T1554" s="13" t="str">
        <f t="shared" si="146"/>
        <v>nature</v>
      </c>
      <c r="U1554">
        <f>LEN(C1554)</f>
        <v>126</v>
      </c>
      <c r="V1554">
        <f t="shared" si="147"/>
        <v>0</v>
      </c>
      <c r="W1554">
        <f t="shared" si="148"/>
        <v>0</v>
      </c>
      <c r="X1554">
        <f t="shared" si="149"/>
        <v>1</v>
      </c>
    </row>
    <row r="1555" spans="1:24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>
        <f>E1555/D1555</f>
        <v>0</v>
      </c>
      <c r="O1555" s="6">
        <f>IF(L1555&gt;0,E1555/L1555,0)</f>
        <v>0</v>
      </c>
      <c r="P1555" s="11">
        <f t="shared" si="144"/>
        <v>42249.074618055551</v>
      </c>
      <c r="Q1555" s="11">
        <f>(((J1555/60)/60)/24)+DATE(1970,1,1)+(-5/24)</f>
        <v>42219.074618055551</v>
      </c>
      <c r="R1555" s="13" t="s">
        <v>8289</v>
      </c>
      <c r="S1555" s="14" t="str">
        <f t="shared" si="145"/>
        <v>photography</v>
      </c>
      <c r="T1555" s="13" t="str">
        <f t="shared" si="146"/>
        <v>nature</v>
      </c>
      <c r="U1555">
        <f>LEN(C1555)</f>
        <v>125</v>
      </c>
      <c r="V1555">
        <f t="shared" si="147"/>
        <v>0</v>
      </c>
      <c r="W1555">
        <f t="shared" si="148"/>
        <v>0</v>
      </c>
      <c r="X1555">
        <f t="shared" si="149"/>
        <v>1</v>
      </c>
    </row>
    <row r="1556" spans="1:24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>
        <f>E1556/D1556</f>
        <v>0</v>
      </c>
      <c r="O1556" s="6">
        <f>IF(L1556&gt;0,E1556/L1556,0)</f>
        <v>0</v>
      </c>
      <c r="P1556" s="11">
        <f t="shared" si="144"/>
        <v>42218.043865740743</v>
      </c>
      <c r="Q1556" s="11">
        <f>(((J1556/60)/60)/24)+DATE(1970,1,1)+(-5/24)</f>
        <v>42188.043865740743</v>
      </c>
      <c r="R1556" s="13" t="s">
        <v>8289</v>
      </c>
      <c r="S1556" s="14" t="str">
        <f t="shared" si="145"/>
        <v>photography</v>
      </c>
      <c r="T1556" s="13" t="str">
        <f t="shared" si="146"/>
        <v>nature</v>
      </c>
      <c r="U1556">
        <f>LEN(C1556)</f>
        <v>135</v>
      </c>
      <c r="V1556">
        <f t="shared" si="147"/>
        <v>0</v>
      </c>
      <c r="W1556">
        <f t="shared" si="148"/>
        <v>0</v>
      </c>
      <c r="X1556">
        <f t="shared" si="149"/>
        <v>1</v>
      </c>
    </row>
    <row r="1557" spans="1:24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>
        <f>E1557/D1557</f>
        <v>0</v>
      </c>
      <c r="O1557" s="6">
        <f>IF(L1557&gt;0,E1557/L1557,0)</f>
        <v>0</v>
      </c>
      <c r="P1557" s="11">
        <f t="shared" si="144"/>
        <v>42264.499999999993</v>
      </c>
      <c r="Q1557" s="11">
        <f>(((J1557/60)/60)/24)+DATE(1970,1,1)+(-5/24)</f>
        <v>42241.405462962961</v>
      </c>
      <c r="R1557" s="13" t="s">
        <v>8289</v>
      </c>
      <c r="S1557" s="14" t="str">
        <f t="shared" si="145"/>
        <v>photography</v>
      </c>
      <c r="T1557" s="13" t="str">
        <f t="shared" si="146"/>
        <v>nature</v>
      </c>
      <c r="U1557">
        <f>LEN(C1557)</f>
        <v>113</v>
      </c>
      <c r="V1557">
        <f t="shared" si="147"/>
        <v>0</v>
      </c>
      <c r="W1557">
        <f t="shared" si="148"/>
        <v>0</v>
      </c>
      <c r="X1557">
        <f t="shared" si="149"/>
        <v>1</v>
      </c>
    </row>
    <row r="1558" spans="1:24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>
        <f>E1558/D1558</f>
        <v>0.45133333333333331</v>
      </c>
      <c r="O1558" s="6">
        <f>IF(L1558&gt;0,E1558/L1558,0)</f>
        <v>56.416666666666664</v>
      </c>
      <c r="P1558" s="11">
        <f t="shared" si="144"/>
        <v>42554.944722222215</v>
      </c>
      <c r="Q1558" s="11">
        <f>(((J1558/60)/60)/24)+DATE(1970,1,1)+(-5/24)</f>
        <v>42524.944722222215</v>
      </c>
      <c r="R1558" s="13" t="s">
        <v>8289</v>
      </c>
      <c r="S1558" s="14" t="str">
        <f t="shared" si="145"/>
        <v>photography</v>
      </c>
      <c r="T1558" s="13" t="str">
        <f t="shared" si="146"/>
        <v>nature</v>
      </c>
      <c r="U1558">
        <f>LEN(C1558)</f>
        <v>104</v>
      </c>
      <c r="V1558">
        <f t="shared" si="147"/>
        <v>0</v>
      </c>
      <c r="W1558">
        <f t="shared" si="148"/>
        <v>0</v>
      </c>
      <c r="X1558">
        <f t="shared" si="149"/>
        <v>1</v>
      </c>
    </row>
    <row r="1559" spans="1:24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>
        <f>E1559/D1559</f>
        <v>0.04</v>
      </c>
      <c r="O1559" s="6">
        <f>IF(L1559&gt;0,E1559/L1559,0)</f>
        <v>100</v>
      </c>
      <c r="P1559" s="11">
        <f t="shared" si="144"/>
        <v>41902.444826388884</v>
      </c>
      <c r="Q1559" s="11">
        <f>(((J1559/60)/60)/24)+DATE(1970,1,1)+(-5/24)</f>
        <v>41871.444826388884</v>
      </c>
      <c r="R1559" s="13" t="s">
        <v>8289</v>
      </c>
      <c r="S1559" s="14" t="str">
        <f t="shared" si="145"/>
        <v>photography</v>
      </c>
      <c r="T1559" s="13" t="str">
        <f t="shared" si="146"/>
        <v>nature</v>
      </c>
      <c r="U1559">
        <f>LEN(C1559)</f>
        <v>111</v>
      </c>
      <c r="V1559">
        <f t="shared" si="147"/>
        <v>0</v>
      </c>
      <c r="W1559">
        <f t="shared" si="148"/>
        <v>0</v>
      </c>
      <c r="X1559">
        <f t="shared" si="149"/>
        <v>1</v>
      </c>
    </row>
    <row r="1560" spans="1:24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>
        <f>E1560/D1560</f>
        <v>4.6666666666666669E-2</v>
      </c>
      <c r="O1560" s="6">
        <f>IF(L1560&gt;0,E1560/L1560,0)</f>
        <v>11.666666666666666</v>
      </c>
      <c r="P1560" s="11">
        <f t="shared" si="144"/>
        <v>42244.299999999996</v>
      </c>
      <c r="Q1560" s="11">
        <f>(((J1560/60)/60)/24)+DATE(1970,1,1)+(-5/24)</f>
        <v>42185.189340277771</v>
      </c>
      <c r="R1560" s="13" t="s">
        <v>8289</v>
      </c>
      <c r="S1560" s="14" t="str">
        <f t="shared" si="145"/>
        <v>photography</v>
      </c>
      <c r="T1560" s="13" t="str">
        <f t="shared" si="146"/>
        <v>nature</v>
      </c>
      <c r="U1560">
        <f>LEN(C1560)</f>
        <v>89</v>
      </c>
      <c r="V1560">
        <f t="shared" si="147"/>
        <v>0</v>
      </c>
      <c r="W1560">
        <f t="shared" si="148"/>
        <v>1</v>
      </c>
      <c r="X1560">
        <f t="shared" si="149"/>
        <v>0</v>
      </c>
    </row>
    <row r="1561" spans="1:24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>
        <f>E1561/D1561</f>
        <v>3.3333333333333335E-3</v>
      </c>
      <c r="O1561" s="6">
        <f>IF(L1561&gt;0,E1561/L1561,0)</f>
        <v>50</v>
      </c>
      <c r="P1561" s="11">
        <f t="shared" si="144"/>
        <v>42122.844895833325</v>
      </c>
      <c r="Q1561" s="11">
        <f>(((J1561/60)/60)/24)+DATE(1970,1,1)+(-5/24)</f>
        <v>42107.844895833325</v>
      </c>
      <c r="R1561" s="13" t="s">
        <v>8289</v>
      </c>
      <c r="S1561" s="14" t="str">
        <f t="shared" si="145"/>
        <v>photography</v>
      </c>
      <c r="T1561" s="13" t="str">
        <f t="shared" si="146"/>
        <v>nature</v>
      </c>
      <c r="U1561">
        <f>LEN(C1561)</f>
        <v>92</v>
      </c>
      <c r="V1561">
        <f t="shared" si="147"/>
        <v>0</v>
      </c>
      <c r="W1561">
        <f t="shared" si="148"/>
        <v>1</v>
      </c>
      <c r="X1561">
        <f t="shared" si="149"/>
        <v>0</v>
      </c>
    </row>
    <row r="1562" spans="1:24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>
        <f>E1562/D1562</f>
        <v>3.7600000000000001E-2</v>
      </c>
      <c r="O1562" s="6">
        <f>IF(L1562&gt;0,E1562/L1562,0)</f>
        <v>23.5</v>
      </c>
      <c r="P1562" s="11">
        <f t="shared" si="144"/>
        <v>41955.854085648149</v>
      </c>
      <c r="Q1562" s="11">
        <f>(((J1562/60)/60)/24)+DATE(1970,1,1)+(-5/24)</f>
        <v>41935.812418981477</v>
      </c>
      <c r="R1562" s="13" t="s">
        <v>8289</v>
      </c>
      <c r="S1562" s="14" t="str">
        <f t="shared" si="145"/>
        <v>photography</v>
      </c>
      <c r="T1562" s="13" t="str">
        <f t="shared" si="146"/>
        <v>nature</v>
      </c>
      <c r="U1562">
        <f>LEN(C1562)</f>
        <v>123</v>
      </c>
      <c r="V1562">
        <f t="shared" si="147"/>
        <v>0</v>
      </c>
      <c r="W1562">
        <f t="shared" si="148"/>
        <v>0</v>
      </c>
      <c r="X1562">
        <f t="shared" si="149"/>
        <v>1</v>
      </c>
    </row>
    <row r="1563" spans="1:24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>
        <f>E1563/D1563</f>
        <v>6.7000000000000002E-3</v>
      </c>
      <c r="O1563" s="6">
        <f>IF(L1563&gt;0,E1563/L1563,0)</f>
        <v>67</v>
      </c>
      <c r="P1563" s="11">
        <f t="shared" si="144"/>
        <v>41584.875034722223</v>
      </c>
      <c r="Q1563" s="11">
        <f>(((J1563/60)/60)/24)+DATE(1970,1,1)+(-5/24)</f>
        <v>41554.833368055552</v>
      </c>
      <c r="R1563" s="13" t="s">
        <v>8290</v>
      </c>
      <c r="S1563" s="14" t="str">
        <f t="shared" si="145"/>
        <v>publishing</v>
      </c>
      <c r="T1563" s="13" t="str">
        <f t="shared" si="146"/>
        <v>art books</v>
      </c>
      <c r="U1563">
        <f>LEN(C1563)</f>
        <v>133</v>
      </c>
      <c r="V1563">
        <f t="shared" si="147"/>
        <v>0</v>
      </c>
      <c r="W1563">
        <f t="shared" si="148"/>
        <v>0</v>
      </c>
      <c r="X1563">
        <f t="shared" si="149"/>
        <v>1</v>
      </c>
    </row>
    <row r="1564" spans="1:24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>
        <f>E1564/D1564</f>
        <v>0</v>
      </c>
      <c r="O1564" s="6">
        <f>IF(L1564&gt;0,E1564/L1564,0)</f>
        <v>0</v>
      </c>
      <c r="P1564" s="11">
        <f t="shared" si="144"/>
        <v>40148.826388888883</v>
      </c>
      <c r="Q1564" s="11">
        <f>(((J1564/60)/60)/24)+DATE(1970,1,1)+(-5/24)</f>
        <v>40079.357824074068</v>
      </c>
      <c r="R1564" s="13" t="s">
        <v>8290</v>
      </c>
      <c r="S1564" s="14" t="str">
        <f t="shared" si="145"/>
        <v>publishing</v>
      </c>
      <c r="T1564" s="13" t="str">
        <f t="shared" si="146"/>
        <v>art books</v>
      </c>
      <c r="U1564">
        <f>LEN(C1564)</f>
        <v>146</v>
      </c>
      <c r="V1564">
        <f t="shared" si="147"/>
        <v>0</v>
      </c>
      <c r="W1564">
        <f t="shared" si="148"/>
        <v>0</v>
      </c>
      <c r="X1564">
        <f t="shared" si="149"/>
        <v>1</v>
      </c>
    </row>
    <row r="1565" spans="1:24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>
        <f>E1565/D1565</f>
        <v>1.4166666666666666E-2</v>
      </c>
      <c r="O1565" s="6">
        <f>IF(L1565&gt;0,E1565/L1565,0)</f>
        <v>42.5</v>
      </c>
      <c r="P1565" s="11">
        <f t="shared" si="144"/>
        <v>41712.492488425924</v>
      </c>
      <c r="Q1565" s="11">
        <f>(((J1565/60)/60)/24)+DATE(1970,1,1)+(-5/24)</f>
        <v>41652.534155092588</v>
      </c>
      <c r="R1565" s="13" t="s">
        <v>8290</v>
      </c>
      <c r="S1565" s="14" t="str">
        <f t="shared" si="145"/>
        <v>publishing</v>
      </c>
      <c r="T1565" s="13" t="str">
        <f t="shared" si="146"/>
        <v>art books</v>
      </c>
      <c r="U1565">
        <f>LEN(C1565)</f>
        <v>125</v>
      </c>
      <c r="V1565">
        <f t="shared" si="147"/>
        <v>0</v>
      </c>
      <c r="W1565">
        <f t="shared" si="148"/>
        <v>0</v>
      </c>
      <c r="X1565">
        <f t="shared" si="149"/>
        <v>1</v>
      </c>
    </row>
    <row r="1566" spans="1:24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>
        <f>E1566/D1566</f>
        <v>1E-3</v>
      </c>
      <c r="O1566" s="6">
        <f>IF(L1566&gt;0,E1566/L1566,0)</f>
        <v>10</v>
      </c>
      <c r="P1566" s="11">
        <f t="shared" si="144"/>
        <v>42152.628472222219</v>
      </c>
      <c r="Q1566" s="11">
        <f>(((J1566/60)/60)/24)+DATE(1970,1,1)+(-5/24)</f>
        <v>42121.158668981479</v>
      </c>
      <c r="R1566" s="13" t="s">
        <v>8290</v>
      </c>
      <c r="S1566" s="14" t="str">
        <f t="shared" si="145"/>
        <v>publishing</v>
      </c>
      <c r="T1566" s="13" t="str">
        <f t="shared" si="146"/>
        <v>art books</v>
      </c>
      <c r="U1566">
        <f>LEN(C1566)</f>
        <v>125</v>
      </c>
      <c r="V1566">
        <f t="shared" si="147"/>
        <v>0</v>
      </c>
      <c r="W1566">
        <f t="shared" si="148"/>
        <v>0</v>
      </c>
      <c r="X1566">
        <f t="shared" si="149"/>
        <v>1</v>
      </c>
    </row>
    <row r="1567" spans="1:24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>
        <f>E1567/D1567</f>
        <v>2.5000000000000001E-2</v>
      </c>
      <c r="O1567" s="6">
        <f>IF(L1567&gt;0,E1567/L1567,0)</f>
        <v>100</v>
      </c>
      <c r="P1567" s="11">
        <f t="shared" si="144"/>
        <v>40702.521539351852</v>
      </c>
      <c r="Q1567" s="11">
        <f>(((J1567/60)/60)/24)+DATE(1970,1,1)+(-5/24)</f>
        <v>40672.521539351852</v>
      </c>
      <c r="R1567" s="13" t="s">
        <v>8290</v>
      </c>
      <c r="S1567" s="14" t="str">
        <f t="shared" si="145"/>
        <v>publishing</v>
      </c>
      <c r="T1567" s="13" t="str">
        <f t="shared" si="146"/>
        <v>art books</v>
      </c>
      <c r="U1567">
        <f>LEN(C1567)</f>
        <v>132</v>
      </c>
      <c r="V1567">
        <f t="shared" si="147"/>
        <v>0</v>
      </c>
      <c r="W1567">
        <f t="shared" si="148"/>
        <v>0</v>
      </c>
      <c r="X1567">
        <f t="shared" si="149"/>
        <v>1</v>
      </c>
    </row>
    <row r="1568" spans="1:24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>
        <f>E1568/D1568</f>
        <v>0.21249999999999999</v>
      </c>
      <c r="O1568" s="6">
        <f>IF(L1568&gt;0,E1568/L1568,0)</f>
        <v>108.05084745762711</v>
      </c>
      <c r="P1568" s="11">
        <f t="shared" si="144"/>
        <v>42578.708333333336</v>
      </c>
      <c r="Q1568" s="11">
        <f>(((J1568/60)/60)/24)+DATE(1970,1,1)+(-5/24)</f>
        <v>42549.708379629628</v>
      </c>
      <c r="R1568" s="13" t="s">
        <v>8290</v>
      </c>
      <c r="S1568" s="14" t="str">
        <f t="shared" si="145"/>
        <v>publishing</v>
      </c>
      <c r="T1568" s="13" t="str">
        <f t="shared" si="146"/>
        <v>art books</v>
      </c>
      <c r="U1568">
        <f>LEN(C1568)</f>
        <v>106</v>
      </c>
      <c r="V1568">
        <f t="shared" si="147"/>
        <v>0</v>
      </c>
      <c r="W1568">
        <f t="shared" si="148"/>
        <v>0</v>
      </c>
      <c r="X1568">
        <f t="shared" si="149"/>
        <v>1</v>
      </c>
    </row>
    <row r="1569" spans="1:24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>
        <f>E1569/D1569</f>
        <v>4.1176470588235294E-2</v>
      </c>
      <c r="O1569" s="6">
        <f>IF(L1569&gt;0,E1569/L1569,0)</f>
        <v>26.923076923076923</v>
      </c>
      <c r="P1569" s="11">
        <f t="shared" si="144"/>
        <v>41686.791666666664</v>
      </c>
      <c r="Q1569" s="11">
        <f>(((J1569/60)/60)/24)+DATE(1970,1,1)+(-5/24)</f>
        <v>41671.728530092587</v>
      </c>
      <c r="R1569" s="13" t="s">
        <v>8290</v>
      </c>
      <c r="S1569" s="14" t="str">
        <f t="shared" si="145"/>
        <v>publishing</v>
      </c>
      <c r="T1569" s="13" t="str">
        <f t="shared" si="146"/>
        <v>art books</v>
      </c>
      <c r="U1569">
        <f>LEN(C1569)</f>
        <v>133</v>
      </c>
      <c r="V1569">
        <f t="shared" si="147"/>
        <v>0</v>
      </c>
      <c r="W1569">
        <f t="shared" si="148"/>
        <v>0</v>
      </c>
      <c r="X1569">
        <f t="shared" si="149"/>
        <v>1</v>
      </c>
    </row>
    <row r="1570" spans="1:24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>
        <f>E1570/D1570</f>
        <v>0.13639999999999999</v>
      </c>
      <c r="O1570" s="6">
        <f>IF(L1570&gt;0,E1570/L1570,0)</f>
        <v>155</v>
      </c>
      <c r="P1570" s="11">
        <f t="shared" si="144"/>
        <v>41996.853993055549</v>
      </c>
      <c r="Q1570" s="11">
        <f>(((J1570/60)/60)/24)+DATE(1970,1,1)+(-5/24)</f>
        <v>41961.853993055549</v>
      </c>
      <c r="R1570" s="13" t="s">
        <v>8290</v>
      </c>
      <c r="S1570" s="14" t="str">
        <f t="shared" si="145"/>
        <v>publishing</v>
      </c>
      <c r="T1570" s="13" t="str">
        <f t="shared" si="146"/>
        <v>art books</v>
      </c>
      <c r="U1570">
        <f>LEN(C1570)</f>
        <v>121</v>
      </c>
      <c r="V1570">
        <f t="shared" si="147"/>
        <v>0</v>
      </c>
      <c r="W1570">
        <f t="shared" si="148"/>
        <v>0</v>
      </c>
      <c r="X1570">
        <f t="shared" si="149"/>
        <v>1</v>
      </c>
    </row>
    <row r="1571" spans="1:24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>
        <f>E1571/D1571</f>
        <v>0</v>
      </c>
      <c r="O1571" s="6">
        <f>IF(L1571&gt;0,E1571/L1571,0)</f>
        <v>0</v>
      </c>
      <c r="P1571" s="11">
        <f t="shared" si="144"/>
        <v>41419.471226851849</v>
      </c>
      <c r="Q1571" s="11">
        <f>(((J1571/60)/60)/24)+DATE(1970,1,1)+(-5/24)</f>
        <v>41389.471226851849</v>
      </c>
      <c r="R1571" s="13" t="s">
        <v>8290</v>
      </c>
      <c r="S1571" s="14" t="str">
        <f t="shared" si="145"/>
        <v>publishing</v>
      </c>
      <c r="T1571" s="13" t="str">
        <f t="shared" si="146"/>
        <v>art books</v>
      </c>
      <c r="U1571">
        <f>LEN(C1571)</f>
        <v>13</v>
      </c>
      <c r="V1571">
        <f t="shared" si="147"/>
        <v>1</v>
      </c>
      <c r="W1571">
        <f t="shared" si="148"/>
        <v>0</v>
      </c>
      <c r="X1571">
        <f t="shared" si="149"/>
        <v>0</v>
      </c>
    </row>
    <row r="1572" spans="1:24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>
        <f>E1572/D1572</f>
        <v>0.41399999999999998</v>
      </c>
      <c r="O1572" s="6">
        <f>IF(L1572&gt;0,E1572/L1572,0)</f>
        <v>47.769230769230766</v>
      </c>
      <c r="P1572" s="11">
        <f t="shared" si="144"/>
        <v>42468.56344907407</v>
      </c>
      <c r="Q1572" s="11">
        <f>(((J1572/60)/60)/24)+DATE(1970,1,1)+(-5/24)</f>
        <v>42438.605115740742</v>
      </c>
      <c r="R1572" s="13" t="s">
        <v>8290</v>
      </c>
      <c r="S1572" s="14" t="str">
        <f t="shared" si="145"/>
        <v>publishing</v>
      </c>
      <c r="T1572" s="13" t="str">
        <f t="shared" si="146"/>
        <v>art books</v>
      </c>
      <c r="U1572">
        <f>LEN(C1572)</f>
        <v>67</v>
      </c>
      <c r="V1572">
        <f t="shared" si="147"/>
        <v>0</v>
      </c>
      <c r="W1572">
        <f t="shared" si="148"/>
        <v>1</v>
      </c>
      <c r="X1572">
        <f t="shared" si="149"/>
        <v>0</v>
      </c>
    </row>
    <row r="1573" spans="1:24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>
        <f>E1573/D1573</f>
        <v>6.6115702479338841E-3</v>
      </c>
      <c r="O1573" s="6">
        <f>IF(L1573&gt;0,E1573/L1573,0)</f>
        <v>20</v>
      </c>
      <c r="P1573" s="11">
        <f t="shared" si="144"/>
        <v>42174.561145833337</v>
      </c>
      <c r="Q1573" s="11">
        <f>(((J1573/60)/60)/24)+DATE(1970,1,1)+(-5/24)</f>
        <v>42144.561145833337</v>
      </c>
      <c r="R1573" s="13" t="s">
        <v>8290</v>
      </c>
      <c r="S1573" s="14" t="str">
        <f t="shared" si="145"/>
        <v>publishing</v>
      </c>
      <c r="T1573" s="13" t="str">
        <f t="shared" si="146"/>
        <v>art books</v>
      </c>
      <c r="U1573">
        <f>LEN(C1573)</f>
        <v>134</v>
      </c>
      <c r="V1573">
        <f t="shared" si="147"/>
        <v>0</v>
      </c>
      <c r="W1573">
        <f t="shared" si="148"/>
        <v>0</v>
      </c>
      <c r="X1573">
        <f t="shared" si="149"/>
        <v>1</v>
      </c>
    </row>
    <row r="1574" spans="1:24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>
        <f>E1574/D1574</f>
        <v>0.05</v>
      </c>
      <c r="O1574" s="6">
        <f>IF(L1574&gt;0,E1574/L1574,0)</f>
        <v>41.666666666666664</v>
      </c>
      <c r="P1574" s="11">
        <f t="shared" si="144"/>
        <v>42428.790972222218</v>
      </c>
      <c r="Q1574" s="11">
        <f>(((J1574/60)/60)/24)+DATE(1970,1,1)+(-5/24)</f>
        <v>42403.824756944443</v>
      </c>
      <c r="R1574" s="13" t="s">
        <v>8290</v>
      </c>
      <c r="S1574" s="14" t="str">
        <f t="shared" si="145"/>
        <v>publishing</v>
      </c>
      <c r="T1574" s="13" t="str">
        <f t="shared" si="146"/>
        <v>art books</v>
      </c>
      <c r="U1574">
        <f>LEN(C1574)</f>
        <v>132</v>
      </c>
      <c r="V1574">
        <f t="shared" si="147"/>
        <v>0</v>
      </c>
      <c r="W1574">
        <f t="shared" si="148"/>
        <v>0</v>
      </c>
      <c r="X1574">
        <f t="shared" si="149"/>
        <v>1</v>
      </c>
    </row>
    <row r="1575" spans="1:24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>
        <f>E1575/D1575</f>
        <v>2.4777777777777777E-2</v>
      </c>
      <c r="O1575" s="6">
        <f>IF(L1575&gt;0,E1575/L1575,0)</f>
        <v>74.333333333333329</v>
      </c>
      <c r="P1575" s="11">
        <f t="shared" si="144"/>
        <v>42825.957638888889</v>
      </c>
      <c r="Q1575" s="11">
        <f>(((J1575/60)/60)/24)+DATE(1970,1,1)+(-5/24)</f>
        <v>42785.791689814818</v>
      </c>
      <c r="R1575" s="13" t="s">
        <v>8290</v>
      </c>
      <c r="S1575" s="14" t="str">
        <f t="shared" si="145"/>
        <v>publishing</v>
      </c>
      <c r="T1575" s="13" t="str">
        <f t="shared" si="146"/>
        <v>art books</v>
      </c>
      <c r="U1575">
        <f>LEN(C1575)</f>
        <v>129</v>
      </c>
      <c r="V1575">
        <f t="shared" si="147"/>
        <v>0</v>
      </c>
      <c r="W1575">
        <f t="shared" si="148"/>
        <v>0</v>
      </c>
      <c r="X1575">
        <f t="shared" si="149"/>
        <v>1</v>
      </c>
    </row>
    <row r="1576" spans="1:24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>
        <f>E1576/D1576</f>
        <v>5.0599999999999999E-2</v>
      </c>
      <c r="O1576" s="6">
        <f>IF(L1576&gt;0,E1576/L1576,0)</f>
        <v>84.333333333333329</v>
      </c>
      <c r="P1576" s="11">
        <f t="shared" si="144"/>
        <v>42052.719085648147</v>
      </c>
      <c r="Q1576" s="11">
        <f>(((J1576/60)/60)/24)+DATE(1970,1,1)+(-5/24)</f>
        <v>42017.719085648147</v>
      </c>
      <c r="R1576" s="13" t="s">
        <v>8290</v>
      </c>
      <c r="S1576" s="14" t="str">
        <f t="shared" si="145"/>
        <v>publishing</v>
      </c>
      <c r="T1576" s="13" t="str">
        <f t="shared" si="146"/>
        <v>art books</v>
      </c>
      <c r="U1576">
        <f>LEN(C1576)</f>
        <v>135</v>
      </c>
      <c r="V1576">
        <f t="shared" si="147"/>
        <v>0</v>
      </c>
      <c r="W1576">
        <f t="shared" si="148"/>
        <v>0</v>
      </c>
      <c r="X1576">
        <f t="shared" si="149"/>
        <v>1</v>
      </c>
    </row>
    <row r="1577" spans="1:24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>
        <f>E1577/D1577</f>
        <v>0.2291</v>
      </c>
      <c r="O1577" s="6">
        <f>IF(L1577&gt;0,E1577/L1577,0)</f>
        <v>65.457142857142856</v>
      </c>
      <c r="P1577" s="11">
        <f t="shared" si="144"/>
        <v>41829.315925925926</v>
      </c>
      <c r="Q1577" s="11">
        <f>(((J1577/60)/60)/24)+DATE(1970,1,1)+(-5/24)</f>
        <v>41799.315925925926</v>
      </c>
      <c r="R1577" s="13" t="s">
        <v>8290</v>
      </c>
      <c r="S1577" s="14" t="str">
        <f t="shared" si="145"/>
        <v>publishing</v>
      </c>
      <c r="T1577" s="13" t="str">
        <f t="shared" si="146"/>
        <v>art books</v>
      </c>
      <c r="U1577">
        <f>LEN(C1577)</f>
        <v>131</v>
      </c>
      <c r="V1577">
        <f t="shared" si="147"/>
        <v>0</v>
      </c>
      <c r="W1577">
        <f t="shared" si="148"/>
        <v>0</v>
      </c>
      <c r="X1577">
        <f t="shared" si="149"/>
        <v>1</v>
      </c>
    </row>
    <row r="1578" spans="1:24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>
        <f>E1578/D1578</f>
        <v>0.13</v>
      </c>
      <c r="O1578" s="6">
        <f>IF(L1578&gt;0,E1578/L1578,0)</f>
        <v>65</v>
      </c>
      <c r="P1578" s="11">
        <f t="shared" si="144"/>
        <v>42185.670925925922</v>
      </c>
      <c r="Q1578" s="11">
        <f>(((J1578/60)/60)/24)+DATE(1970,1,1)+(-5/24)</f>
        <v>42140.670925925922</v>
      </c>
      <c r="R1578" s="13" t="s">
        <v>8290</v>
      </c>
      <c r="S1578" s="14" t="str">
        <f t="shared" si="145"/>
        <v>publishing</v>
      </c>
      <c r="T1578" s="13" t="str">
        <f t="shared" si="146"/>
        <v>art books</v>
      </c>
      <c r="U1578">
        <f>LEN(C1578)</f>
        <v>90</v>
      </c>
      <c r="V1578">
        <f t="shared" si="147"/>
        <v>0</v>
      </c>
      <c r="W1578">
        <f t="shared" si="148"/>
        <v>1</v>
      </c>
      <c r="X1578">
        <f t="shared" si="149"/>
        <v>0</v>
      </c>
    </row>
    <row r="1579" spans="1:24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>
        <f>E1579/D1579</f>
        <v>5.4999999999999997E-3</v>
      </c>
      <c r="O1579" s="6">
        <f>IF(L1579&gt;0,E1579/L1579,0)</f>
        <v>27.5</v>
      </c>
      <c r="P1579" s="11">
        <f t="shared" si="144"/>
        <v>41114.639444444445</v>
      </c>
      <c r="Q1579" s="11">
        <f>(((J1579/60)/60)/24)+DATE(1970,1,1)+(-5/24)</f>
        <v>41054.639444444445</v>
      </c>
      <c r="R1579" s="13" t="s">
        <v>8290</v>
      </c>
      <c r="S1579" s="14" t="str">
        <f t="shared" si="145"/>
        <v>publishing</v>
      </c>
      <c r="T1579" s="13" t="str">
        <f t="shared" si="146"/>
        <v>art books</v>
      </c>
      <c r="U1579">
        <f>LEN(C1579)</f>
        <v>130</v>
      </c>
      <c r="V1579">
        <f t="shared" si="147"/>
        <v>0</v>
      </c>
      <c r="W1579">
        <f t="shared" si="148"/>
        <v>0</v>
      </c>
      <c r="X1579">
        <f t="shared" si="149"/>
        <v>1</v>
      </c>
    </row>
    <row r="1580" spans="1:24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>
        <f>E1580/D1580</f>
        <v>0.10806536636794939</v>
      </c>
      <c r="O1580" s="6">
        <f>IF(L1580&gt;0,E1580/L1580,0)</f>
        <v>51.25</v>
      </c>
      <c r="P1580" s="11">
        <f t="shared" si="144"/>
        <v>40422.875</v>
      </c>
      <c r="Q1580" s="11">
        <f>(((J1580/60)/60)/24)+DATE(1970,1,1)+(-5/24)</f>
        <v>40398.857534722221</v>
      </c>
      <c r="R1580" s="13" t="s">
        <v>8290</v>
      </c>
      <c r="S1580" s="14" t="str">
        <f t="shared" si="145"/>
        <v>publishing</v>
      </c>
      <c r="T1580" s="13" t="str">
        <f t="shared" si="146"/>
        <v>art books</v>
      </c>
      <c r="U1580">
        <f>LEN(C1580)</f>
        <v>145</v>
      </c>
      <c r="V1580">
        <f t="shared" si="147"/>
        <v>0</v>
      </c>
      <c r="W1580">
        <f t="shared" si="148"/>
        <v>0</v>
      </c>
      <c r="X1580">
        <f t="shared" si="149"/>
        <v>1</v>
      </c>
    </row>
    <row r="1581" spans="1:24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>
        <f>E1581/D1581</f>
        <v>8.4008400840084006E-3</v>
      </c>
      <c r="O1581" s="6">
        <f>IF(L1581&gt;0,E1581/L1581,0)</f>
        <v>14</v>
      </c>
      <c r="P1581" s="11">
        <f t="shared" si="144"/>
        <v>41514.788090277776</v>
      </c>
      <c r="Q1581" s="11">
        <f>(((J1581/60)/60)/24)+DATE(1970,1,1)+(-5/24)</f>
        <v>41481.788090277776</v>
      </c>
      <c r="R1581" s="13" t="s">
        <v>8290</v>
      </c>
      <c r="S1581" s="14" t="str">
        <f t="shared" si="145"/>
        <v>publishing</v>
      </c>
      <c r="T1581" s="13" t="str">
        <f t="shared" si="146"/>
        <v>art books</v>
      </c>
      <c r="U1581">
        <f>LEN(C1581)</f>
        <v>94</v>
      </c>
      <c r="V1581">
        <f t="shared" si="147"/>
        <v>0</v>
      </c>
      <c r="W1581">
        <f t="shared" si="148"/>
        <v>1</v>
      </c>
      <c r="X1581">
        <f t="shared" si="149"/>
        <v>0</v>
      </c>
    </row>
    <row r="1582" spans="1:24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>
        <f>E1582/D1582</f>
        <v>0</v>
      </c>
      <c r="O1582" s="6">
        <f>IF(L1582&gt;0,E1582/L1582,0)</f>
        <v>0</v>
      </c>
      <c r="P1582" s="11">
        <f t="shared" si="144"/>
        <v>41049.841736111113</v>
      </c>
      <c r="Q1582" s="11">
        <f>(((J1582/60)/60)/24)+DATE(1970,1,1)+(-5/24)</f>
        <v>40989.841736111113</v>
      </c>
      <c r="R1582" s="13" t="s">
        <v>8290</v>
      </c>
      <c r="S1582" s="14" t="str">
        <f t="shared" si="145"/>
        <v>publishing</v>
      </c>
      <c r="T1582" s="13" t="str">
        <f t="shared" si="146"/>
        <v>art books</v>
      </c>
      <c r="U1582">
        <f>LEN(C1582)</f>
        <v>119</v>
      </c>
      <c r="V1582">
        <f t="shared" si="147"/>
        <v>0</v>
      </c>
      <c r="W1582">
        <f t="shared" si="148"/>
        <v>0</v>
      </c>
      <c r="X1582">
        <f t="shared" si="149"/>
        <v>1</v>
      </c>
    </row>
    <row r="1583" spans="1:24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>
        <f>E1583/D1583</f>
        <v>5.0000000000000001E-3</v>
      </c>
      <c r="O1583" s="6">
        <f>IF(L1583&gt;0,E1583/L1583,0)</f>
        <v>5</v>
      </c>
      <c r="P1583" s="11">
        <f t="shared" si="144"/>
        <v>42357.240624999999</v>
      </c>
      <c r="Q1583" s="11">
        <f>(((J1583/60)/60)/24)+DATE(1970,1,1)+(-5/24)</f>
        <v>42325.240624999999</v>
      </c>
      <c r="R1583" s="13" t="s">
        <v>8291</v>
      </c>
      <c r="S1583" s="14" t="str">
        <f t="shared" si="145"/>
        <v>photography</v>
      </c>
      <c r="T1583" s="13" t="str">
        <f t="shared" si="146"/>
        <v>places</v>
      </c>
      <c r="U1583">
        <f>LEN(C1583)</f>
        <v>124</v>
      </c>
      <c r="V1583">
        <f t="shared" si="147"/>
        <v>0</v>
      </c>
      <c r="W1583">
        <f t="shared" si="148"/>
        <v>0</v>
      </c>
      <c r="X1583">
        <f t="shared" si="149"/>
        <v>1</v>
      </c>
    </row>
    <row r="1584" spans="1:24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>
        <f>E1584/D1584</f>
        <v>9.2999999999999999E-2</v>
      </c>
      <c r="O1584" s="6">
        <f>IF(L1584&gt;0,E1584/L1584,0)</f>
        <v>31</v>
      </c>
      <c r="P1584" s="11">
        <f t="shared" si="144"/>
        <v>42303.680555555555</v>
      </c>
      <c r="Q1584" s="11">
        <f>(((J1584/60)/60)/24)+DATE(1970,1,1)+(-5/24)</f>
        <v>42246.581631944442</v>
      </c>
      <c r="R1584" s="13" t="s">
        <v>8291</v>
      </c>
      <c r="S1584" s="14" t="str">
        <f t="shared" si="145"/>
        <v>photography</v>
      </c>
      <c r="T1584" s="13" t="str">
        <f t="shared" si="146"/>
        <v>places</v>
      </c>
      <c r="U1584">
        <f>LEN(C1584)</f>
        <v>63</v>
      </c>
      <c r="V1584">
        <f t="shared" si="147"/>
        <v>0</v>
      </c>
      <c r="W1584">
        <f t="shared" si="148"/>
        <v>1</v>
      </c>
      <c r="X1584">
        <f t="shared" si="149"/>
        <v>0</v>
      </c>
    </row>
    <row r="1585" spans="1:24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>
        <f>E1585/D1585</f>
        <v>7.5000000000000002E-4</v>
      </c>
      <c r="O1585" s="6">
        <f>IF(L1585&gt;0,E1585/L1585,0)</f>
        <v>15</v>
      </c>
      <c r="P1585" s="11">
        <f t="shared" si="144"/>
        <v>41907.696655092594</v>
      </c>
      <c r="Q1585" s="11">
        <f>(((J1585/60)/60)/24)+DATE(1970,1,1)+(-5/24)</f>
        <v>41877.696655092594</v>
      </c>
      <c r="R1585" s="13" t="s">
        <v>8291</v>
      </c>
      <c r="S1585" s="14" t="str">
        <f t="shared" si="145"/>
        <v>photography</v>
      </c>
      <c r="T1585" s="13" t="str">
        <f t="shared" si="146"/>
        <v>places</v>
      </c>
      <c r="U1585">
        <f>LEN(C1585)</f>
        <v>132</v>
      </c>
      <c r="V1585">
        <f t="shared" si="147"/>
        <v>0</v>
      </c>
      <c r="W1585">
        <f t="shared" si="148"/>
        <v>0</v>
      </c>
      <c r="X1585">
        <f t="shared" si="149"/>
        <v>1</v>
      </c>
    </row>
    <row r="1586" spans="1:24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>
        <f>E1586/D1586</f>
        <v>0</v>
      </c>
      <c r="O1586" s="6">
        <f>IF(L1586&gt;0,E1586/L1586,0)</f>
        <v>0</v>
      </c>
      <c r="P1586" s="11">
        <f t="shared" si="144"/>
        <v>41789.440983796296</v>
      </c>
      <c r="Q1586" s="11">
        <f>(((J1586/60)/60)/24)+DATE(1970,1,1)+(-5/24)</f>
        <v>41779.440983796296</v>
      </c>
      <c r="R1586" s="13" t="s">
        <v>8291</v>
      </c>
      <c r="S1586" s="14" t="str">
        <f t="shared" si="145"/>
        <v>photography</v>
      </c>
      <c r="T1586" s="13" t="str">
        <f t="shared" si="146"/>
        <v>places</v>
      </c>
      <c r="U1586">
        <f>LEN(C1586)</f>
        <v>133</v>
      </c>
      <c r="V1586">
        <f t="shared" si="147"/>
        <v>0</v>
      </c>
      <c r="W1586">
        <f t="shared" si="148"/>
        <v>0</v>
      </c>
      <c r="X1586">
        <f t="shared" si="149"/>
        <v>1</v>
      </c>
    </row>
    <row r="1587" spans="1:24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>
        <f>E1587/D1587</f>
        <v>0.79</v>
      </c>
      <c r="O1587" s="6">
        <f>IF(L1587&gt;0,E1587/L1587,0)</f>
        <v>131.66666666666666</v>
      </c>
      <c r="P1587" s="11">
        <f t="shared" si="144"/>
        <v>42729.249999999993</v>
      </c>
      <c r="Q1587" s="11">
        <f>(((J1587/60)/60)/24)+DATE(1970,1,1)+(-5/24)</f>
        <v>42707.687129629623</v>
      </c>
      <c r="R1587" s="13" t="s">
        <v>8291</v>
      </c>
      <c r="S1587" s="14" t="str">
        <f t="shared" si="145"/>
        <v>photography</v>
      </c>
      <c r="T1587" s="13" t="str">
        <f t="shared" si="146"/>
        <v>places</v>
      </c>
      <c r="U1587">
        <f>LEN(C1587)</f>
        <v>134</v>
      </c>
      <c r="V1587">
        <f t="shared" si="147"/>
        <v>0</v>
      </c>
      <c r="W1587">
        <f t="shared" si="148"/>
        <v>0</v>
      </c>
      <c r="X1587">
        <f t="shared" si="149"/>
        <v>1</v>
      </c>
    </row>
    <row r="1588" spans="1:24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>
        <f>E1588/D1588</f>
        <v>0</v>
      </c>
      <c r="O1588" s="6">
        <f>IF(L1588&gt;0,E1588/L1588,0)</f>
        <v>0</v>
      </c>
      <c r="P1588" s="11">
        <f t="shared" si="144"/>
        <v>42098.854421296295</v>
      </c>
      <c r="Q1588" s="11">
        <f>(((J1588/60)/60)/24)+DATE(1970,1,1)+(-5/24)</f>
        <v>42068.896087962967</v>
      </c>
      <c r="R1588" s="13" t="s">
        <v>8291</v>
      </c>
      <c r="S1588" s="14" t="str">
        <f t="shared" si="145"/>
        <v>photography</v>
      </c>
      <c r="T1588" s="13" t="str">
        <f t="shared" si="146"/>
        <v>places</v>
      </c>
      <c r="U1588">
        <f>LEN(C1588)</f>
        <v>59</v>
      </c>
      <c r="V1588">
        <f t="shared" si="147"/>
        <v>0</v>
      </c>
      <c r="W1588">
        <f t="shared" si="148"/>
        <v>1</v>
      </c>
      <c r="X1588">
        <f t="shared" si="149"/>
        <v>0</v>
      </c>
    </row>
    <row r="1589" spans="1:24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>
        <f>E1589/D1589</f>
        <v>1.3333333333333334E-4</v>
      </c>
      <c r="O1589" s="6">
        <f>IF(L1589&gt;0,E1589/L1589,0)</f>
        <v>1</v>
      </c>
      <c r="P1589" s="11">
        <f t="shared" si="144"/>
        <v>41986.742650462962</v>
      </c>
      <c r="Q1589" s="11">
        <f>(((J1589/60)/60)/24)+DATE(1970,1,1)+(-5/24)</f>
        <v>41956.742650462962</v>
      </c>
      <c r="R1589" s="13" t="s">
        <v>8291</v>
      </c>
      <c r="S1589" s="14" t="str">
        <f t="shared" si="145"/>
        <v>photography</v>
      </c>
      <c r="T1589" s="13" t="str">
        <f t="shared" si="146"/>
        <v>places</v>
      </c>
      <c r="U1589">
        <f>LEN(C1589)</f>
        <v>135</v>
      </c>
      <c r="V1589">
        <f t="shared" si="147"/>
        <v>0</v>
      </c>
      <c r="W1589">
        <f t="shared" si="148"/>
        <v>0</v>
      </c>
      <c r="X1589">
        <f t="shared" si="149"/>
        <v>1</v>
      </c>
    </row>
    <row r="1590" spans="1:24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>
        <f>E1590/D1590</f>
        <v>0</v>
      </c>
      <c r="O1590" s="6">
        <f>IF(L1590&gt;0,E1590/L1590,0)</f>
        <v>0</v>
      </c>
      <c r="P1590" s="11">
        <f t="shared" si="144"/>
        <v>42035.633333333331</v>
      </c>
      <c r="Q1590" s="11">
        <f>(((J1590/60)/60)/24)+DATE(1970,1,1)+(-5/24)</f>
        <v>42005.041655092595</v>
      </c>
      <c r="R1590" s="13" t="s">
        <v>8291</v>
      </c>
      <c r="S1590" s="14" t="str">
        <f t="shared" si="145"/>
        <v>photography</v>
      </c>
      <c r="T1590" s="13" t="str">
        <f t="shared" si="146"/>
        <v>places</v>
      </c>
      <c r="U1590">
        <f>LEN(C1590)</f>
        <v>63</v>
      </c>
      <c r="V1590">
        <f t="shared" si="147"/>
        <v>0</v>
      </c>
      <c r="W1590">
        <f t="shared" si="148"/>
        <v>1</v>
      </c>
      <c r="X1590">
        <f t="shared" si="149"/>
        <v>0</v>
      </c>
    </row>
    <row r="1591" spans="1:24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>
        <f>E1591/D1591</f>
        <v>0</v>
      </c>
      <c r="O1591" s="6">
        <f>IF(L1591&gt;0,E1591/L1591,0)</f>
        <v>0</v>
      </c>
      <c r="P1591" s="11">
        <f t="shared" si="144"/>
        <v>42286.776458333326</v>
      </c>
      <c r="Q1591" s="11">
        <f>(((J1591/60)/60)/24)+DATE(1970,1,1)+(-5/24)</f>
        <v>42256.776458333326</v>
      </c>
      <c r="R1591" s="13" t="s">
        <v>8291</v>
      </c>
      <c r="S1591" s="14" t="str">
        <f t="shared" si="145"/>
        <v>photography</v>
      </c>
      <c r="T1591" s="13" t="str">
        <f t="shared" si="146"/>
        <v>places</v>
      </c>
      <c r="U1591">
        <f>LEN(C1591)</f>
        <v>97</v>
      </c>
      <c r="V1591">
        <f t="shared" si="147"/>
        <v>0</v>
      </c>
      <c r="W1591">
        <f t="shared" si="148"/>
        <v>1</v>
      </c>
      <c r="X1591">
        <f t="shared" si="149"/>
        <v>0</v>
      </c>
    </row>
    <row r="1592" spans="1:24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>
        <f>E1592/D1592</f>
        <v>1.7000000000000001E-2</v>
      </c>
      <c r="O1592" s="6">
        <f>IF(L1592&gt;0,E1592/L1592,0)</f>
        <v>510</v>
      </c>
      <c r="P1592" s="11">
        <f t="shared" si="144"/>
        <v>42270.648888888885</v>
      </c>
      <c r="Q1592" s="11">
        <f>(((J1592/60)/60)/24)+DATE(1970,1,1)+(-5/24)</f>
        <v>42240.648888888885</v>
      </c>
      <c r="R1592" s="13" t="s">
        <v>8291</v>
      </c>
      <c r="S1592" s="14" t="str">
        <f t="shared" si="145"/>
        <v>photography</v>
      </c>
      <c r="T1592" s="13" t="str">
        <f t="shared" si="146"/>
        <v>places</v>
      </c>
      <c r="U1592">
        <f>LEN(C1592)</f>
        <v>35</v>
      </c>
      <c r="V1592">
        <f t="shared" si="147"/>
        <v>1</v>
      </c>
      <c r="W1592">
        <f t="shared" si="148"/>
        <v>0</v>
      </c>
      <c r="X1592">
        <f t="shared" si="149"/>
        <v>0</v>
      </c>
    </row>
    <row r="1593" spans="1:24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>
        <f>E1593/D1593</f>
        <v>0.29228571428571426</v>
      </c>
      <c r="O1593" s="6">
        <f>IF(L1593&gt;0,E1593/L1593,0)</f>
        <v>44.478260869565219</v>
      </c>
      <c r="P1593" s="11">
        <f t="shared" si="144"/>
        <v>42463.476168981484</v>
      </c>
      <c r="Q1593" s="11">
        <f>(((J1593/60)/60)/24)+DATE(1970,1,1)+(-5/24)</f>
        <v>42433.517835648141</v>
      </c>
      <c r="R1593" s="13" t="s">
        <v>8291</v>
      </c>
      <c r="S1593" s="14" t="str">
        <f t="shared" si="145"/>
        <v>photography</v>
      </c>
      <c r="T1593" s="13" t="str">
        <f t="shared" si="146"/>
        <v>places</v>
      </c>
      <c r="U1593">
        <f>LEN(C1593)</f>
        <v>136</v>
      </c>
      <c r="V1593">
        <f t="shared" si="147"/>
        <v>0</v>
      </c>
      <c r="W1593">
        <f t="shared" si="148"/>
        <v>0</v>
      </c>
      <c r="X1593">
        <f t="shared" si="149"/>
        <v>1</v>
      </c>
    </row>
    <row r="1594" spans="1:24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>
        <f>E1594/D1594</f>
        <v>0</v>
      </c>
      <c r="O1594" s="6">
        <f>IF(L1594&gt;0,E1594/L1594,0)</f>
        <v>0</v>
      </c>
      <c r="P1594" s="11">
        <f t="shared" si="144"/>
        <v>42090.822743055549</v>
      </c>
      <c r="Q1594" s="11">
        <f>(((J1594/60)/60)/24)+DATE(1970,1,1)+(-5/24)</f>
        <v>42045.86440972222</v>
      </c>
      <c r="R1594" s="13" t="s">
        <v>8291</v>
      </c>
      <c r="S1594" s="14" t="str">
        <f t="shared" si="145"/>
        <v>photography</v>
      </c>
      <c r="T1594" s="13" t="str">
        <f t="shared" si="146"/>
        <v>places</v>
      </c>
      <c r="U1594">
        <f>LEN(C1594)</f>
        <v>88</v>
      </c>
      <c r="V1594">
        <f t="shared" si="147"/>
        <v>0</v>
      </c>
      <c r="W1594">
        <f t="shared" si="148"/>
        <v>1</v>
      </c>
      <c r="X1594">
        <f t="shared" si="149"/>
        <v>0</v>
      </c>
    </row>
    <row r="1595" spans="1:24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>
        <f>E1595/D1595</f>
        <v>1.3636363636363637E-4</v>
      </c>
      <c r="O1595" s="6">
        <f>IF(L1595&gt;0,E1595/L1595,0)</f>
        <v>1</v>
      </c>
      <c r="P1595" s="11">
        <f t="shared" si="144"/>
        <v>42063.63721064815</v>
      </c>
      <c r="Q1595" s="11">
        <f>(((J1595/60)/60)/24)+DATE(1970,1,1)+(-5/24)</f>
        <v>42033.63721064815</v>
      </c>
      <c r="R1595" s="13" t="s">
        <v>8291</v>
      </c>
      <c r="S1595" s="14" t="str">
        <f t="shared" si="145"/>
        <v>photography</v>
      </c>
      <c r="T1595" s="13" t="str">
        <f t="shared" si="146"/>
        <v>places</v>
      </c>
      <c r="U1595">
        <f>LEN(C1595)</f>
        <v>90</v>
      </c>
      <c r="V1595">
        <f t="shared" si="147"/>
        <v>0</v>
      </c>
      <c r="W1595">
        <f t="shared" si="148"/>
        <v>1</v>
      </c>
      <c r="X1595">
        <f t="shared" si="149"/>
        <v>0</v>
      </c>
    </row>
    <row r="1596" spans="1:24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>
        <f>E1596/D1596</f>
        <v>0.20499999999999999</v>
      </c>
      <c r="O1596" s="6">
        <f>IF(L1596&gt;0,E1596/L1596,0)</f>
        <v>20.5</v>
      </c>
      <c r="P1596" s="11">
        <f t="shared" si="144"/>
        <v>42505.472916666658</v>
      </c>
      <c r="Q1596" s="11">
        <f>(((J1596/60)/60)/24)+DATE(1970,1,1)+(-5/24)</f>
        <v>42445.504421296289</v>
      </c>
      <c r="R1596" s="13" t="s">
        <v>8291</v>
      </c>
      <c r="S1596" s="14" t="str">
        <f t="shared" si="145"/>
        <v>photography</v>
      </c>
      <c r="T1596" s="13" t="str">
        <f t="shared" si="146"/>
        <v>places</v>
      </c>
      <c r="U1596">
        <f>LEN(C1596)</f>
        <v>87</v>
      </c>
      <c r="V1596">
        <f t="shared" si="147"/>
        <v>0</v>
      </c>
      <c r="W1596">
        <f t="shared" si="148"/>
        <v>1</v>
      </c>
      <c r="X1596">
        <f t="shared" si="149"/>
        <v>0</v>
      </c>
    </row>
    <row r="1597" spans="1:24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>
        <f>E1597/D1597</f>
        <v>2.8E-3</v>
      </c>
      <c r="O1597" s="6">
        <f>IF(L1597&gt;0,E1597/L1597,0)</f>
        <v>40</v>
      </c>
      <c r="P1597" s="11">
        <f t="shared" si="144"/>
        <v>41808.634027777778</v>
      </c>
      <c r="Q1597" s="11">
        <f>(((J1597/60)/60)/24)+DATE(1970,1,1)+(-5/24)</f>
        <v>41779.84175925926</v>
      </c>
      <c r="R1597" s="13" t="s">
        <v>8291</v>
      </c>
      <c r="S1597" s="14" t="str">
        <f t="shared" si="145"/>
        <v>photography</v>
      </c>
      <c r="T1597" s="13" t="str">
        <f t="shared" si="146"/>
        <v>places</v>
      </c>
      <c r="U1597">
        <f>LEN(C1597)</f>
        <v>131</v>
      </c>
      <c r="V1597">
        <f t="shared" si="147"/>
        <v>0</v>
      </c>
      <c r="W1597">
        <f t="shared" si="148"/>
        <v>0</v>
      </c>
      <c r="X1597">
        <f t="shared" si="149"/>
        <v>1</v>
      </c>
    </row>
    <row r="1598" spans="1:24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>
        <f>E1598/D1598</f>
        <v>2.3076923076923078E-2</v>
      </c>
      <c r="O1598" s="6">
        <f>IF(L1598&gt;0,E1598/L1598,0)</f>
        <v>25</v>
      </c>
      <c r="P1598" s="11">
        <f t="shared" si="144"/>
        <v>41986.26353009259</v>
      </c>
      <c r="Q1598" s="11">
        <f>(((J1598/60)/60)/24)+DATE(1970,1,1)+(-5/24)</f>
        <v>41941.221863425926</v>
      </c>
      <c r="R1598" s="13" t="s">
        <v>8291</v>
      </c>
      <c r="S1598" s="14" t="str">
        <f t="shared" si="145"/>
        <v>photography</v>
      </c>
      <c r="T1598" s="13" t="str">
        <f t="shared" si="146"/>
        <v>places</v>
      </c>
      <c r="U1598">
        <f>LEN(C1598)</f>
        <v>97</v>
      </c>
      <c r="V1598">
        <f t="shared" si="147"/>
        <v>0</v>
      </c>
      <c r="W1598">
        <f t="shared" si="148"/>
        <v>1</v>
      </c>
      <c r="X1598">
        <f t="shared" si="149"/>
        <v>0</v>
      </c>
    </row>
    <row r="1599" spans="1:24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>
        <f>E1599/D1599</f>
        <v>0</v>
      </c>
      <c r="O1599" s="6">
        <f>IF(L1599&gt;0,E1599/L1599,0)</f>
        <v>0</v>
      </c>
      <c r="P1599" s="11">
        <f t="shared" si="144"/>
        <v>42633.145798611113</v>
      </c>
      <c r="Q1599" s="11">
        <f>(((J1599/60)/60)/24)+DATE(1970,1,1)+(-5/24)</f>
        <v>42603.145798611113</v>
      </c>
      <c r="R1599" s="13" t="s">
        <v>8291</v>
      </c>
      <c r="S1599" s="14" t="str">
        <f t="shared" si="145"/>
        <v>photography</v>
      </c>
      <c r="T1599" s="13" t="str">
        <f t="shared" si="146"/>
        <v>places</v>
      </c>
      <c r="U1599">
        <f>LEN(C1599)</f>
        <v>116</v>
      </c>
      <c r="V1599">
        <f t="shared" si="147"/>
        <v>0</v>
      </c>
      <c r="W1599">
        <f t="shared" si="148"/>
        <v>0</v>
      </c>
      <c r="X1599">
        <f t="shared" si="149"/>
        <v>1</v>
      </c>
    </row>
    <row r="1600" spans="1:24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>
        <f>E1600/D1600</f>
        <v>1.25E-3</v>
      </c>
      <c r="O1600" s="6">
        <f>IF(L1600&gt;0,E1600/L1600,0)</f>
        <v>1</v>
      </c>
      <c r="P1600" s="11">
        <f t="shared" si="144"/>
        <v>42211.459004629629</v>
      </c>
      <c r="Q1600" s="11">
        <f>(((J1600/60)/60)/24)+DATE(1970,1,1)+(-5/24)</f>
        <v>42151.459004629629</v>
      </c>
      <c r="R1600" s="13" t="s">
        <v>8291</v>
      </c>
      <c r="S1600" s="14" t="str">
        <f t="shared" si="145"/>
        <v>photography</v>
      </c>
      <c r="T1600" s="13" t="str">
        <f t="shared" si="146"/>
        <v>places</v>
      </c>
      <c r="U1600">
        <f>LEN(C1600)</f>
        <v>134</v>
      </c>
      <c r="V1600">
        <f t="shared" si="147"/>
        <v>0</v>
      </c>
      <c r="W1600">
        <f t="shared" si="148"/>
        <v>0</v>
      </c>
      <c r="X1600">
        <f t="shared" si="149"/>
        <v>1</v>
      </c>
    </row>
    <row r="1601" spans="1:24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>
        <f>E1601/D1601</f>
        <v>0</v>
      </c>
      <c r="O1601" s="6">
        <f>IF(L1601&gt;0,E1601/L1601,0)</f>
        <v>0</v>
      </c>
      <c r="P1601" s="11">
        <f t="shared" si="144"/>
        <v>42468.289074074077</v>
      </c>
      <c r="Q1601" s="11">
        <f>(((J1601/60)/60)/24)+DATE(1970,1,1)+(-5/24)</f>
        <v>42438.330740740734</v>
      </c>
      <c r="R1601" s="13" t="s">
        <v>8291</v>
      </c>
      <c r="S1601" s="14" t="str">
        <f t="shared" si="145"/>
        <v>photography</v>
      </c>
      <c r="T1601" s="13" t="str">
        <f t="shared" si="146"/>
        <v>places</v>
      </c>
      <c r="U1601">
        <f>LEN(C1601)</f>
        <v>98</v>
      </c>
      <c r="V1601">
        <f t="shared" si="147"/>
        <v>0</v>
      </c>
      <c r="W1601">
        <f t="shared" si="148"/>
        <v>1</v>
      </c>
      <c r="X1601">
        <f t="shared" si="149"/>
        <v>0</v>
      </c>
    </row>
    <row r="1602" spans="1:24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>
        <f>E1602/D1602</f>
        <v>7.3400000000000007E-2</v>
      </c>
      <c r="O1602" s="6">
        <f>IF(L1602&gt;0,E1602/L1602,0)</f>
        <v>40.777777777777779</v>
      </c>
      <c r="P1602" s="11">
        <f t="shared" ref="P1602:P1665" si="150">(((I1602/60)/60)/24)+DATE(1970,1,1)+(-5/24)</f>
        <v>41835.007638888885</v>
      </c>
      <c r="Q1602" s="11">
        <f>(((J1602/60)/60)/24)+DATE(1970,1,1)+(-5/24)</f>
        <v>41790.848981481482</v>
      </c>
      <c r="R1602" s="13" t="s">
        <v>8291</v>
      </c>
      <c r="S1602" s="14" t="str">
        <f t="shared" ref="S1602:S1665" si="151">LEFT(R1602,SEARCH("/",R1602)-1)</f>
        <v>photography</v>
      </c>
      <c r="T1602" s="13" t="str">
        <f t="shared" ref="T1602:T1665" si="152">RIGHT(R1602,LEN(R1602)-SEARCH("/",R1602))</f>
        <v>places</v>
      </c>
      <c r="U1602">
        <f>LEN(C1602)</f>
        <v>134</v>
      </c>
      <c r="V1602">
        <f t="shared" si="147"/>
        <v>0</v>
      </c>
      <c r="W1602">
        <f t="shared" si="148"/>
        <v>0</v>
      </c>
      <c r="X1602">
        <f t="shared" si="149"/>
        <v>1</v>
      </c>
    </row>
    <row r="1603" spans="1:24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>
        <f>E1603/D1603</f>
        <v>1.082492</v>
      </c>
      <c r="O1603" s="6">
        <f>IF(L1603&gt;0,E1603/L1603,0)</f>
        <v>48.325535714285714</v>
      </c>
      <c r="P1603" s="11">
        <f t="shared" si="150"/>
        <v>40667.884641203702</v>
      </c>
      <c r="Q1603" s="11">
        <f>(((J1603/60)/60)/24)+DATE(1970,1,1)+(-5/24)</f>
        <v>40637.884641203702</v>
      </c>
      <c r="R1603" s="13" t="s">
        <v>8276</v>
      </c>
      <c r="S1603" s="14" t="str">
        <f t="shared" si="151"/>
        <v>music</v>
      </c>
      <c r="T1603" s="13" t="str">
        <f t="shared" si="152"/>
        <v>rock</v>
      </c>
      <c r="U1603">
        <f>LEN(C1603)</f>
        <v>108</v>
      </c>
      <c r="V1603">
        <f t="shared" ref="V1603:V1666" si="153">IF(U1603&lt;50,1,0)</f>
        <v>0</v>
      </c>
      <c r="W1603">
        <f t="shared" ref="W1603:W1666" si="154">IF(AND(U1603&gt;= 50, U1603 &lt; 100),1,0)</f>
        <v>0</v>
      </c>
      <c r="X1603">
        <f t="shared" ref="X1603:X1666" si="155">IF(U1603&gt;=100,1,0)</f>
        <v>1</v>
      </c>
    </row>
    <row r="1604" spans="1:24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>
        <f>E1604/D1604</f>
        <v>1.0016666666666667</v>
      </c>
      <c r="O1604" s="6">
        <f>IF(L1604&gt;0,E1604/L1604,0)</f>
        <v>46.953125</v>
      </c>
      <c r="P1604" s="11">
        <f t="shared" si="150"/>
        <v>40830.75</v>
      </c>
      <c r="Q1604" s="11">
        <f>(((J1604/60)/60)/24)+DATE(1970,1,1)+(-5/24)</f>
        <v>40788.089317129627</v>
      </c>
      <c r="R1604" s="13" t="s">
        <v>8276</v>
      </c>
      <c r="S1604" s="14" t="str">
        <f t="shared" si="151"/>
        <v>music</v>
      </c>
      <c r="T1604" s="13" t="str">
        <f t="shared" si="152"/>
        <v>rock</v>
      </c>
      <c r="U1604">
        <f>LEN(C1604)</f>
        <v>108</v>
      </c>
      <c r="V1604">
        <f t="shared" si="153"/>
        <v>0</v>
      </c>
      <c r="W1604">
        <f t="shared" si="154"/>
        <v>0</v>
      </c>
      <c r="X1604">
        <f t="shared" si="155"/>
        <v>1</v>
      </c>
    </row>
    <row r="1605" spans="1:24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>
        <f>E1605/D1605</f>
        <v>1.0003299999999999</v>
      </c>
      <c r="O1605" s="6">
        <f>IF(L1605&gt;0,E1605/L1605,0)</f>
        <v>66.688666666666663</v>
      </c>
      <c r="P1605" s="11">
        <f t="shared" si="150"/>
        <v>40935.961331018516</v>
      </c>
      <c r="Q1605" s="11">
        <f>(((J1605/60)/60)/24)+DATE(1970,1,1)+(-5/24)</f>
        <v>40875.961331018516</v>
      </c>
      <c r="R1605" s="13" t="s">
        <v>8276</v>
      </c>
      <c r="S1605" s="14" t="str">
        <f t="shared" si="151"/>
        <v>music</v>
      </c>
      <c r="T1605" s="13" t="str">
        <f t="shared" si="152"/>
        <v>rock</v>
      </c>
      <c r="U1605">
        <f>LEN(C1605)</f>
        <v>88</v>
      </c>
      <c r="V1605">
        <f t="shared" si="153"/>
        <v>0</v>
      </c>
      <c r="W1605">
        <f t="shared" si="154"/>
        <v>1</v>
      </c>
      <c r="X1605">
        <f t="shared" si="155"/>
        <v>0</v>
      </c>
    </row>
    <row r="1606" spans="1:24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>
        <f>E1606/D1606</f>
        <v>1.2210714285714286</v>
      </c>
      <c r="O1606" s="6">
        <f>IF(L1606&gt;0,E1606/L1606,0)</f>
        <v>48.842857142857142</v>
      </c>
      <c r="P1606" s="11">
        <f t="shared" si="150"/>
        <v>40985.595312499994</v>
      </c>
      <c r="Q1606" s="11">
        <f>(((J1606/60)/60)/24)+DATE(1970,1,1)+(-5/24)</f>
        <v>40945.636979166666</v>
      </c>
      <c r="R1606" s="13" t="s">
        <v>8276</v>
      </c>
      <c r="S1606" s="14" t="str">
        <f t="shared" si="151"/>
        <v>music</v>
      </c>
      <c r="T1606" s="13" t="str">
        <f t="shared" si="152"/>
        <v>rock</v>
      </c>
      <c r="U1606">
        <f>LEN(C1606)</f>
        <v>134</v>
      </c>
      <c r="V1606">
        <f t="shared" si="153"/>
        <v>0</v>
      </c>
      <c r="W1606">
        <f t="shared" si="154"/>
        <v>0</v>
      </c>
      <c r="X1606">
        <f t="shared" si="155"/>
        <v>1</v>
      </c>
    </row>
    <row r="1607" spans="1:24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>
        <f>E1607/D1607</f>
        <v>1.0069333333333335</v>
      </c>
      <c r="O1607" s="6">
        <f>IF(L1607&gt;0,E1607/L1607,0)</f>
        <v>137.30909090909091</v>
      </c>
      <c r="P1607" s="11">
        <f t="shared" si="150"/>
        <v>40756.083333333328</v>
      </c>
      <c r="Q1607" s="11">
        <f>(((J1607/60)/60)/24)+DATE(1970,1,1)+(-5/24)</f>
        <v>40746.804548611108</v>
      </c>
      <c r="R1607" s="13" t="s">
        <v>8276</v>
      </c>
      <c r="S1607" s="14" t="str">
        <f t="shared" si="151"/>
        <v>music</v>
      </c>
      <c r="T1607" s="13" t="str">
        <f t="shared" si="152"/>
        <v>rock</v>
      </c>
      <c r="U1607">
        <f>LEN(C1607)</f>
        <v>134</v>
      </c>
      <c r="V1607">
        <f t="shared" si="153"/>
        <v>0</v>
      </c>
      <c r="W1607">
        <f t="shared" si="154"/>
        <v>0</v>
      </c>
      <c r="X1607">
        <f t="shared" si="155"/>
        <v>1</v>
      </c>
    </row>
    <row r="1608" spans="1:24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>
        <f>E1608/D1608</f>
        <v>1.01004125</v>
      </c>
      <c r="O1608" s="6">
        <f>IF(L1608&gt;0,E1608/L1608,0)</f>
        <v>87.829673913043479</v>
      </c>
      <c r="P1608" s="11">
        <f t="shared" si="150"/>
        <v>40625.861550925925</v>
      </c>
      <c r="Q1608" s="11">
        <f>(((J1608/60)/60)/24)+DATE(1970,1,1)+(-5/24)</f>
        <v>40535.903217592589</v>
      </c>
      <c r="R1608" s="13" t="s">
        <v>8276</v>
      </c>
      <c r="S1608" s="14" t="str">
        <f t="shared" si="151"/>
        <v>music</v>
      </c>
      <c r="T1608" s="13" t="str">
        <f t="shared" si="152"/>
        <v>rock</v>
      </c>
      <c r="U1608">
        <f>LEN(C1608)</f>
        <v>135</v>
      </c>
      <c r="V1608">
        <f t="shared" si="153"/>
        <v>0</v>
      </c>
      <c r="W1608">
        <f t="shared" si="154"/>
        <v>0</v>
      </c>
      <c r="X1608">
        <f t="shared" si="155"/>
        <v>1</v>
      </c>
    </row>
    <row r="1609" spans="1:24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>
        <f>E1609/D1609</f>
        <v>1.4511000000000001</v>
      </c>
      <c r="O1609" s="6">
        <f>IF(L1609&gt;0,E1609/L1609,0)</f>
        <v>70.785365853658533</v>
      </c>
      <c r="P1609" s="11">
        <f t="shared" si="150"/>
        <v>41074.600127314814</v>
      </c>
      <c r="Q1609" s="11">
        <f>(((J1609/60)/60)/24)+DATE(1970,1,1)+(-5/24)</f>
        <v>41053.600127314814</v>
      </c>
      <c r="R1609" s="13" t="s">
        <v>8276</v>
      </c>
      <c r="S1609" s="14" t="str">
        <f t="shared" si="151"/>
        <v>music</v>
      </c>
      <c r="T1609" s="13" t="str">
        <f t="shared" si="152"/>
        <v>rock</v>
      </c>
      <c r="U1609">
        <f>LEN(C1609)</f>
        <v>112</v>
      </c>
      <c r="V1609">
        <f t="shared" si="153"/>
        <v>0</v>
      </c>
      <c r="W1609">
        <f t="shared" si="154"/>
        <v>0</v>
      </c>
      <c r="X1609">
        <f t="shared" si="155"/>
        <v>1</v>
      </c>
    </row>
    <row r="1610" spans="1:24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>
        <f>E1610/D1610</f>
        <v>1.0125</v>
      </c>
      <c r="O1610" s="6">
        <f>IF(L1610&gt;0,E1610/L1610,0)</f>
        <v>52.826086956521742</v>
      </c>
      <c r="P1610" s="11">
        <f t="shared" si="150"/>
        <v>41640.018055555556</v>
      </c>
      <c r="Q1610" s="11">
        <f>(((J1610/60)/60)/24)+DATE(1970,1,1)+(-5/24)</f>
        <v>41607.622523148144</v>
      </c>
      <c r="R1610" s="13" t="s">
        <v>8276</v>
      </c>
      <c r="S1610" s="14" t="str">
        <f t="shared" si="151"/>
        <v>music</v>
      </c>
      <c r="T1610" s="13" t="str">
        <f t="shared" si="152"/>
        <v>rock</v>
      </c>
      <c r="U1610">
        <f>LEN(C1610)</f>
        <v>91</v>
      </c>
      <c r="V1610">
        <f t="shared" si="153"/>
        <v>0</v>
      </c>
      <c r="W1610">
        <f t="shared" si="154"/>
        <v>1</v>
      </c>
      <c r="X1610">
        <f t="shared" si="155"/>
        <v>0</v>
      </c>
    </row>
    <row r="1611" spans="1:24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>
        <f>E1611/D1611</f>
        <v>1.1833333333333333</v>
      </c>
      <c r="O1611" s="6">
        <f>IF(L1611&gt;0,E1611/L1611,0)</f>
        <v>443.75</v>
      </c>
      <c r="P1611" s="11">
        <f t="shared" si="150"/>
        <v>40849.125</v>
      </c>
      <c r="Q1611" s="11">
        <f>(((J1611/60)/60)/24)+DATE(1970,1,1)+(-5/24)</f>
        <v>40795.792928240735</v>
      </c>
      <c r="R1611" s="13" t="s">
        <v>8276</v>
      </c>
      <c r="S1611" s="14" t="str">
        <f t="shared" si="151"/>
        <v>music</v>
      </c>
      <c r="T1611" s="13" t="str">
        <f t="shared" si="152"/>
        <v>rock</v>
      </c>
      <c r="U1611">
        <f>LEN(C1611)</f>
        <v>116</v>
      </c>
      <c r="V1611">
        <f t="shared" si="153"/>
        <v>0</v>
      </c>
      <c r="W1611">
        <f t="shared" si="154"/>
        <v>0</v>
      </c>
      <c r="X1611">
        <f t="shared" si="155"/>
        <v>1</v>
      </c>
    </row>
    <row r="1612" spans="1:24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>
        <f>E1612/D1612</f>
        <v>2.7185000000000001</v>
      </c>
      <c r="O1612" s="6">
        <f>IF(L1612&gt;0,E1612/L1612,0)</f>
        <v>48.544642857142854</v>
      </c>
      <c r="P1612" s="11">
        <f t="shared" si="150"/>
        <v>41258.716550925921</v>
      </c>
      <c r="Q1612" s="11">
        <f>(((J1612/60)/60)/24)+DATE(1970,1,1)+(-5/24)</f>
        <v>41228.716550925921</v>
      </c>
      <c r="R1612" s="13" t="s">
        <v>8276</v>
      </c>
      <c r="S1612" s="14" t="str">
        <f t="shared" si="151"/>
        <v>music</v>
      </c>
      <c r="T1612" s="13" t="str">
        <f t="shared" si="152"/>
        <v>rock</v>
      </c>
      <c r="U1612">
        <f>LEN(C1612)</f>
        <v>63</v>
      </c>
      <c r="V1612">
        <f t="shared" si="153"/>
        <v>0</v>
      </c>
      <c r="W1612">
        <f t="shared" si="154"/>
        <v>1</v>
      </c>
      <c r="X1612">
        <f t="shared" si="155"/>
        <v>0</v>
      </c>
    </row>
    <row r="1613" spans="1:24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>
        <f>E1613/D1613</f>
        <v>1.25125</v>
      </c>
      <c r="O1613" s="6">
        <f>IF(L1613&gt;0,E1613/L1613,0)</f>
        <v>37.074074074074076</v>
      </c>
      <c r="P1613" s="11">
        <f t="shared" si="150"/>
        <v>41429.792037037034</v>
      </c>
      <c r="Q1613" s="11">
        <f>(((J1613/60)/60)/24)+DATE(1970,1,1)+(-5/24)</f>
        <v>41408.792037037034</v>
      </c>
      <c r="R1613" s="13" t="s">
        <v>8276</v>
      </c>
      <c r="S1613" s="14" t="str">
        <f t="shared" si="151"/>
        <v>music</v>
      </c>
      <c r="T1613" s="13" t="str">
        <f t="shared" si="152"/>
        <v>rock</v>
      </c>
      <c r="U1613">
        <f>LEN(C1613)</f>
        <v>31</v>
      </c>
      <c r="V1613">
        <f t="shared" si="153"/>
        <v>1</v>
      </c>
      <c r="W1613">
        <f t="shared" si="154"/>
        <v>0</v>
      </c>
      <c r="X1613">
        <f t="shared" si="155"/>
        <v>0</v>
      </c>
    </row>
    <row r="1614" spans="1:24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>
        <f>E1614/D1614</f>
        <v>1.1000000000000001</v>
      </c>
      <c r="O1614" s="6">
        <f>IF(L1614&gt;0,E1614/L1614,0)</f>
        <v>50</v>
      </c>
      <c r="P1614" s="11">
        <f t="shared" si="150"/>
        <v>41276.666481481479</v>
      </c>
      <c r="Q1614" s="11">
        <f>(((J1614/60)/60)/24)+DATE(1970,1,1)+(-5/24)</f>
        <v>41246.666481481479</v>
      </c>
      <c r="R1614" s="13" t="s">
        <v>8276</v>
      </c>
      <c r="S1614" s="14" t="str">
        <f t="shared" si="151"/>
        <v>music</v>
      </c>
      <c r="T1614" s="13" t="str">
        <f t="shared" si="152"/>
        <v>rock</v>
      </c>
      <c r="U1614">
        <f>LEN(C1614)</f>
        <v>96</v>
      </c>
      <c r="V1614">
        <f t="shared" si="153"/>
        <v>0</v>
      </c>
      <c r="W1614">
        <f t="shared" si="154"/>
        <v>1</v>
      </c>
      <c r="X1614">
        <f t="shared" si="155"/>
        <v>0</v>
      </c>
    </row>
    <row r="1615" spans="1:24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>
        <f>E1615/D1615</f>
        <v>1.0149999999999999</v>
      </c>
      <c r="O1615" s="6">
        <f>IF(L1615&gt;0,E1615/L1615,0)</f>
        <v>39.03846153846154</v>
      </c>
      <c r="P1615" s="11">
        <f t="shared" si="150"/>
        <v>41111.861134259256</v>
      </c>
      <c r="Q1615" s="11">
        <f>(((J1615/60)/60)/24)+DATE(1970,1,1)+(-5/24)</f>
        <v>41081.861134259256</v>
      </c>
      <c r="R1615" s="13" t="s">
        <v>8276</v>
      </c>
      <c r="S1615" s="14" t="str">
        <f t="shared" si="151"/>
        <v>music</v>
      </c>
      <c r="T1615" s="13" t="str">
        <f t="shared" si="152"/>
        <v>rock</v>
      </c>
      <c r="U1615">
        <f>LEN(C1615)</f>
        <v>127</v>
      </c>
      <c r="V1615">
        <f t="shared" si="153"/>
        <v>0</v>
      </c>
      <c r="W1615">
        <f t="shared" si="154"/>
        <v>0</v>
      </c>
      <c r="X1615">
        <f t="shared" si="155"/>
        <v>1</v>
      </c>
    </row>
    <row r="1616" spans="1:24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>
        <f>E1616/D1616</f>
        <v>1.0269999999999999</v>
      </c>
      <c r="O1616" s="6">
        <f>IF(L1616&gt;0,E1616/L1616,0)</f>
        <v>66.688311688311686</v>
      </c>
      <c r="P1616" s="11">
        <f t="shared" si="150"/>
        <v>41854.5</v>
      </c>
      <c r="Q1616" s="11">
        <f>(((J1616/60)/60)/24)+DATE(1970,1,1)+(-5/24)</f>
        <v>41794.772789351846</v>
      </c>
      <c r="R1616" s="13" t="s">
        <v>8276</v>
      </c>
      <c r="S1616" s="14" t="str">
        <f t="shared" si="151"/>
        <v>music</v>
      </c>
      <c r="T1616" s="13" t="str">
        <f t="shared" si="152"/>
        <v>rock</v>
      </c>
      <c r="U1616">
        <f>LEN(C1616)</f>
        <v>133</v>
      </c>
      <c r="V1616">
        <f t="shared" si="153"/>
        <v>0</v>
      </c>
      <c r="W1616">
        <f t="shared" si="154"/>
        <v>0</v>
      </c>
      <c r="X1616">
        <f t="shared" si="155"/>
        <v>1</v>
      </c>
    </row>
    <row r="1617" spans="1:24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>
        <f>E1617/D1617</f>
        <v>1.1412500000000001</v>
      </c>
      <c r="O1617" s="6">
        <f>IF(L1617&gt;0,E1617/L1617,0)</f>
        <v>67.132352941176464</v>
      </c>
      <c r="P1617" s="11">
        <f t="shared" si="150"/>
        <v>40889.884212962963</v>
      </c>
      <c r="Q1617" s="11">
        <f>(((J1617/60)/60)/24)+DATE(1970,1,1)+(-5/24)</f>
        <v>40844.842546296291</v>
      </c>
      <c r="R1617" s="13" t="s">
        <v>8276</v>
      </c>
      <c r="S1617" s="14" t="str">
        <f t="shared" si="151"/>
        <v>music</v>
      </c>
      <c r="T1617" s="13" t="str">
        <f t="shared" si="152"/>
        <v>rock</v>
      </c>
      <c r="U1617">
        <f>LEN(C1617)</f>
        <v>99</v>
      </c>
      <c r="V1617">
        <f t="shared" si="153"/>
        <v>0</v>
      </c>
      <c r="W1617">
        <f t="shared" si="154"/>
        <v>1</v>
      </c>
      <c r="X1617">
        <f t="shared" si="155"/>
        <v>0</v>
      </c>
    </row>
    <row r="1618" spans="1:24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>
        <f>E1618/D1618</f>
        <v>1.042</v>
      </c>
      <c r="O1618" s="6">
        <f>IF(L1618&gt;0,E1618/L1618,0)</f>
        <v>66.369426751592357</v>
      </c>
      <c r="P1618" s="11">
        <f t="shared" si="150"/>
        <v>41235.708333333328</v>
      </c>
      <c r="Q1618" s="11">
        <f>(((J1618/60)/60)/24)+DATE(1970,1,1)+(-5/24)</f>
        <v>41194.507187499999</v>
      </c>
      <c r="R1618" s="13" t="s">
        <v>8276</v>
      </c>
      <c r="S1618" s="14" t="str">
        <f t="shared" si="151"/>
        <v>music</v>
      </c>
      <c r="T1618" s="13" t="str">
        <f t="shared" si="152"/>
        <v>rock</v>
      </c>
      <c r="U1618">
        <f>LEN(C1618)</f>
        <v>105</v>
      </c>
      <c r="V1618">
        <f t="shared" si="153"/>
        <v>0</v>
      </c>
      <c r="W1618">
        <f t="shared" si="154"/>
        <v>0</v>
      </c>
      <c r="X1618">
        <f t="shared" si="155"/>
        <v>1</v>
      </c>
    </row>
    <row r="1619" spans="1:24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>
        <f>E1619/D1619</f>
        <v>1.4585714285714286</v>
      </c>
      <c r="O1619" s="6">
        <f>IF(L1619&gt;0,E1619/L1619,0)</f>
        <v>64.620253164556956</v>
      </c>
      <c r="P1619" s="11">
        <f t="shared" si="150"/>
        <v>41579.583333333328</v>
      </c>
      <c r="Q1619" s="11">
        <f>(((J1619/60)/60)/24)+DATE(1970,1,1)+(-5/24)</f>
        <v>41546.455879629626</v>
      </c>
      <c r="R1619" s="13" t="s">
        <v>8276</v>
      </c>
      <c r="S1619" s="14" t="str">
        <f t="shared" si="151"/>
        <v>music</v>
      </c>
      <c r="T1619" s="13" t="str">
        <f t="shared" si="152"/>
        <v>rock</v>
      </c>
      <c r="U1619">
        <f>LEN(C1619)</f>
        <v>83</v>
      </c>
      <c r="V1619">
        <f t="shared" si="153"/>
        <v>0</v>
      </c>
      <c r="W1619">
        <f t="shared" si="154"/>
        <v>1</v>
      </c>
      <c r="X1619">
        <f t="shared" si="155"/>
        <v>0</v>
      </c>
    </row>
    <row r="1620" spans="1:24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>
        <f>E1620/D1620</f>
        <v>1.0506666666666666</v>
      </c>
      <c r="O1620" s="6">
        <f>IF(L1620&gt;0,E1620/L1620,0)</f>
        <v>58.370370370370374</v>
      </c>
      <c r="P1620" s="11">
        <f t="shared" si="150"/>
        <v>41341.446006944439</v>
      </c>
      <c r="Q1620" s="11">
        <f>(((J1620/60)/60)/24)+DATE(1970,1,1)+(-5/24)</f>
        <v>41301.446006944439</v>
      </c>
      <c r="R1620" s="13" t="s">
        <v>8276</v>
      </c>
      <c r="S1620" s="14" t="str">
        <f t="shared" si="151"/>
        <v>music</v>
      </c>
      <c r="T1620" s="13" t="str">
        <f t="shared" si="152"/>
        <v>rock</v>
      </c>
      <c r="U1620">
        <f>LEN(C1620)</f>
        <v>89</v>
      </c>
      <c r="V1620">
        <f t="shared" si="153"/>
        <v>0</v>
      </c>
      <c r="W1620">
        <f t="shared" si="154"/>
        <v>1</v>
      </c>
      <c r="X1620">
        <f t="shared" si="155"/>
        <v>0</v>
      </c>
    </row>
    <row r="1621" spans="1:24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>
        <f>E1621/D1621</f>
        <v>1.3333333333333333</v>
      </c>
      <c r="O1621" s="6">
        <f>IF(L1621&gt;0,E1621/L1621,0)</f>
        <v>86.956521739130437</v>
      </c>
      <c r="P1621" s="11">
        <f t="shared" si="150"/>
        <v>41896.977847222224</v>
      </c>
      <c r="Q1621" s="11">
        <f>(((J1621/60)/60)/24)+DATE(1970,1,1)+(-5/24)</f>
        <v>41875.977847222224</v>
      </c>
      <c r="R1621" s="13" t="s">
        <v>8276</v>
      </c>
      <c r="S1621" s="14" t="str">
        <f t="shared" si="151"/>
        <v>music</v>
      </c>
      <c r="T1621" s="13" t="str">
        <f t="shared" si="152"/>
        <v>rock</v>
      </c>
      <c r="U1621">
        <f>LEN(C1621)</f>
        <v>132</v>
      </c>
      <c r="V1621">
        <f t="shared" si="153"/>
        <v>0</v>
      </c>
      <c r="W1621">
        <f t="shared" si="154"/>
        <v>0</v>
      </c>
      <c r="X1621">
        <f t="shared" si="155"/>
        <v>1</v>
      </c>
    </row>
    <row r="1622" spans="1:24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>
        <f>E1622/D1622</f>
        <v>1.1299999999999999</v>
      </c>
      <c r="O1622" s="6">
        <f>IF(L1622&gt;0,E1622/L1622,0)</f>
        <v>66.470588235294116</v>
      </c>
      <c r="P1622" s="11">
        <f t="shared" si="150"/>
        <v>41328.131249999999</v>
      </c>
      <c r="Q1622" s="11">
        <f>(((J1622/60)/60)/24)+DATE(1970,1,1)+(-5/24)</f>
        <v>41321.131249999999</v>
      </c>
      <c r="R1622" s="13" t="s">
        <v>8276</v>
      </c>
      <c r="S1622" s="14" t="str">
        <f t="shared" si="151"/>
        <v>music</v>
      </c>
      <c r="T1622" s="13" t="str">
        <f t="shared" si="152"/>
        <v>rock</v>
      </c>
      <c r="U1622">
        <f>LEN(C1622)</f>
        <v>72</v>
      </c>
      <c r="V1622">
        <f t="shared" si="153"/>
        <v>0</v>
      </c>
      <c r="W1622">
        <f t="shared" si="154"/>
        <v>1</v>
      </c>
      <c r="X1622">
        <f t="shared" si="155"/>
        <v>0</v>
      </c>
    </row>
    <row r="1623" spans="1:24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>
        <f>E1623/D1623</f>
        <v>1.212</v>
      </c>
      <c r="O1623" s="6">
        <f>IF(L1623&gt;0,E1623/L1623,0)</f>
        <v>163.78378378378378</v>
      </c>
      <c r="P1623" s="11">
        <f t="shared" si="150"/>
        <v>41056.957638888889</v>
      </c>
      <c r="Q1623" s="11">
        <f>(((J1623/60)/60)/24)+DATE(1970,1,1)+(-5/24)</f>
        <v>41003.398321759254</v>
      </c>
      <c r="R1623" s="13" t="s">
        <v>8276</v>
      </c>
      <c r="S1623" s="14" t="str">
        <f t="shared" si="151"/>
        <v>music</v>
      </c>
      <c r="T1623" s="13" t="str">
        <f t="shared" si="152"/>
        <v>rock</v>
      </c>
      <c r="U1623">
        <f>LEN(C1623)</f>
        <v>119</v>
      </c>
      <c r="V1623">
        <f t="shared" si="153"/>
        <v>0</v>
      </c>
      <c r="W1623">
        <f t="shared" si="154"/>
        <v>0</v>
      </c>
      <c r="X1623">
        <f t="shared" si="155"/>
        <v>1</v>
      </c>
    </row>
    <row r="1624" spans="1:24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>
        <f>E1624/D1624</f>
        <v>1.0172463768115942</v>
      </c>
      <c r="O1624" s="6">
        <f>IF(L1624&gt;0,E1624/L1624,0)</f>
        <v>107.98461538461538</v>
      </c>
      <c r="P1624" s="11">
        <f t="shared" si="150"/>
        <v>41990.124305555553</v>
      </c>
      <c r="Q1624" s="11">
        <f>(((J1624/60)/60)/24)+DATE(1970,1,1)+(-5/24)</f>
        <v>41950.086504629624</v>
      </c>
      <c r="R1624" s="13" t="s">
        <v>8276</v>
      </c>
      <c r="S1624" s="14" t="str">
        <f t="shared" si="151"/>
        <v>music</v>
      </c>
      <c r="T1624" s="13" t="str">
        <f t="shared" si="152"/>
        <v>rock</v>
      </c>
      <c r="U1624">
        <f>LEN(C1624)</f>
        <v>117</v>
      </c>
      <c r="V1624">
        <f t="shared" si="153"/>
        <v>0</v>
      </c>
      <c r="W1624">
        <f t="shared" si="154"/>
        <v>0</v>
      </c>
      <c r="X1624">
        <f t="shared" si="155"/>
        <v>1</v>
      </c>
    </row>
    <row r="1625" spans="1:24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>
        <f>E1625/D1625</f>
        <v>1.0106666666666666</v>
      </c>
      <c r="O1625" s="6">
        <f>IF(L1625&gt;0,E1625/L1625,0)</f>
        <v>42.111111111111114</v>
      </c>
      <c r="P1625" s="11">
        <f t="shared" si="150"/>
        <v>41513.480196759258</v>
      </c>
      <c r="Q1625" s="11">
        <f>(((J1625/60)/60)/24)+DATE(1970,1,1)+(-5/24)</f>
        <v>41453.480196759258</v>
      </c>
      <c r="R1625" s="13" t="s">
        <v>8276</v>
      </c>
      <c r="S1625" s="14" t="str">
        <f t="shared" si="151"/>
        <v>music</v>
      </c>
      <c r="T1625" s="13" t="str">
        <f t="shared" si="152"/>
        <v>rock</v>
      </c>
      <c r="U1625">
        <f>LEN(C1625)</f>
        <v>129</v>
      </c>
      <c r="V1625">
        <f t="shared" si="153"/>
        <v>0</v>
      </c>
      <c r="W1625">
        <f t="shared" si="154"/>
        <v>0</v>
      </c>
      <c r="X1625">
        <f t="shared" si="155"/>
        <v>1</v>
      </c>
    </row>
    <row r="1626" spans="1:24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>
        <f>E1626/D1626</f>
        <v>1.18</v>
      </c>
      <c r="O1626" s="6">
        <f>IF(L1626&gt;0,E1626/L1626,0)</f>
        <v>47.2</v>
      </c>
      <c r="P1626" s="11">
        <f t="shared" si="150"/>
        <v>41283.158969907403</v>
      </c>
      <c r="Q1626" s="11">
        <f>(((J1626/60)/60)/24)+DATE(1970,1,1)+(-5/24)</f>
        <v>41243.158969907403</v>
      </c>
      <c r="R1626" s="13" t="s">
        <v>8276</v>
      </c>
      <c r="S1626" s="14" t="str">
        <f t="shared" si="151"/>
        <v>music</v>
      </c>
      <c r="T1626" s="13" t="str">
        <f t="shared" si="152"/>
        <v>rock</v>
      </c>
      <c r="U1626">
        <f>LEN(C1626)</f>
        <v>100</v>
      </c>
      <c r="V1626">
        <f t="shared" si="153"/>
        <v>0</v>
      </c>
      <c r="W1626">
        <f t="shared" si="154"/>
        <v>0</v>
      </c>
      <c r="X1626">
        <f t="shared" si="155"/>
        <v>1</v>
      </c>
    </row>
    <row r="1627" spans="1:24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>
        <f>E1627/D1627</f>
        <v>1.5533333333333332</v>
      </c>
      <c r="O1627" s="6">
        <f>IF(L1627&gt;0,E1627/L1627,0)</f>
        <v>112.01923076923077</v>
      </c>
      <c r="P1627" s="11">
        <f t="shared" si="150"/>
        <v>41163.491354166668</v>
      </c>
      <c r="Q1627" s="11">
        <f>(((J1627/60)/60)/24)+DATE(1970,1,1)+(-5/24)</f>
        <v>41135.491354166668</v>
      </c>
      <c r="R1627" s="13" t="s">
        <v>8276</v>
      </c>
      <c r="S1627" s="14" t="str">
        <f t="shared" si="151"/>
        <v>music</v>
      </c>
      <c r="T1627" s="13" t="str">
        <f t="shared" si="152"/>
        <v>rock</v>
      </c>
      <c r="U1627">
        <f>LEN(C1627)</f>
        <v>135</v>
      </c>
      <c r="V1627">
        <f t="shared" si="153"/>
        <v>0</v>
      </c>
      <c r="W1627">
        <f t="shared" si="154"/>
        <v>0</v>
      </c>
      <c r="X1627">
        <f t="shared" si="155"/>
        <v>1</v>
      </c>
    </row>
    <row r="1628" spans="1:24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>
        <f>E1628/D1628</f>
        <v>1.0118750000000001</v>
      </c>
      <c r="O1628" s="6">
        <f>IF(L1628&gt;0,E1628/L1628,0)</f>
        <v>74.953703703703709</v>
      </c>
      <c r="P1628" s="11">
        <f t="shared" si="150"/>
        <v>41609.681331018517</v>
      </c>
      <c r="Q1628" s="11">
        <f>(((J1628/60)/60)/24)+DATE(1970,1,1)+(-5/24)</f>
        <v>41579.639664351853</v>
      </c>
      <c r="R1628" s="13" t="s">
        <v>8276</v>
      </c>
      <c r="S1628" s="14" t="str">
        <f t="shared" si="151"/>
        <v>music</v>
      </c>
      <c r="T1628" s="13" t="str">
        <f t="shared" si="152"/>
        <v>rock</v>
      </c>
      <c r="U1628">
        <f>LEN(C1628)</f>
        <v>116</v>
      </c>
      <c r="V1628">
        <f t="shared" si="153"/>
        <v>0</v>
      </c>
      <c r="W1628">
        <f t="shared" si="154"/>
        <v>0</v>
      </c>
      <c r="X1628">
        <f t="shared" si="155"/>
        <v>1</v>
      </c>
    </row>
    <row r="1629" spans="1:24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>
        <f>E1629/D1629</f>
        <v>1.17</v>
      </c>
      <c r="O1629" s="6">
        <f>IF(L1629&gt;0,E1629/L1629,0)</f>
        <v>61.578947368421055</v>
      </c>
      <c r="P1629" s="11">
        <f t="shared" si="150"/>
        <v>41238.999305555553</v>
      </c>
      <c r="Q1629" s="11">
        <f>(((J1629/60)/60)/24)+DATE(1970,1,1)+(-5/24)</f>
        <v>41205.498715277776</v>
      </c>
      <c r="R1629" s="13" t="s">
        <v>8276</v>
      </c>
      <c r="S1629" s="14" t="str">
        <f t="shared" si="151"/>
        <v>music</v>
      </c>
      <c r="T1629" s="13" t="str">
        <f t="shared" si="152"/>
        <v>rock</v>
      </c>
      <c r="U1629">
        <f>LEN(C1629)</f>
        <v>132</v>
      </c>
      <c r="V1629">
        <f t="shared" si="153"/>
        <v>0</v>
      </c>
      <c r="W1629">
        <f t="shared" si="154"/>
        <v>0</v>
      </c>
      <c r="X1629">
        <f t="shared" si="155"/>
        <v>1</v>
      </c>
    </row>
    <row r="1630" spans="1:24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>
        <f>E1630/D1630</f>
        <v>1.00925</v>
      </c>
      <c r="O1630" s="6">
        <f>IF(L1630&gt;0,E1630/L1630,0)</f>
        <v>45.875</v>
      </c>
      <c r="P1630" s="11">
        <f t="shared" si="150"/>
        <v>41807.528726851851</v>
      </c>
      <c r="Q1630" s="11">
        <f>(((J1630/60)/60)/24)+DATE(1970,1,1)+(-5/24)</f>
        <v>41774.528726851851</v>
      </c>
      <c r="R1630" s="13" t="s">
        <v>8276</v>
      </c>
      <c r="S1630" s="14" t="str">
        <f t="shared" si="151"/>
        <v>music</v>
      </c>
      <c r="T1630" s="13" t="str">
        <f t="shared" si="152"/>
        <v>rock</v>
      </c>
      <c r="U1630">
        <f>LEN(C1630)</f>
        <v>62</v>
      </c>
      <c r="V1630">
        <f t="shared" si="153"/>
        <v>0</v>
      </c>
      <c r="W1630">
        <f t="shared" si="154"/>
        <v>1</v>
      </c>
      <c r="X1630">
        <f t="shared" si="155"/>
        <v>0</v>
      </c>
    </row>
    <row r="1631" spans="1:24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>
        <f>E1631/D1631</f>
        <v>1.0366666666666666</v>
      </c>
      <c r="O1631" s="6">
        <f>IF(L1631&gt;0,E1631/L1631,0)</f>
        <v>75.853658536585371</v>
      </c>
      <c r="P1631" s="11">
        <f t="shared" si="150"/>
        <v>41690.658946759257</v>
      </c>
      <c r="Q1631" s="11">
        <f>(((J1631/60)/60)/24)+DATE(1970,1,1)+(-5/24)</f>
        <v>41645.658946759257</v>
      </c>
      <c r="R1631" s="13" t="s">
        <v>8276</v>
      </c>
      <c r="S1631" s="14" t="str">
        <f t="shared" si="151"/>
        <v>music</v>
      </c>
      <c r="T1631" s="13" t="str">
        <f t="shared" si="152"/>
        <v>rock</v>
      </c>
      <c r="U1631">
        <f>LEN(C1631)</f>
        <v>68</v>
      </c>
      <c r="V1631">
        <f t="shared" si="153"/>
        <v>0</v>
      </c>
      <c r="W1631">
        <f t="shared" si="154"/>
        <v>1</v>
      </c>
      <c r="X1631">
        <f t="shared" si="155"/>
        <v>0</v>
      </c>
    </row>
    <row r="1632" spans="1:24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>
        <f>E1632/D1632</f>
        <v>2.6524999999999999</v>
      </c>
      <c r="O1632" s="6">
        <f>IF(L1632&gt;0,E1632/L1632,0)</f>
        <v>84.206349206349202</v>
      </c>
      <c r="P1632" s="11">
        <f t="shared" si="150"/>
        <v>40970.082638888889</v>
      </c>
      <c r="Q1632" s="11">
        <f>(((J1632/60)/60)/24)+DATE(1970,1,1)+(-5/24)</f>
        <v>40939.629340277774</v>
      </c>
      <c r="R1632" s="13" t="s">
        <v>8276</v>
      </c>
      <c r="S1632" s="14" t="str">
        <f t="shared" si="151"/>
        <v>music</v>
      </c>
      <c r="T1632" s="13" t="str">
        <f t="shared" si="152"/>
        <v>rock</v>
      </c>
      <c r="U1632">
        <f>LEN(C1632)</f>
        <v>131</v>
      </c>
      <c r="V1632">
        <f t="shared" si="153"/>
        <v>0</v>
      </c>
      <c r="W1632">
        <f t="shared" si="154"/>
        <v>0</v>
      </c>
      <c r="X1632">
        <f t="shared" si="155"/>
        <v>1</v>
      </c>
    </row>
    <row r="1633" spans="1:24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>
        <f>E1633/D1633</f>
        <v>1.5590999999999999</v>
      </c>
      <c r="O1633" s="6">
        <f>IF(L1633&gt;0,E1633/L1633,0)</f>
        <v>117.22556390977444</v>
      </c>
      <c r="P1633" s="11">
        <f t="shared" si="150"/>
        <v>41194.65116898148</v>
      </c>
      <c r="Q1633" s="11">
        <f>(((J1633/60)/60)/24)+DATE(1970,1,1)+(-5/24)</f>
        <v>41164.65116898148</v>
      </c>
      <c r="R1633" s="13" t="s">
        <v>8276</v>
      </c>
      <c r="S1633" s="14" t="str">
        <f t="shared" si="151"/>
        <v>music</v>
      </c>
      <c r="T1633" s="13" t="str">
        <f t="shared" si="152"/>
        <v>rock</v>
      </c>
      <c r="U1633">
        <f>LEN(C1633)</f>
        <v>133</v>
      </c>
      <c r="V1633">
        <f t="shared" si="153"/>
        <v>0</v>
      </c>
      <c r="W1633">
        <f t="shared" si="154"/>
        <v>0</v>
      </c>
      <c r="X1633">
        <f t="shared" si="155"/>
        <v>1</v>
      </c>
    </row>
    <row r="1634" spans="1:24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>
        <f>E1634/D1634</f>
        <v>1.0162500000000001</v>
      </c>
      <c r="O1634" s="6">
        <f>IF(L1634&gt;0,E1634/L1634,0)</f>
        <v>86.489361702127653</v>
      </c>
      <c r="P1634" s="11">
        <f t="shared" si="150"/>
        <v>40810.132569444439</v>
      </c>
      <c r="Q1634" s="11">
        <f>(((J1634/60)/60)/24)+DATE(1970,1,1)+(-5/24)</f>
        <v>40750.132569444439</v>
      </c>
      <c r="R1634" s="13" t="s">
        <v>8276</v>
      </c>
      <c r="S1634" s="14" t="str">
        <f t="shared" si="151"/>
        <v>music</v>
      </c>
      <c r="T1634" s="13" t="str">
        <f t="shared" si="152"/>
        <v>rock</v>
      </c>
      <c r="U1634">
        <f>LEN(C1634)</f>
        <v>133</v>
      </c>
      <c r="V1634">
        <f t="shared" si="153"/>
        <v>0</v>
      </c>
      <c r="W1634">
        <f t="shared" si="154"/>
        <v>0</v>
      </c>
      <c r="X1634">
        <f t="shared" si="155"/>
        <v>1</v>
      </c>
    </row>
    <row r="1635" spans="1:24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>
        <f>E1635/D1635</f>
        <v>1</v>
      </c>
      <c r="O1635" s="6">
        <f>IF(L1635&gt;0,E1635/L1635,0)</f>
        <v>172.41379310344828</v>
      </c>
      <c r="P1635" s="11">
        <f t="shared" si="150"/>
        <v>40924</v>
      </c>
      <c r="Q1635" s="11">
        <f>(((J1635/60)/60)/24)+DATE(1970,1,1)+(-5/24)</f>
        <v>40896.675416666665</v>
      </c>
      <c r="R1635" s="13" t="s">
        <v>8276</v>
      </c>
      <c r="S1635" s="14" t="str">
        <f t="shared" si="151"/>
        <v>music</v>
      </c>
      <c r="T1635" s="13" t="str">
        <f t="shared" si="152"/>
        <v>rock</v>
      </c>
      <c r="U1635">
        <f>LEN(C1635)</f>
        <v>130</v>
      </c>
      <c r="V1635">
        <f t="shared" si="153"/>
        <v>0</v>
      </c>
      <c r="W1635">
        <f t="shared" si="154"/>
        <v>0</v>
      </c>
      <c r="X1635">
        <f t="shared" si="155"/>
        <v>1</v>
      </c>
    </row>
    <row r="1636" spans="1:24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>
        <f>E1636/D1636</f>
        <v>1.0049999999999999</v>
      </c>
      <c r="O1636" s="6">
        <f>IF(L1636&gt;0,E1636/L1636,0)</f>
        <v>62.8125</v>
      </c>
      <c r="P1636" s="11">
        <f t="shared" si="150"/>
        <v>40696.040972222218</v>
      </c>
      <c r="Q1636" s="11">
        <f>(((J1636/60)/60)/24)+DATE(1970,1,1)+(-5/24)</f>
        <v>40657.981493055551</v>
      </c>
      <c r="R1636" s="13" t="s">
        <v>8276</v>
      </c>
      <c r="S1636" s="14" t="str">
        <f t="shared" si="151"/>
        <v>music</v>
      </c>
      <c r="T1636" s="13" t="str">
        <f t="shared" si="152"/>
        <v>rock</v>
      </c>
      <c r="U1636">
        <f>LEN(C1636)</f>
        <v>84</v>
      </c>
      <c r="V1636">
        <f t="shared" si="153"/>
        <v>0</v>
      </c>
      <c r="W1636">
        <f t="shared" si="154"/>
        <v>1</v>
      </c>
      <c r="X1636">
        <f t="shared" si="155"/>
        <v>0</v>
      </c>
    </row>
    <row r="1637" spans="1:24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>
        <f>E1637/D1637</f>
        <v>1.2529999999999999</v>
      </c>
      <c r="O1637" s="6">
        <f>IF(L1637&gt;0,E1637/L1637,0)</f>
        <v>67.729729729729726</v>
      </c>
      <c r="P1637" s="11">
        <f t="shared" si="150"/>
        <v>42562.660428240742</v>
      </c>
      <c r="Q1637" s="11">
        <f>(((J1637/60)/60)/24)+DATE(1970,1,1)+(-5/24)</f>
        <v>42502.660428240742</v>
      </c>
      <c r="R1637" s="13" t="s">
        <v>8276</v>
      </c>
      <c r="S1637" s="14" t="str">
        <f t="shared" si="151"/>
        <v>music</v>
      </c>
      <c r="T1637" s="13" t="str">
        <f t="shared" si="152"/>
        <v>rock</v>
      </c>
      <c r="U1637">
        <f>LEN(C1637)</f>
        <v>135</v>
      </c>
      <c r="V1637">
        <f t="shared" si="153"/>
        <v>0</v>
      </c>
      <c r="W1637">
        <f t="shared" si="154"/>
        <v>0</v>
      </c>
      <c r="X1637">
        <f t="shared" si="155"/>
        <v>1</v>
      </c>
    </row>
    <row r="1638" spans="1:24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>
        <f>E1638/D1638</f>
        <v>1.0355555555555556</v>
      </c>
      <c r="O1638" s="6">
        <f>IF(L1638&gt;0,E1638/L1638,0)</f>
        <v>53.5632183908046</v>
      </c>
      <c r="P1638" s="11">
        <f t="shared" si="150"/>
        <v>40705.958333333328</v>
      </c>
      <c r="Q1638" s="11">
        <f>(((J1638/60)/60)/24)+DATE(1970,1,1)+(-5/24)</f>
        <v>40662.878333333334</v>
      </c>
      <c r="R1638" s="13" t="s">
        <v>8276</v>
      </c>
      <c r="S1638" s="14" t="str">
        <f t="shared" si="151"/>
        <v>music</v>
      </c>
      <c r="T1638" s="13" t="str">
        <f t="shared" si="152"/>
        <v>rock</v>
      </c>
      <c r="U1638">
        <f>LEN(C1638)</f>
        <v>129</v>
      </c>
      <c r="V1638">
        <f t="shared" si="153"/>
        <v>0</v>
      </c>
      <c r="W1638">
        <f t="shared" si="154"/>
        <v>0</v>
      </c>
      <c r="X1638">
        <f t="shared" si="155"/>
        <v>1</v>
      </c>
    </row>
    <row r="1639" spans="1:24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>
        <f>E1639/D1639</f>
        <v>1.038</v>
      </c>
      <c r="O1639" s="6">
        <f>IF(L1639&gt;0,E1639/L1639,0)</f>
        <v>34.6</v>
      </c>
      <c r="P1639" s="11">
        <f t="shared" si="150"/>
        <v>40178.777083333334</v>
      </c>
      <c r="Q1639" s="11">
        <f>(((J1639/60)/60)/24)+DATE(1970,1,1)+(-5/24)</f>
        <v>40122.543287037035</v>
      </c>
      <c r="R1639" s="13" t="s">
        <v>8276</v>
      </c>
      <c r="S1639" s="14" t="str">
        <f t="shared" si="151"/>
        <v>music</v>
      </c>
      <c r="T1639" s="13" t="str">
        <f t="shared" si="152"/>
        <v>rock</v>
      </c>
      <c r="U1639">
        <f>LEN(C1639)</f>
        <v>119</v>
      </c>
      <c r="V1639">
        <f t="shared" si="153"/>
        <v>0</v>
      </c>
      <c r="W1639">
        <f t="shared" si="154"/>
        <v>0</v>
      </c>
      <c r="X1639">
        <f t="shared" si="155"/>
        <v>1</v>
      </c>
    </row>
    <row r="1640" spans="1:24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>
        <f>E1640/D1640</f>
        <v>1.05</v>
      </c>
      <c r="O1640" s="6">
        <f>IF(L1640&gt;0,E1640/L1640,0)</f>
        <v>38.888888888888886</v>
      </c>
      <c r="P1640" s="11">
        <f t="shared" si="150"/>
        <v>41333.684027777774</v>
      </c>
      <c r="Q1640" s="11">
        <f>(((J1640/60)/60)/24)+DATE(1970,1,1)+(-5/24)</f>
        <v>41288.478796296295</v>
      </c>
      <c r="R1640" s="13" t="s">
        <v>8276</v>
      </c>
      <c r="S1640" s="14" t="str">
        <f t="shared" si="151"/>
        <v>music</v>
      </c>
      <c r="T1640" s="13" t="str">
        <f t="shared" si="152"/>
        <v>rock</v>
      </c>
      <c r="U1640">
        <f>LEN(C1640)</f>
        <v>76</v>
      </c>
      <c r="V1640">
        <f t="shared" si="153"/>
        <v>0</v>
      </c>
      <c r="W1640">
        <f t="shared" si="154"/>
        <v>1</v>
      </c>
      <c r="X1640">
        <f t="shared" si="155"/>
        <v>0</v>
      </c>
    </row>
    <row r="1641" spans="1:24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>
        <f>E1641/D1641</f>
        <v>1</v>
      </c>
      <c r="O1641" s="6">
        <f>IF(L1641&gt;0,E1641/L1641,0)</f>
        <v>94.736842105263165</v>
      </c>
      <c r="P1641" s="11">
        <f t="shared" si="150"/>
        <v>40971.444039351853</v>
      </c>
      <c r="Q1641" s="11">
        <f>(((J1641/60)/60)/24)+DATE(1970,1,1)+(-5/24)</f>
        <v>40941.444039351853</v>
      </c>
      <c r="R1641" s="13" t="s">
        <v>8276</v>
      </c>
      <c r="S1641" s="14" t="str">
        <f t="shared" si="151"/>
        <v>music</v>
      </c>
      <c r="T1641" s="13" t="str">
        <f t="shared" si="152"/>
        <v>rock</v>
      </c>
      <c r="U1641">
        <f>LEN(C1641)</f>
        <v>131</v>
      </c>
      <c r="V1641">
        <f t="shared" si="153"/>
        <v>0</v>
      </c>
      <c r="W1641">
        <f t="shared" si="154"/>
        <v>0</v>
      </c>
      <c r="X1641">
        <f t="shared" si="155"/>
        <v>1</v>
      </c>
    </row>
    <row r="1642" spans="1:24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>
        <f>E1642/D1642</f>
        <v>1.6986000000000001</v>
      </c>
      <c r="O1642" s="6">
        <f>IF(L1642&gt;0,E1642/L1642,0)</f>
        <v>39.967058823529413</v>
      </c>
      <c r="P1642" s="11">
        <f t="shared" si="150"/>
        <v>40392.874305555553</v>
      </c>
      <c r="Q1642" s="11">
        <f>(((J1642/60)/60)/24)+DATE(1970,1,1)+(-5/24)</f>
        <v>40379.022627314815</v>
      </c>
      <c r="R1642" s="13" t="s">
        <v>8276</v>
      </c>
      <c r="S1642" s="14" t="str">
        <f t="shared" si="151"/>
        <v>music</v>
      </c>
      <c r="T1642" s="13" t="str">
        <f t="shared" si="152"/>
        <v>rock</v>
      </c>
      <c r="U1642">
        <f>LEN(C1642)</f>
        <v>131</v>
      </c>
      <c r="V1642">
        <f t="shared" si="153"/>
        <v>0</v>
      </c>
      <c r="W1642">
        <f t="shared" si="154"/>
        <v>0</v>
      </c>
      <c r="X1642">
        <f t="shared" si="155"/>
        <v>1</v>
      </c>
    </row>
    <row r="1643" spans="1:24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>
        <f>E1643/D1643</f>
        <v>1.014</v>
      </c>
      <c r="O1643" s="6">
        <f>IF(L1643&gt;0,E1643/L1643,0)</f>
        <v>97.5</v>
      </c>
      <c r="P1643" s="11">
        <f t="shared" si="150"/>
        <v>41992.388240740744</v>
      </c>
      <c r="Q1643" s="11">
        <f>(((J1643/60)/60)/24)+DATE(1970,1,1)+(-5/24)</f>
        <v>41962.388240740744</v>
      </c>
      <c r="R1643" s="13" t="s">
        <v>8292</v>
      </c>
      <c r="S1643" s="14" t="str">
        <f t="shared" si="151"/>
        <v>music</v>
      </c>
      <c r="T1643" s="13" t="str">
        <f t="shared" si="152"/>
        <v>pop</v>
      </c>
      <c r="U1643">
        <f>LEN(C1643)</f>
        <v>61</v>
      </c>
      <c r="V1643">
        <f t="shared" si="153"/>
        <v>0</v>
      </c>
      <c r="W1643">
        <f t="shared" si="154"/>
        <v>1</v>
      </c>
      <c r="X1643">
        <f t="shared" si="155"/>
        <v>0</v>
      </c>
    </row>
    <row r="1644" spans="1:24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>
        <f>E1644/D1644</f>
        <v>1</v>
      </c>
      <c r="O1644" s="6">
        <f>IF(L1644&gt;0,E1644/L1644,0)</f>
        <v>42.857142857142854</v>
      </c>
      <c r="P1644" s="11">
        <f t="shared" si="150"/>
        <v>40707.816284722219</v>
      </c>
      <c r="Q1644" s="11">
        <f>(((J1644/60)/60)/24)+DATE(1970,1,1)+(-5/24)</f>
        <v>40687.816284722219</v>
      </c>
      <c r="R1644" s="13" t="s">
        <v>8292</v>
      </c>
      <c r="S1644" s="14" t="str">
        <f t="shared" si="151"/>
        <v>music</v>
      </c>
      <c r="T1644" s="13" t="str">
        <f t="shared" si="152"/>
        <v>pop</v>
      </c>
      <c r="U1644">
        <f>LEN(C1644)</f>
        <v>115</v>
      </c>
      <c r="V1644">
        <f t="shared" si="153"/>
        <v>0</v>
      </c>
      <c r="W1644">
        <f t="shared" si="154"/>
        <v>0</v>
      </c>
      <c r="X1644">
        <f t="shared" si="155"/>
        <v>1</v>
      </c>
    </row>
    <row r="1645" spans="1:24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>
        <f>E1645/D1645</f>
        <v>1.2470000000000001</v>
      </c>
      <c r="O1645" s="6">
        <f>IF(L1645&gt;0,E1645/L1645,0)</f>
        <v>168.51351351351352</v>
      </c>
      <c r="P1645" s="11">
        <f t="shared" si="150"/>
        <v>41176.615879629629</v>
      </c>
      <c r="Q1645" s="11">
        <f>(((J1645/60)/60)/24)+DATE(1970,1,1)+(-5/24)</f>
        <v>41146.615879629629</v>
      </c>
      <c r="R1645" s="13" t="s">
        <v>8292</v>
      </c>
      <c r="S1645" s="14" t="str">
        <f t="shared" si="151"/>
        <v>music</v>
      </c>
      <c r="T1645" s="13" t="str">
        <f t="shared" si="152"/>
        <v>pop</v>
      </c>
      <c r="U1645">
        <f>LEN(C1645)</f>
        <v>82</v>
      </c>
      <c r="V1645">
        <f t="shared" si="153"/>
        <v>0</v>
      </c>
      <c r="W1645">
        <f t="shared" si="154"/>
        <v>1</v>
      </c>
      <c r="X1645">
        <f t="shared" si="155"/>
        <v>0</v>
      </c>
    </row>
    <row r="1646" spans="1:24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>
        <f>E1646/D1646</f>
        <v>1.095</v>
      </c>
      <c r="O1646" s="6">
        <f>IF(L1646&gt;0,E1646/L1646,0)</f>
        <v>85.546875</v>
      </c>
      <c r="P1646" s="11">
        <f t="shared" si="150"/>
        <v>41234.893055555556</v>
      </c>
      <c r="Q1646" s="11">
        <f>(((J1646/60)/60)/24)+DATE(1970,1,1)+(-5/24)</f>
        <v>41174.851388888885</v>
      </c>
      <c r="R1646" s="13" t="s">
        <v>8292</v>
      </c>
      <c r="S1646" s="14" t="str">
        <f t="shared" si="151"/>
        <v>music</v>
      </c>
      <c r="T1646" s="13" t="str">
        <f t="shared" si="152"/>
        <v>pop</v>
      </c>
      <c r="U1646">
        <f>LEN(C1646)</f>
        <v>116</v>
      </c>
      <c r="V1646">
        <f t="shared" si="153"/>
        <v>0</v>
      </c>
      <c r="W1646">
        <f t="shared" si="154"/>
        <v>0</v>
      </c>
      <c r="X1646">
        <f t="shared" si="155"/>
        <v>1</v>
      </c>
    </row>
    <row r="1647" spans="1:24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>
        <f>E1647/D1647</f>
        <v>1.1080000000000001</v>
      </c>
      <c r="O1647" s="6">
        <f>IF(L1647&gt;0,E1647/L1647,0)</f>
        <v>554</v>
      </c>
      <c r="P1647" s="11">
        <f t="shared" si="150"/>
        <v>41535.409027777772</v>
      </c>
      <c r="Q1647" s="11">
        <f>(((J1647/60)/60)/24)+DATE(1970,1,1)+(-5/24)</f>
        <v>41521.409027777772</v>
      </c>
      <c r="R1647" s="13" t="s">
        <v>8292</v>
      </c>
      <c r="S1647" s="14" t="str">
        <f t="shared" si="151"/>
        <v>music</v>
      </c>
      <c r="T1647" s="13" t="str">
        <f t="shared" si="152"/>
        <v>pop</v>
      </c>
      <c r="U1647">
        <f>LEN(C1647)</f>
        <v>122</v>
      </c>
      <c r="V1647">
        <f t="shared" si="153"/>
        <v>0</v>
      </c>
      <c r="W1647">
        <f t="shared" si="154"/>
        <v>0</v>
      </c>
      <c r="X1647">
        <f t="shared" si="155"/>
        <v>1</v>
      </c>
    </row>
    <row r="1648" spans="1:24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>
        <f>E1648/D1648</f>
        <v>1.1020000000000001</v>
      </c>
      <c r="O1648" s="6">
        <f>IF(L1648&gt;0,E1648/L1648,0)</f>
        <v>26.554216867469879</v>
      </c>
      <c r="P1648" s="11">
        <f t="shared" si="150"/>
        <v>41865.549305555556</v>
      </c>
      <c r="Q1648" s="11">
        <f>(((J1648/60)/60)/24)+DATE(1970,1,1)+(-5/24)</f>
        <v>41833.241932870369</v>
      </c>
      <c r="R1648" s="13" t="s">
        <v>8292</v>
      </c>
      <c r="S1648" s="14" t="str">
        <f t="shared" si="151"/>
        <v>music</v>
      </c>
      <c r="T1648" s="13" t="str">
        <f t="shared" si="152"/>
        <v>pop</v>
      </c>
      <c r="U1648">
        <f>LEN(C1648)</f>
        <v>135</v>
      </c>
      <c r="V1648">
        <f t="shared" si="153"/>
        <v>0</v>
      </c>
      <c r="W1648">
        <f t="shared" si="154"/>
        <v>0</v>
      </c>
      <c r="X1648">
        <f t="shared" si="155"/>
        <v>1</v>
      </c>
    </row>
    <row r="1649" spans="1:24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>
        <f>E1649/D1649</f>
        <v>1.0471999999999999</v>
      </c>
      <c r="O1649" s="6">
        <f>IF(L1649&gt;0,E1649/L1649,0)</f>
        <v>113.82608695652173</v>
      </c>
      <c r="P1649" s="11">
        <f t="shared" si="150"/>
        <v>41069.201122685183</v>
      </c>
      <c r="Q1649" s="11">
        <f>(((J1649/60)/60)/24)+DATE(1970,1,1)+(-5/24)</f>
        <v>41039.201122685183</v>
      </c>
      <c r="R1649" s="13" t="s">
        <v>8292</v>
      </c>
      <c r="S1649" s="14" t="str">
        <f t="shared" si="151"/>
        <v>music</v>
      </c>
      <c r="T1649" s="13" t="str">
        <f t="shared" si="152"/>
        <v>pop</v>
      </c>
      <c r="U1649">
        <f>LEN(C1649)</f>
        <v>116</v>
      </c>
      <c r="V1649">
        <f t="shared" si="153"/>
        <v>0</v>
      </c>
      <c r="W1649">
        <f t="shared" si="154"/>
        <v>0</v>
      </c>
      <c r="X1649">
        <f t="shared" si="155"/>
        <v>1</v>
      </c>
    </row>
    <row r="1650" spans="1:24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>
        <f>E1650/D1650</f>
        <v>1.2526086956521738</v>
      </c>
      <c r="O1650" s="6">
        <f>IF(L1650&gt;0,E1650/L1650,0)</f>
        <v>32.011111111111113</v>
      </c>
      <c r="P1650" s="11">
        <f t="shared" si="150"/>
        <v>40622.454652777778</v>
      </c>
      <c r="Q1650" s="11">
        <f>(((J1650/60)/60)/24)+DATE(1970,1,1)+(-5/24)</f>
        <v>40592.496319444443</v>
      </c>
      <c r="R1650" s="13" t="s">
        <v>8292</v>
      </c>
      <c r="S1650" s="14" t="str">
        <f t="shared" si="151"/>
        <v>music</v>
      </c>
      <c r="T1650" s="13" t="str">
        <f t="shared" si="152"/>
        <v>pop</v>
      </c>
      <c r="U1650">
        <f>LEN(C1650)</f>
        <v>116</v>
      </c>
      <c r="V1650">
        <f t="shared" si="153"/>
        <v>0</v>
      </c>
      <c r="W1650">
        <f t="shared" si="154"/>
        <v>0</v>
      </c>
      <c r="X1650">
        <f t="shared" si="155"/>
        <v>1</v>
      </c>
    </row>
    <row r="1651" spans="1:24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>
        <f>E1651/D1651</f>
        <v>1.0058763157894737</v>
      </c>
      <c r="O1651" s="6">
        <f>IF(L1651&gt;0,E1651/L1651,0)</f>
        <v>47.189259259259259</v>
      </c>
      <c r="P1651" s="11">
        <f t="shared" si="150"/>
        <v>41782.476331018515</v>
      </c>
      <c r="Q1651" s="11">
        <f>(((J1651/60)/60)/24)+DATE(1970,1,1)+(-5/24)</f>
        <v>41737.476331018515</v>
      </c>
      <c r="R1651" s="13" t="s">
        <v>8292</v>
      </c>
      <c r="S1651" s="14" t="str">
        <f t="shared" si="151"/>
        <v>music</v>
      </c>
      <c r="T1651" s="13" t="str">
        <f t="shared" si="152"/>
        <v>pop</v>
      </c>
      <c r="U1651">
        <f>LEN(C1651)</f>
        <v>132</v>
      </c>
      <c r="V1651">
        <f t="shared" si="153"/>
        <v>0</v>
      </c>
      <c r="W1651">
        <f t="shared" si="154"/>
        <v>0</v>
      </c>
      <c r="X1651">
        <f t="shared" si="155"/>
        <v>1</v>
      </c>
    </row>
    <row r="1652" spans="1:24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>
        <f>E1652/D1652</f>
        <v>1.4155</v>
      </c>
      <c r="O1652" s="6">
        <f>IF(L1652&gt;0,E1652/L1652,0)</f>
        <v>88.46875</v>
      </c>
      <c r="P1652" s="11">
        <f t="shared" si="150"/>
        <v>41556.227280092593</v>
      </c>
      <c r="Q1652" s="11">
        <f>(((J1652/60)/60)/24)+DATE(1970,1,1)+(-5/24)</f>
        <v>41526.227280092593</v>
      </c>
      <c r="R1652" s="13" t="s">
        <v>8292</v>
      </c>
      <c r="S1652" s="14" t="str">
        <f t="shared" si="151"/>
        <v>music</v>
      </c>
      <c r="T1652" s="13" t="str">
        <f t="shared" si="152"/>
        <v>pop</v>
      </c>
      <c r="U1652">
        <f>LEN(C1652)</f>
        <v>97</v>
      </c>
      <c r="V1652">
        <f t="shared" si="153"/>
        <v>0</v>
      </c>
      <c r="W1652">
        <f t="shared" si="154"/>
        <v>1</v>
      </c>
      <c r="X1652">
        <f t="shared" si="155"/>
        <v>0</v>
      </c>
    </row>
    <row r="1653" spans="1:24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>
        <f>E1653/D1653</f>
        <v>1.0075000000000001</v>
      </c>
      <c r="O1653" s="6">
        <f>IF(L1653&gt;0,E1653/L1653,0)</f>
        <v>100.75</v>
      </c>
      <c r="P1653" s="11">
        <f t="shared" si="150"/>
        <v>40659.082638888889</v>
      </c>
      <c r="Q1653" s="11">
        <f>(((J1653/60)/60)/24)+DATE(1970,1,1)+(-5/24)</f>
        <v>40625.692361111105</v>
      </c>
      <c r="R1653" s="13" t="s">
        <v>8292</v>
      </c>
      <c r="S1653" s="14" t="str">
        <f t="shared" si="151"/>
        <v>music</v>
      </c>
      <c r="T1653" s="13" t="str">
        <f t="shared" si="152"/>
        <v>pop</v>
      </c>
      <c r="U1653">
        <f>LEN(C1653)</f>
        <v>128</v>
      </c>
      <c r="V1653">
        <f t="shared" si="153"/>
        <v>0</v>
      </c>
      <c r="W1653">
        <f t="shared" si="154"/>
        <v>0</v>
      </c>
      <c r="X1653">
        <f t="shared" si="155"/>
        <v>1</v>
      </c>
    </row>
    <row r="1654" spans="1:24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>
        <f>E1654/D1654</f>
        <v>1.0066666666666666</v>
      </c>
      <c r="O1654" s="6">
        <f>IF(L1654&gt;0,E1654/L1654,0)</f>
        <v>64.714285714285708</v>
      </c>
      <c r="P1654" s="11">
        <f t="shared" si="150"/>
        <v>41602.326307870368</v>
      </c>
      <c r="Q1654" s="11">
        <f>(((J1654/60)/60)/24)+DATE(1970,1,1)+(-5/24)</f>
        <v>41572.284641203703</v>
      </c>
      <c r="R1654" s="13" t="s">
        <v>8292</v>
      </c>
      <c r="S1654" s="14" t="str">
        <f t="shared" si="151"/>
        <v>music</v>
      </c>
      <c r="T1654" s="13" t="str">
        <f t="shared" si="152"/>
        <v>pop</v>
      </c>
      <c r="U1654">
        <f>LEN(C1654)</f>
        <v>134</v>
      </c>
      <c r="V1654">
        <f t="shared" si="153"/>
        <v>0</v>
      </c>
      <c r="W1654">
        <f t="shared" si="154"/>
        <v>0</v>
      </c>
      <c r="X1654">
        <f t="shared" si="155"/>
        <v>1</v>
      </c>
    </row>
    <row r="1655" spans="1:24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>
        <f>E1655/D1655</f>
        <v>1.7423040000000001</v>
      </c>
      <c r="O1655" s="6">
        <f>IF(L1655&gt;0,E1655/L1655,0)</f>
        <v>51.854285714285716</v>
      </c>
      <c r="P1655" s="11">
        <f t="shared" si="150"/>
        <v>40657.626111111109</v>
      </c>
      <c r="Q1655" s="11">
        <f>(((J1655/60)/60)/24)+DATE(1970,1,1)+(-5/24)</f>
        <v>40626.626111111109</v>
      </c>
      <c r="R1655" s="13" t="s">
        <v>8292</v>
      </c>
      <c r="S1655" s="14" t="str">
        <f t="shared" si="151"/>
        <v>music</v>
      </c>
      <c r="T1655" s="13" t="str">
        <f t="shared" si="152"/>
        <v>pop</v>
      </c>
      <c r="U1655">
        <f>LEN(C1655)</f>
        <v>123</v>
      </c>
      <c r="V1655">
        <f t="shared" si="153"/>
        <v>0</v>
      </c>
      <c r="W1655">
        <f t="shared" si="154"/>
        <v>0</v>
      </c>
      <c r="X1655">
        <f t="shared" si="155"/>
        <v>1</v>
      </c>
    </row>
    <row r="1656" spans="1:24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>
        <f>E1656/D1656</f>
        <v>1.199090909090909</v>
      </c>
      <c r="O1656" s="6">
        <f>IF(L1656&gt;0,E1656/L1656,0)</f>
        <v>38.794117647058826</v>
      </c>
      <c r="P1656" s="11">
        <f t="shared" si="150"/>
        <v>41017.682407407403</v>
      </c>
      <c r="Q1656" s="11">
        <f>(((J1656/60)/60)/24)+DATE(1970,1,1)+(-5/24)</f>
        <v>40987.682407407403</v>
      </c>
      <c r="R1656" s="13" t="s">
        <v>8292</v>
      </c>
      <c r="S1656" s="14" t="str">
        <f t="shared" si="151"/>
        <v>music</v>
      </c>
      <c r="T1656" s="13" t="str">
        <f t="shared" si="152"/>
        <v>pop</v>
      </c>
      <c r="U1656">
        <f>LEN(C1656)</f>
        <v>134</v>
      </c>
      <c r="V1656">
        <f t="shared" si="153"/>
        <v>0</v>
      </c>
      <c r="W1656">
        <f t="shared" si="154"/>
        <v>0</v>
      </c>
      <c r="X1656">
        <f t="shared" si="155"/>
        <v>1</v>
      </c>
    </row>
    <row r="1657" spans="1:24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>
        <f>E1657/D1657</f>
        <v>1.4286666666666668</v>
      </c>
      <c r="O1657" s="6">
        <f>IF(L1657&gt;0,E1657/L1657,0)</f>
        <v>44.645833333333336</v>
      </c>
      <c r="P1657" s="11">
        <f t="shared" si="150"/>
        <v>41004.541898148142</v>
      </c>
      <c r="Q1657" s="11">
        <f>(((J1657/60)/60)/24)+DATE(1970,1,1)+(-5/24)</f>
        <v>40974.583564814813</v>
      </c>
      <c r="R1657" s="13" t="s">
        <v>8292</v>
      </c>
      <c r="S1657" s="14" t="str">
        <f t="shared" si="151"/>
        <v>music</v>
      </c>
      <c r="T1657" s="13" t="str">
        <f t="shared" si="152"/>
        <v>pop</v>
      </c>
      <c r="U1657">
        <f>LEN(C1657)</f>
        <v>87</v>
      </c>
      <c r="V1657">
        <f t="shared" si="153"/>
        <v>0</v>
      </c>
      <c r="W1657">
        <f t="shared" si="154"/>
        <v>1</v>
      </c>
      <c r="X1657">
        <f t="shared" si="155"/>
        <v>0</v>
      </c>
    </row>
    <row r="1658" spans="1:24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>
        <f>E1658/D1658</f>
        <v>1.0033493333333334</v>
      </c>
      <c r="O1658" s="6">
        <f>IF(L1658&gt;0,E1658/L1658,0)</f>
        <v>156.77333333333334</v>
      </c>
      <c r="P1658" s="11">
        <f t="shared" si="150"/>
        <v>41256.720509259256</v>
      </c>
      <c r="Q1658" s="11">
        <f>(((J1658/60)/60)/24)+DATE(1970,1,1)+(-5/24)</f>
        <v>41226.720509259256</v>
      </c>
      <c r="R1658" s="13" t="s">
        <v>8292</v>
      </c>
      <c r="S1658" s="14" t="str">
        <f t="shared" si="151"/>
        <v>music</v>
      </c>
      <c r="T1658" s="13" t="str">
        <f t="shared" si="152"/>
        <v>pop</v>
      </c>
      <c r="U1658">
        <f>LEN(C1658)</f>
        <v>127</v>
      </c>
      <c r="V1658">
        <f t="shared" si="153"/>
        <v>0</v>
      </c>
      <c r="W1658">
        <f t="shared" si="154"/>
        <v>0</v>
      </c>
      <c r="X1658">
        <f t="shared" si="155"/>
        <v>1</v>
      </c>
    </row>
    <row r="1659" spans="1:24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>
        <f>E1659/D1659</f>
        <v>1.0493380000000001</v>
      </c>
      <c r="O1659" s="6">
        <f>IF(L1659&gt;0,E1659/L1659,0)</f>
        <v>118.70339366515837</v>
      </c>
      <c r="P1659" s="11">
        <f t="shared" si="150"/>
        <v>41053.573703703703</v>
      </c>
      <c r="Q1659" s="11">
        <f>(((J1659/60)/60)/24)+DATE(1970,1,1)+(-5/24)</f>
        <v>41023.573703703703</v>
      </c>
      <c r="R1659" s="13" t="s">
        <v>8292</v>
      </c>
      <c r="S1659" s="14" t="str">
        <f t="shared" si="151"/>
        <v>music</v>
      </c>
      <c r="T1659" s="13" t="str">
        <f t="shared" si="152"/>
        <v>pop</v>
      </c>
      <c r="U1659">
        <f>LEN(C1659)</f>
        <v>133</v>
      </c>
      <c r="V1659">
        <f t="shared" si="153"/>
        <v>0</v>
      </c>
      <c r="W1659">
        <f t="shared" si="154"/>
        <v>0</v>
      </c>
      <c r="X1659">
        <f t="shared" si="155"/>
        <v>1</v>
      </c>
    </row>
    <row r="1660" spans="1:24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>
        <f>E1660/D1660</f>
        <v>1.3223333333333334</v>
      </c>
      <c r="O1660" s="6">
        <f>IF(L1660&gt;0,E1660/L1660,0)</f>
        <v>74.149532710280369</v>
      </c>
      <c r="P1660" s="11">
        <f t="shared" si="150"/>
        <v>41261.388888888883</v>
      </c>
      <c r="Q1660" s="11">
        <f>(((J1660/60)/60)/24)+DATE(1970,1,1)+(-5/24)</f>
        <v>41223.013506944444</v>
      </c>
      <c r="R1660" s="13" t="s">
        <v>8292</v>
      </c>
      <c r="S1660" s="14" t="str">
        <f t="shared" si="151"/>
        <v>music</v>
      </c>
      <c r="T1660" s="13" t="str">
        <f t="shared" si="152"/>
        <v>pop</v>
      </c>
      <c r="U1660">
        <f>LEN(C1660)</f>
        <v>134</v>
      </c>
      <c r="V1660">
        <f t="shared" si="153"/>
        <v>0</v>
      </c>
      <c r="W1660">
        <f t="shared" si="154"/>
        <v>0</v>
      </c>
      <c r="X1660">
        <f t="shared" si="155"/>
        <v>1</v>
      </c>
    </row>
    <row r="1661" spans="1:24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>
        <f>E1661/D1661</f>
        <v>1.1279999999999999</v>
      </c>
      <c r="O1661" s="6">
        <f>IF(L1661&gt;0,E1661/L1661,0)</f>
        <v>12.533333333333333</v>
      </c>
      <c r="P1661" s="11">
        <f t="shared" si="150"/>
        <v>41625.291666666664</v>
      </c>
      <c r="Q1661" s="11">
        <f>(((J1661/60)/60)/24)+DATE(1970,1,1)+(-5/24)</f>
        <v>41596.705104166664</v>
      </c>
      <c r="R1661" s="13" t="s">
        <v>8292</v>
      </c>
      <c r="S1661" s="14" t="str">
        <f t="shared" si="151"/>
        <v>music</v>
      </c>
      <c r="T1661" s="13" t="str">
        <f t="shared" si="152"/>
        <v>pop</v>
      </c>
      <c r="U1661">
        <f>LEN(C1661)</f>
        <v>121</v>
      </c>
      <c r="V1661">
        <f t="shared" si="153"/>
        <v>0</v>
      </c>
      <c r="W1661">
        <f t="shared" si="154"/>
        <v>0</v>
      </c>
      <c r="X1661">
        <f t="shared" si="155"/>
        <v>1</v>
      </c>
    </row>
    <row r="1662" spans="1:24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>
        <f>E1662/D1662</f>
        <v>12.5375</v>
      </c>
      <c r="O1662" s="6">
        <f>IF(L1662&gt;0,E1662/L1662,0)</f>
        <v>27.861111111111111</v>
      </c>
      <c r="P1662" s="11">
        <f t="shared" si="150"/>
        <v>42490.707638888889</v>
      </c>
      <c r="Q1662" s="11">
        <f>(((J1662/60)/60)/24)+DATE(1970,1,1)+(-5/24)</f>
        <v>42459.485532407409</v>
      </c>
      <c r="R1662" s="13" t="s">
        <v>8292</v>
      </c>
      <c r="S1662" s="14" t="str">
        <f t="shared" si="151"/>
        <v>music</v>
      </c>
      <c r="T1662" s="13" t="str">
        <f t="shared" si="152"/>
        <v>pop</v>
      </c>
      <c r="U1662">
        <f>LEN(C1662)</f>
        <v>132</v>
      </c>
      <c r="V1662">
        <f t="shared" si="153"/>
        <v>0</v>
      </c>
      <c r="W1662">
        <f t="shared" si="154"/>
        <v>0</v>
      </c>
      <c r="X1662">
        <f t="shared" si="155"/>
        <v>1</v>
      </c>
    </row>
    <row r="1663" spans="1:24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>
        <f>E1663/D1663</f>
        <v>1.0250632911392406</v>
      </c>
      <c r="O1663" s="6">
        <f>IF(L1663&gt;0,E1663/L1663,0)</f>
        <v>80.178217821782184</v>
      </c>
      <c r="P1663" s="11">
        <f t="shared" si="150"/>
        <v>42386.666666666664</v>
      </c>
      <c r="Q1663" s="11">
        <f>(((J1663/60)/60)/24)+DATE(1970,1,1)+(-5/24)</f>
        <v>42343.789710648147</v>
      </c>
      <c r="R1663" s="13" t="s">
        <v>8292</v>
      </c>
      <c r="S1663" s="14" t="str">
        <f t="shared" si="151"/>
        <v>music</v>
      </c>
      <c r="T1663" s="13" t="str">
        <f t="shared" si="152"/>
        <v>pop</v>
      </c>
      <c r="U1663">
        <f>LEN(C1663)</f>
        <v>133</v>
      </c>
      <c r="V1663">
        <f t="shared" si="153"/>
        <v>0</v>
      </c>
      <c r="W1663">
        <f t="shared" si="154"/>
        <v>0</v>
      </c>
      <c r="X1663">
        <f t="shared" si="155"/>
        <v>1</v>
      </c>
    </row>
    <row r="1664" spans="1:24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>
        <f>E1664/D1664</f>
        <v>1.026375</v>
      </c>
      <c r="O1664" s="6">
        <f>IF(L1664&gt;0,E1664/L1664,0)</f>
        <v>132.43548387096774</v>
      </c>
      <c r="P1664" s="11">
        <f t="shared" si="150"/>
        <v>40908.031666666662</v>
      </c>
      <c r="Q1664" s="11">
        <f>(((J1664/60)/60)/24)+DATE(1970,1,1)+(-5/24)</f>
        <v>40847.99</v>
      </c>
      <c r="R1664" s="13" t="s">
        <v>8292</v>
      </c>
      <c r="S1664" s="14" t="str">
        <f t="shared" si="151"/>
        <v>music</v>
      </c>
      <c r="T1664" s="13" t="str">
        <f t="shared" si="152"/>
        <v>pop</v>
      </c>
      <c r="U1664">
        <f>LEN(C1664)</f>
        <v>131</v>
      </c>
      <c r="V1664">
        <f t="shared" si="153"/>
        <v>0</v>
      </c>
      <c r="W1664">
        <f t="shared" si="154"/>
        <v>0</v>
      </c>
      <c r="X1664">
        <f t="shared" si="155"/>
        <v>1</v>
      </c>
    </row>
    <row r="1665" spans="1:24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>
        <f>E1665/D1665</f>
        <v>1.08</v>
      </c>
      <c r="O1665" s="6">
        <f>IF(L1665&gt;0,E1665/L1665,0)</f>
        <v>33.75</v>
      </c>
      <c r="P1665" s="11">
        <f t="shared" si="150"/>
        <v>42035.813738425924</v>
      </c>
      <c r="Q1665" s="11">
        <f>(((J1665/60)/60)/24)+DATE(1970,1,1)+(-5/24)</f>
        <v>42005.813738425924</v>
      </c>
      <c r="R1665" s="13" t="s">
        <v>8292</v>
      </c>
      <c r="S1665" s="14" t="str">
        <f t="shared" si="151"/>
        <v>music</v>
      </c>
      <c r="T1665" s="13" t="str">
        <f t="shared" si="152"/>
        <v>pop</v>
      </c>
      <c r="U1665">
        <f>LEN(C1665)</f>
        <v>103</v>
      </c>
      <c r="V1665">
        <f t="shared" si="153"/>
        <v>0</v>
      </c>
      <c r="W1665">
        <f t="shared" si="154"/>
        <v>0</v>
      </c>
      <c r="X1665">
        <f t="shared" si="155"/>
        <v>1</v>
      </c>
    </row>
    <row r="1666" spans="1:24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>
        <f>E1666/D1666</f>
        <v>1.2240879999999998</v>
      </c>
      <c r="O1666" s="6">
        <f>IF(L1666&gt;0,E1666/L1666,0)</f>
        <v>34.384494382022467</v>
      </c>
      <c r="P1666" s="11">
        <f t="shared" ref="P1666:P1729" si="156">(((I1666/60)/60)/24)+DATE(1970,1,1)+(-5/24)</f>
        <v>40983.957638888889</v>
      </c>
      <c r="Q1666" s="11">
        <f>(((J1666/60)/60)/24)+DATE(1970,1,1)+(-5/24)</f>
        <v>40939.553449074068</v>
      </c>
      <c r="R1666" s="13" t="s">
        <v>8292</v>
      </c>
      <c r="S1666" s="14" t="str">
        <f t="shared" ref="S1666:S1729" si="157">LEFT(R1666,SEARCH("/",R1666)-1)</f>
        <v>music</v>
      </c>
      <c r="T1666" s="13" t="str">
        <f t="shared" ref="T1666:T1729" si="158">RIGHT(R1666,LEN(R1666)-SEARCH("/",R1666))</f>
        <v>pop</v>
      </c>
      <c r="U1666">
        <f>LEN(C1666)</f>
        <v>112</v>
      </c>
      <c r="V1666">
        <f t="shared" si="153"/>
        <v>0</v>
      </c>
      <c r="W1666">
        <f t="shared" si="154"/>
        <v>0</v>
      </c>
      <c r="X1666">
        <f t="shared" si="155"/>
        <v>1</v>
      </c>
    </row>
    <row r="1667" spans="1:24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>
        <f>E1667/D1667</f>
        <v>1.1945714285714286</v>
      </c>
      <c r="O1667" s="6">
        <f>IF(L1667&gt;0,E1667/L1667,0)</f>
        <v>44.956989247311824</v>
      </c>
      <c r="P1667" s="11">
        <f t="shared" si="156"/>
        <v>40595.916666666664</v>
      </c>
      <c r="Q1667" s="11">
        <f>(((J1667/60)/60)/24)+DATE(1970,1,1)+(-5/24)</f>
        <v>40564.441122685181</v>
      </c>
      <c r="R1667" s="13" t="s">
        <v>8292</v>
      </c>
      <c r="S1667" s="14" t="str">
        <f t="shared" si="157"/>
        <v>music</v>
      </c>
      <c r="T1667" s="13" t="str">
        <f t="shared" si="158"/>
        <v>pop</v>
      </c>
      <c r="U1667">
        <f>LEN(C1667)</f>
        <v>134</v>
      </c>
      <c r="V1667">
        <f t="shared" ref="V1667:V1730" si="159">IF(U1667&lt;50,1,0)</f>
        <v>0</v>
      </c>
      <c r="W1667">
        <f t="shared" ref="W1667:W1730" si="160">IF(AND(U1667&gt;= 50, U1667 &lt; 100),1,0)</f>
        <v>0</v>
      </c>
      <c r="X1667">
        <f t="shared" ref="X1667:X1730" si="161">IF(U1667&gt;=100,1,0)</f>
        <v>1</v>
      </c>
    </row>
    <row r="1668" spans="1:24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>
        <f>E1668/D1668</f>
        <v>1.6088</v>
      </c>
      <c r="O1668" s="6">
        <f>IF(L1668&gt;0,E1668/L1668,0)</f>
        <v>41.04081632653061</v>
      </c>
      <c r="P1668" s="11">
        <f t="shared" si="156"/>
        <v>41361.003159722219</v>
      </c>
      <c r="Q1668" s="11">
        <f>(((J1668/60)/60)/24)+DATE(1970,1,1)+(-5/24)</f>
        <v>41331.04482638889</v>
      </c>
      <c r="R1668" s="13" t="s">
        <v>8292</v>
      </c>
      <c r="S1668" s="14" t="str">
        <f t="shared" si="157"/>
        <v>music</v>
      </c>
      <c r="T1668" s="13" t="str">
        <f t="shared" si="158"/>
        <v>pop</v>
      </c>
      <c r="U1668">
        <f>LEN(C1668)</f>
        <v>104</v>
      </c>
      <c r="V1668">
        <f t="shared" si="159"/>
        <v>0</v>
      </c>
      <c r="W1668">
        <f t="shared" si="160"/>
        <v>0</v>
      </c>
      <c r="X1668">
        <f t="shared" si="161"/>
        <v>1</v>
      </c>
    </row>
    <row r="1669" spans="1:24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>
        <f>E1669/D1669</f>
        <v>1.2685294117647059</v>
      </c>
      <c r="O1669" s="6">
        <f>IF(L1669&gt;0,E1669/L1669,0)</f>
        <v>52.597560975609753</v>
      </c>
      <c r="P1669" s="11">
        <f t="shared" si="156"/>
        <v>41709.082638888889</v>
      </c>
      <c r="Q1669" s="11">
        <f>(((J1669/60)/60)/24)+DATE(1970,1,1)+(-5/24)</f>
        <v>41681.862245370365</v>
      </c>
      <c r="R1669" s="13" t="s">
        <v>8292</v>
      </c>
      <c r="S1669" s="14" t="str">
        <f t="shared" si="157"/>
        <v>music</v>
      </c>
      <c r="T1669" s="13" t="str">
        <f t="shared" si="158"/>
        <v>pop</v>
      </c>
      <c r="U1669">
        <f>LEN(C1669)</f>
        <v>126</v>
      </c>
      <c r="V1669">
        <f t="shared" si="159"/>
        <v>0</v>
      </c>
      <c r="W1669">
        <f t="shared" si="160"/>
        <v>0</v>
      </c>
      <c r="X1669">
        <f t="shared" si="161"/>
        <v>1</v>
      </c>
    </row>
    <row r="1670" spans="1:24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>
        <f>E1670/D1670</f>
        <v>1.026375</v>
      </c>
      <c r="O1670" s="6">
        <f>IF(L1670&gt;0,E1670/L1670,0)</f>
        <v>70.784482758620683</v>
      </c>
      <c r="P1670" s="11">
        <f t="shared" si="156"/>
        <v>40874.983090277776</v>
      </c>
      <c r="Q1670" s="11">
        <f>(((J1670/60)/60)/24)+DATE(1970,1,1)+(-5/24)</f>
        <v>40844.941423611104</v>
      </c>
      <c r="R1670" s="13" t="s">
        <v>8292</v>
      </c>
      <c r="S1670" s="14" t="str">
        <f t="shared" si="157"/>
        <v>music</v>
      </c>
      <c r="T1670" s="13" t="str">
        <f t="shared" si="158"/>
        <v>pop</v>
      </c>
      <c r="U1670">
        <f>LEN(C1670)</f>
        <v>124</v>
      </c>
      <c r="V1670">
        <f t="shared" si="159"/>
        <v>0</v>
      </c>
      <c r="W1670">
        <f t="shared" si="160"/>
        <v>0</v>
      </c>
      <c r="X1670">
        <f t="shared" si="161"/>
        <v>1</v>
      </c>
    </row>
    <row r="1671" spans="1:24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>
        <f>E1671/D1671</f>
        <v>1.3975</v>
      </c>
      <c r="O1671" s="6">
        <f>IF(L1671&gt;0,E1671/L1671,0)</f>
        <v>53.75</v>
      </c>
      <c r="P1671" s="11">
        <f t="shared" si="156"/>
        <v>42521.676805555551</v>
      </c>
      <c r="Q1671" s="11">
        <f>(((J1671/60)/60)/24)+DATE(1970,1,1)+(-5/24)</f>
        <v>42461.676805555551</v>
      </c>
      <c r="R1671" s="13" t="s">
        <v>8292</v>
      </c>
      <c r="S1671" s="14" t="str">
        <f t="shared" si="157"/>
        <v>music</v>
      </c>
      <c r="T1671" s="13" t="str">
        <f t="shared" si="158"/>
        <v>pop</v>
      </c>
      <c r="U1671">
        <f>LEN(C1671)</f>
        <v>121</v>
      </c>
      <c r="V1671">
        <f t="shared" si="159"/>
        <v>0</v>
      </c>
      <c r="W1671">
        <f t="shared" si="160"/>
        <v>0</v>
      </c>
      <c r="X1671">
        <f t="shared" si="161"/>
        <v>1</v>
      </c>
    </row>
    <row r="1672" spans="1:24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>
        <f>E1672/D1672</f>
        <v>1.026</v>
      </c>
      <c r="O1672" s="6">
        <f>IF(L1672&gt;0,E1672/L1672,0)</f>
        <v>44.608695652173914</v>
      </c>
      <c r="P1672" s="11">
        <f t="shared" si="156"/>
        <v>40363.958333333328</v>
      </c>
      <c r="Q1672" s="11">
        <f>(((J1672/60)/60)/24)+DATE(1970,1,1)+(-5/24)</f>
        <v>40313.722210648149</v>
      </c>
      <c r="R1672" s="13" t="s">
        <v>8292</v>
      </c>
      <c r="S1672" s="14" t="str">
        <f t="shared" si="157"/>
        <v>music</v>
      </c>
      <c r="T1672" s="13" t="str">
        <f t="shared" si="158"/>
        <v>pop</v>
      </c>
      <c r="U1672">
        <f>LEN(C1672)</f>
        <v>150</v>
      </c>
      <c r="V1672">
        <f t="shared" si="159"/>
        <v>0</v>
      </c>
      <c r="W1672">
        <f t="shared" si="160"/>
        <v>0</v>
      </c>
      <c r="X1672">
        <f t="shared" si="161"/>
        <v>1</v>
      </c>
    </row>
    <row r="1673" spans="1:24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>
        <f>E1673/D1673</f>
        <v>1.0067349999999999</v>
      </c>
      <c r="O1673" s="6">
        <f>IF(L1673&gt;0,E1673/L1673,0)</f>
        <v>26.148961038961041</v>
      </c>
      <c r="P1673" s="11">
        <f t="shared" si="156"/>
        <v>42583.335810185185</v>
      </c>
      <c r="Q1673" s="11">
        <f>(((J1673/60)/60)/24)+DATE(1970,1,1)+(-5/24)</f>
        <v>42553.335810185185</v>
      </c>
      <c r="R1673" s="13" t="s">
        <v>8292</v>
      </c>
      <c r="S1673" s="14" t="str">
        <f t="shared" si="157"/>
        <v>music</v>
      </c>
      <c r="T1673" s="13" t="str">
        <f t="shared" si="158"/>
        <v>pop</v>
      </c>
      <c r="U1673">
        <f>LEN(C1673)</f>
        <v>77</v>
      </c>
      <c r="V1673">
        <f t="shared" si="159"/>
        <v>0</v>
      </c>
      <c r="W1673">
        <f t="shared" si="160"/>
        <v>1</v>
      </c>
      <c r="X1673">
        <f t="shared" si="161"/>
        <v>0</v>
      </c>
    </row>
    <row r="1674" spans="1:24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>
        <f>E1674/D1674</f>
        <v>1.1294117647058823</v>
      </c>
      <c r="O1674" s="6">
        <f>IF(L1674&gt;0,E1674/L1674,0)</f>
        <v>39.183673469387756</v>
      </c>
      <c r="P1674" s="11">
        <f t="shared" si="156"/>
        <v>41064.448263888888</v>
      </c>
      <c r="Q1674" s="11">
        <f>(((J1674/60)/60)/24)+DATE(1970,1,1)+(-5/24)</f>
        <v>41034.448263888888</v>
      </c>
      <c r="R1674" s="13" t="s">
        <v>8292</v>
      </c>
      <c r="S1674" s="14" t="str">
        <f t="shared" si="157"/>
        <v>music</v>
      </c>
      <c r="T1674" s="13" t="str">
        <f t="shared" si="158"/>
        <v>pop</v>
      </c>
      <c r="U1674">
        <f>LEN(C1674)</f>
        <v>92</v>
      </c>
      <c r="V1674">
        <f t="shared" si="159"/>
        <v>0</v>
      </c>
      <c r="W1674">
        <f t="shared" si="160"/>
        <v>1</v>
      </c>
      <c r="X1674">
        <f t="shared" si="161"/>
        <v>0</v>
      </c>
    </row>
    <row r="1675" spans="1:24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>
        <f>E1675/D1675</f>
        <v>1.2809523809523808</v>
      </c>
      <c r="O1675" s="6">
        <f>IF(L1675&gt;0,E1675/L1675,0)</f>
        <v>45.593220338983052</v>
      </c>
      <c r="P1675" s="11">
        <f t="shared" si="156"/>
        <v>42069.670046296298</v>
      </c>
      <c r="Q1675" s="11">
        <f>(((J1675/60)/60)/24)+DATE(1970,1,1)+(-5/24)</f>
        <v>42039.670046296298</v>
      </c>
      <c r="R1675" s="13" t="s">
        <v>8292</v>
      </c>
      <c r="S1675" s="14" t="str">
        <f t="shared" si="157"/>
        <v>music</v>
      </c>
      <c r="T1675" s="13" t="str">
        <f t="shared" si="158"/>
        <v>pop</v>
      </c>
      <c r="U1675">
        <f>LEN(C1675)</f>
        <v>126</v>
      </c>
      <c r="V1675">
        <f t="shared" si="159"/>
        <v>0</v>
      </c>
      <c r="W1675">
        <f t="shared" si="160"/>
        <v>0</v>
      </c>
      <c r="X1675">
        <f t="shared" si="161"/>
        <v>1</v>
      </c>
    </row>
    <row r="1676" spans="1:24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>
        <f>E1676/D1676</f>
        <v>2.0169999999999999</v>
      </c>
      <c r="O1676" s="6">
        <f>IF(L1676&gt;0,E1676/L1676,0)</f>
        <v>89.247787610619469</v>
      </c>
      <c r="P1676" s="11">
        <f t="shared" si="156"/>
        <v>42600.082638888889</v>
      </c>
      <c r="Q1676" s="11">
        <f>(((J1676/60)/60)/24)+DATE(1970,1,1)+(-5/24)</f>
        <v>42569.397060185183</v>
      </c>
      <c r="R1676" s="13" t="s">
        <v>8292</v>
      </c>
      <c r="S1676" s="14" t="str">
        <f t="shared" si="157"/>
        <v>music</v>
      </c>
      <c r="T1676" s="13" t="str">
        <f t="shared" si="158"/>
        <v>pop</v>
      </c>
      <c r="U1676">
        <f>LEN(C1676)</f>
        <v>134</v>
      </c>
      <c r="V1676">
        <f t="shared" si="159"/>
        <v>0</v>
      </c>
      <c r="W1676">
        <f t="shared" si="160"/>
        <v>0</v>
      </c>
      <c r="X1676">
        <f t="shared" si="161"/>
        <v>1</v>
      </c>
    </row>
    <row r="1677" spans="1:24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>
        <f>E1677/D1677</f>
        <v>1.37416</v>
      </c>
      <c r="O1677" s="6">
        <f>IF(L1677&gt;0,E1677/L1677,0)</f>
        <v>40.416470588235299</v>
      </c>
      <c r="P1677" s="11">
        <f t="shared" si="156"/>
        <v>40832.710416666661</v>
      </c>
      <c r="Q1677" s="11">
        <f>(((J1677/60)/60)/24)+DATE(1970,1,1)+(-5/24)</f>
        <v>40802.524768518517</v>
      </c>
      <c r="R1677" s="13" t="s">
        <v>8292</v>
      </c>
      <c r="S1677" s="14" t="str">
        <f t="shared" si="157"/>
        <v>music</v>
      </c>
      <c r="T1677" s="13" t="str">
        <f t="shared" si="158"/>
        <v>pop</v>
      </c>
      <c r="U1677">
        <f>LEN(C1677)</f>
        <v>86</v>
      </c>
      <c r="V1677">
        <f t="shared" si="159"/>
        <v>0</v>
      </c>
      <c r="W1677">
        <f t="shared" si="160"/>
        <v>1</v>
      </c>
      <c r="X1677">
        <f t="shared" si="161"/>
        <v>0</v>
      </c>
    </row>
    <row r="1678" spans="1:24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>
        <f>E1678/D1678</f>
        <v>1.1533333333333333</v>
      </c>
      <c r="O1678" s="6">
        <f>IF(L1678&gt;0,E1678/L1678,0)</f>
        <v>82.38095238095238</v>
      </c>
      <c r="P1678" s="11">
        <f t="shared" si="156"/>
        <v>41019.957638888889</v>
      </c>
      <c r="Q1678" s="11">
        <f>(((J1678/60)/60)/24)+DATE(1970,1,1)+(-5/24)</f>
        <v>40973.517905092594</v>
      </c>
      <c r="R1678" s="13" t="s">
        <v>8292</v>
      </c>
      <c r="S1678" s="14" t="str">
        <f t="shared" si="157"/>
        <v>music</v>
      </c>
      <c r="T1678" s="13" t="str">
        <f t="shared" si="158"/>
        <v>pop</v>
      </c>
      <c r="U1678">
        <f>LEN(C1678)</f>
        <v>92</v>
      </c>
      <c r="V1678">
        <f t="shared" si="159"/>
        <v>0</v>
      </c>
      <c r="W1678">
        <f t="shared" si="160"/>
        <v>1</v>
      </c>
      <c r="X1678">
        <f t="shared" si="161"/>
        <v>0</v>
      </c>
    </row>
    <row r="1679" spans="1:24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>
        <f>E1679/D1679</f>
        <v>1.1166666666666667</v>
      </c>
      <c r="O1679" s="6">
        <f>IF(L1679&gt;0,E1679/L1679,0)</f>
        <v>159.52380952380952</v>
      </c>
      <c r="P1679" s="11">
        <f t="shared" si="156"/>
        <v>42476.040972222218</v>
      </c>
      <c r="Q1679" s="11">
        <f>(((J1679/60)/60)/24)+DATE(1970,1,1)+(-5/24)</f>
        <v>42416.198796296296</v>
      </c>
      <c r="R1679" s="13" t="s">
        <v>8292</v>
      </c>
      <c r="S1679" s="14" t="str">
        <f t="shared" si="157"/>
        <v>music</v>
      </c>
      <c r="T1679" s="13" t="str">
        <f t="shared" si="158"/>
        <v>pop</v>
      </c>
      <c r="U1679">
        <f>LEN(C1679)</f>
        <v>115</v>
      </c>
      <c r="V1679">
        <f t="shared" si="159"/>
        <v>0</v>
      </c>
      <c r="W1679">
        <f t="shared" si="160"/>
        <v>0</v>
      </c>
      <c r="X1679">
        <f t="shared" si="161"/>
        <v>1</v>
      </c>
    </row>
    <row r="1680" spans="1:24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>
        <f>E1680/D1680</f>
        <v>1.1839999999999999</v>
      </c>
      <c r="O1680" s="6">
        <f>IF(L1680&gt;0,E1680/L1680,0)</f>
        <v>36.244897959183675</v>
      </c>
      <c r="P1680" s="11">
        <f t="shared" si="156"/>
        <v>41676.646655092591</v>
      </c>
      <c r="Q1680" s="11">
        <f>(((J1680/60)/60)/24)+DATE(1970,1,1)+(-5/24)</f>
        <v>41662.646655092591</v>
      </c>
      <c r="R1680" s="13" t="s">
        <v>8292</v>
      </c>
      <c r="S1680" s="14" t="str">
        <f t="shared" si="157"/>
        <v>music</v>
      </c>
      <c r="T1680" s="13" t="str">
        <f t="shared" si="158"/>
        <v>pop</v>
      </c>
      <c r="U1680">
        <f>LEN(C1680)</f>
        <v>100</v>
      </c>
      <c r="V1680">
        <f t="shared" si="159"/>
        <v>0</v>
      </c>
      <c r="W1680">
        <f t="shared" si="160"/>
        <v>0</v>
      </c>
      <c r="X1680">
        <f t="shared" si="161"/>
        <v>1</v>
      </c>
    </row>
    <row r="1681" spans="1:24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>
        <f>E1681/D1681</f>
        <v>1.75</v>
      </c>
      <c r="O1681" s="6">
        <f>IF(L1681&gt;0,E1681/L1681,0)</f>
        <v>62.5</v>
      </c>
      <c r="P1681" s="11">
        <f t="shared" si="156"/>
        <v>40745.860474537032</v>
      </c>
      <c r="Q1681" s="11">
        <f>(((J1681/60)/60)/24)+DATE(1970,1,1)+(-5/24)</f>
        <v>40722.860474537032</v>
      </c>
      <c r="R1681" s="13" t="s">
        <v>8292</v>
      </c>
      <c r="S1681" s="14" t="str">
        <f t="shared" si="157"/>
        <v>music</v>
      </c>
      <c r="T1681" s="13" t="str">
        <f t="shared" si="158"/>
        <v>pop</v>
      </c>
      <c r="U1681">
        <f>LEN(C1681)</f>
        <v>133</v>
      </c>
      <c r="V1681">
        <f t="shared" si="159"/>
        <v>0</v>
      </c>
      <c r="W1681">
        <f t="shared" si="160"/>
        <v>0</v>
      </c>
      <c r="X1681">
        <f t="shared" si="161"/>
        <v>1</v>
      </c>
    </row>
    <row r="1682" spans="1:24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>
        <f>E1682/D1682</f>
        <v>1.175</v>
      </c>
      <c r="O1682" s="6">
        <f>IF(L1682&gt;0,E1682/L1682,0)</f>
        <v>47</v>
      </c>
      <c r="P1682" s="11">
        <f t="shared" si="156"/>
        <v>41832.549386574072</v>
      </c>
      <c r="Q1682" s="11">
        <f>(((J1682/60)/60)/24)+DATE(1970,1,1)+(-5/24)</f>
        <v>41802.549386574072</v>
      </c>
      <c r="R1682" s="13" t="s">
        <v>8292</v>
      </c>
      <c r="S1682" s="14" t="str">
        <f t="shared" si="157"/>
        <v>music</v>
      </c>
      <c r="T1682" s="13" t="str">
        <f t="shared" si="158"/>
        <v>pop</v>
      </c>
      <c r="U1682">
        <f>LEN(C1682)</f>
        <v>77</v>
      </c>
      <c r="V1682">
        <f t="shared" si="159"/>
        <v>0</v>
      </c>
      <c r="W1682">
        <f t="shared" si="160"/>
        <v>1</v>
      </c>
      <c r="X1682">
        <f t="shared" si="161"/>
        <v>0</v>
      </c>
    </row>
    <row r="1683" spans="1:24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>
        <f>E1683/D1683</f>
        <v>1.0142212307692309</v>
      </c>
      <c r="O1683" s="6">
        <f>IF(L1683&gt;0,E1683/L1683,0)</f>
        <v>74.575090497737563</v>
      </c>
      <c r="P1683" s="11">
        <f t="shared" si="156"/>
        <v>42822.874999999993</v>
      </c>
      <c r="Q1683" s="11">
        <f>(((J1683/60)/60)/24)+DATE(1970,1,1)+(-5/24)</f>
        <v>42773.91300925926</v>
      </c>
      <c r="R1683" s="13" t="s">
        <v>8293</v>
      </c>
      <c r="S1683" s="14" t="str">
        <f t="shared" si="157"/>
        <v>music</v>
      </c>
      <c r="T1683" s="13" t="str">
        <f t="shared" si="158"/>
        <v>faith</v>
      </c>
      <c r="U1683">
        <f>LEN(C1683)</f>
        <v>135</v>
      </c>
      <c r="V1683">
        <f t="shared" si="159"/>
        <v>0</v>
      </c>
      <c r="W1683">
        <f t="shared" si="160"/>
        <v>0</v>
      </c>
      <c r="X1683">
        <f t="shared" si="161"/>
        <v>1</v>
      </c>
    </row>
    <row r="1684" spans="1:24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>
        <f>E1684/D1684</f>
        <v>0</v>
      </c>
      <c r="O1684" s="6">
        <f>IF(L1684&gt;0,E1684/L1684,0)</f>
        <v>0</v>
      </c>
      <c r="P1684" s="11">
        <f t="shared" si="156"/>
        <v>42838.963657407403</v>
      </c>
      <c r="Q1684" s="11">
        <f>(((J1684/60)/60)/24)+DATE(1970,1,1)+(-5/24)</f>
        <v>42779.005324074074</v>
      </c>
      <c r="R1684" s="13" t="s">
        <v>8293</v>
      </c>
      <c r="S1684" s="14" t="str">
        <f t="shared" si="157"/>
        <v>music</v>
      </c>
      <c r="T1684" s="13" t="str">
        <f t="shared" si="158"/>
        <v>faith</v>
      </c>
      <c r="U1684">
        <f>LEN(C1684)</f>
        <v>93</v>
      </c>
      <c r="V1684">
        <f t="shared" si="159"/>
        <v>0</v>
      </c>
      <c r="W1684">
        <f t="shared" si="160"/>
        <v>1</v>
      </c>
      <c r="X1684">
        <f t="shared" si="161"/>
        <v>0</v>
      </c>
    </row>
    <row r="1685" spans="1:24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>
        <f>E1685/D1685</f>
        <v>0.21714285714285714</v>
      </c>
      <c r="O1685" s="6">
        <f>IF(L1685&gt;0,E1685/L1685,0)</f>
        <v>76</v>
      </c>
      <c r="P1685" s="11">
        <f t="shared" si="156"/>
        <v>42832.57335648148</v>
      </c>
      <c r="Q1685" s="11">
        <f>(((J1685/60)/60)/24)+DATE(1970,1,1)+(-5/24)</f>
        <v>42808.57335648148</v>
      </c>
      <c r="R1685" s="13" t="s">
        <v>8293</v>
      </c>
      <c r="S1685" s="14" t="str">
        <f t="shared" si="157"/>
        <v>music</v>
      </c>
      <c r="T1685" s="13" t="str">
        <f t="shared" si="158"/>
        <v>faith</v>
      </c>
      <c r="U1685">
        <f>LEN(C1685)</f>
        <v>106</v>
      </c>
      <c r="V1685">
        <f t="shared" si="159"/>
        <v>0</v>
      </c>
      <c r="W1685">
        <f t="shared" si="160"/>
        <v>0</v>
      </c>
      <c r="X1685">
        <f t="shared" si="161"/>
        <v>1</v>
      </c>
    </row>
    <row r="1686" spans="1:24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>
        <f>E1686/D1686</f>
        <v>1.0912500000000001</v>
      </c>
      <c r="O1686" s="6">
        <f>IF(L1686&gt;0,E1686/L1686,0)</f>
        <v>86.43564356435644</v>
      </c>
      <c r="P1686" s="11">
        <f t="shared" si="156"/>
        <v>42811.565289351849</v>
      </c>
      <c r="Q1686" s="11">
        <f>(((J1686/60)/60)/24)+DATE(1970,1,1)+(-5/24)</f>
        <v>42783.606956018521</v>
      </c>
      <c r="R1686" s="13" t="s">
        <v>8293</v>
      </c>
      <c r="S1686" s="14" t="str">
        <f t="shared" si="157"/>
        <v>music</v>
      </c>
      <c r="T1686" s="13" t="str">
        <f t="shared" si="158"/>
        <v>faith</v>
      </c>
      <c r="U1686">
        <f>LEN(C1686)</f>
        <v>72</v>
      </c>
      <c r="V1686">
        <f t="shared" si="159"/>
        <v>0</v>
      </c>
      <c r="W1686">
        <f t="shared" si="160"/>
        <v>1</v>
      </c>
      <c r="X1686">
        <f t="shared" si="161"/>
        <v>0</v>
      </c>
    </row>
    <row r="1687" spans="1:24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>
        <f>E1687/D1687</f>
        <v>1.0285714285714285</v>
      </c>
      <c r="O1687" s="6">
        <f>IF(L1687&gt;0,E1687/L1687,0)</f>
        <v>24</v>
      </c>
      <c r="P1687" s="11">
        <f t="shared" si="156"/>
        <v>42818.0002662037</v>
      </c>
      <c r="Q1687" s="11">
        <f>(((J1687/60)/60)/24)+DATE(1970,1,1)+(-5/24)</f>
        <v>42788.041932870365</v>
      </c>
      <c r="R1687" s="13" t="s">
        <v>8293</v>
      </c>
      <c r="S1687" s="14" t="str">
        <f t="shared" si="157"/>
        <v>music</v>
      </c>
      <c r="T1687" s="13" t="str">
        <f t="shared" si="158"/>
        <v>faith</v>
      </c>
      <c r="U1687">
        <f>LEN(C1687)</f>
        <v>127</v>
      </c>
      <c r="V1687">
        <f t="shared" si="159"/>
        <v>0</v>
      </c>
      <c r="W1687">
        <f t="shared" si="160"/>
        <v>0</v>
      </c>
      <c r="X1687">
        <f t="shared" si="161"/>
        <v>1</v>
      </c>
    </row>
    <row r="1688" spans="1:24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>
        <f>E1688/D1688</f>
        <v>3.5999999999999999E-3</v>
      </c>
      <c r="O1688" s="6">
        <f>IF(L1688&gt;0,E1688/L1688,0)</f>
        <v>18</v>
      </c>
      <c r="P1688" s="11">
        <f t="shared" si="156"/>
        <v>42852.593969907401</v>
      </c>
      <c r="Q1688" s="11">
        <f>(((J1688/60)/60)/24)+DATE(1970,1,1)+(-5/24)</f>
        <v>42792.635636574072</v>
      </c>
      <c r="R1688" s="13" t="s">
        <v>8293</v>
      </c>
      <c r="S1688" s="14" t="str">
        <f t="shared" si="157"/>
        <v>music</v>
      </c>
      <c r="T1688" s="13" t="str">
        <f t="shared" si="158"/>
        <v>faith</v>
      </c>
      <c r="U1688">
        <f>LEN(C1688)</f>
        <v>135</v>
      </c>
      <c r="V1688">
        <f t="shared" si="159"/>
        <v>0</v>
      </c>
      <c r="W1688">
        <f t="shared" si="160"/>
        <v>0</v>
      </c>
      <c r="X1688">
        <f t="shared" si="161"/>
        <v>1</v>
      </c>
    </row>
    <row r="1689" spans="1:24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>
        <f>E1689/D1689</f>
        <v>0.3125</v>
      </c>
      <c r="O1689" s="6">
        <f>IF(L1689&gt;0,E1689/L1689,0)</f>
        <v>80.128205128205124</v>
      </c>
      <c r="P1689" s="11">
        <f t="shared" si="156"/>
        <v>42835.635416666664</v>
      </c>
      <c r="Q1689" s="11">
        <f>(((J1689/60)/60)/24)+DATE(1970,1,1)+(-5/24)</f>
        <v>42801.838483796295</v>
      </c>
      <c r="R1689" s="13" t="s">
        <v>8293</v>
      </c>
      <c r="S1689" s="14" t="str">
        <f t="shared" si="157"/>
        <v>music</v>
      </c>
      <c r="T1689" s="13" t="str">
        <f t="shared" si="158"/>
        <v>faith</v>
      </c>
      <c r="U1689">
        <f>LEN(C1689)</f>
        <v>133</v>
      </c>
      <c r="V1689">
        <f t="shared" si="159"/>
        <v>0</v>
      </c>
      <c r="W1689">
        <f t="shared" si="160"/>
        <v>0</v>
      </c>
      <c r="X1689">
        <f t="shared" si="161"/>
        <v>1</v>
      </c>
    </row>
    <row r="1690" spans="1:24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>
        <f>E1690/D1690</f>
        <v>0.443</v>
      </c>
      <c r="O1690" s="6">
        <f>IF(L1690&gt;0,E1690/L1690,0)</f>
        <v>253.14285714285714</v>
      </c>
      <c r="P1690" s="11">
        <f t="shared" si="156"/>
        <v>42834.28465277778</v>
      </c>
      <c r="Q1690" s="11">
        <f>(((J1690/60)/60)/24)+DATE(1970,1,1)+(-5/24)</f>
        <v>42804.326319444437</v>
      </c>
      <c r="R1690" s="13" t="s">
        <v>8293</v>
      </c>
      <c r="S1690" s="14" t="str">
        <f t="shared" si="157"/>
        <v>music</v>
      </c>
      <c r="T1690" s="13" t="str">
        <f t="shared" si="158"/>
        <v>faith</v>
      </c>
      <c r="U1690">
        <f>LEN(C1690)</f>
        <v>130</v>
      </c>
      <c r="V1690">
        <f t="shared" si="159"/>
        <v>0</v>
      </c>
      <c r="W1690">
        <f t="shared" si="160"/>
        <v>0</v>
      </c>
      <c r="X1690">
        <f t="shared" si="161"/>
        <v>1</v>
      </c>
    </row>
    <row r="1691" spans="1:24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>
        <f>E1691/D1691</f>
        <v>1</v>
      </c>
      <c r="O1691" s="6">
        <f>IF(L1691&gt;0,E1691/L1691,0)</f>
        <v>171.42857142857142</v>
      </c>
      <c r="P1691" s="11">
        <f t="shared" si="156"/>
        <v>42810.692476851851</v>
      </c>
      <c r="Q1691" s="11">
        <f>(((J1691/60)/60)/24)+DATE(1970,1,1)+(-5/24)</f>
        <v>42780.734143518515</v>
      </c>
      <c r="R1691" s="13" t="s">
        <v>8293</v>
      </c>
      <c r="S1691" s="14" t="str">
        <f t="shared" si="157"/>
        <v>music</v>
      </c>
      <c r="T1691" s="13" t="str">
        <f t="shared" si="158"/>
        <v>faith</v>
      </c>
      <c r="U1691">
        <f>LEN(C1691)</f>
        <v>51</v>
      </c>
      <c r="V1691">
        <f t="shared" si="159"/>
        <v>0</v>
      </c>
      <c r="W1691">
        <f t="shared" si="160"/>
        <v>1</v>
      </c>
      <c r="X1691">
        <f t="shared" si="161"/>
        <v>0</v>
      </c>
    </row>
    <row r="1692" spans="1:24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>
        <f>E1692/D1692</f>
        <v>0.254</v>
      </c>
      <c r="O1692" s="6">
        <f>IF(L1692&gt;0,E1692/L1692,0)</f>
        <v>57.727272727272727</v>
      </c>
      <c r="P1692" s="11">
        <f t="shared" si="156"/>
        <v>42831.181041666663</v>
      </c>
      <c r="Q1692" s="11">
        <f>(((J1692/60)/60)/24)+DATE(1970,1,1)+(-5/24)</f>
        <v>42801.222708333335</v>
      </c>
      <c r="R1692" s="13" t="s">
        <v>8293</v>
      </c>
      <c r="S1692" s="14" t="str">
        <f t="shared" si="157"/>
        <v>music</v>
      </c>
      <c r="T1692" s="13" t="str">
        <f t="shared" si="158"/>
        <v>faith</v>
      </c>
      <c r="U1692">
        <f>LEN(C1692)</f>
        <v>125</v>
      </c>
      <c r="V1692">
        <f t="shared" si="159"/>
        <v>0</v>
      </c>
      <c r="W1692">
        <f t="shared" si="160"/>
        <v>0</v>
      </c>
      <c r="X1692">
        <f t="shared" si="161"/>
        <v>1</v>
      </c>
    </row>
    <row r="1693" spans="1:24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>
        <f>E1693/D1693</f>
        <v>0.33473333333333333</v>
      </c>
      <c r="O1693" s="6">
        <f>IF(L1693&gt;0,E1693/L1693,0)</f>
        <v>264.26315789473682</v>
      </c>
      <c r="P1693" s="11">
        <f t="shared" si="156"/>
        <v>42827.833333333336</v>
      </c>
      <c r="Q1693" s="11">
        <f>(((J1693/60)/60)/24)+DATE(1970,1,1)+(-5/24)</f>
        <v>42795.49314814814</v>
      </c>
      <c r="R1693" s="13" t="s">
        <v>8293</v>
      </c>
      <c r="S1693" s="14" t="str">
        <f t="shared" si="157"/>
        <v>music</v>
      </c>
      <c r="T1693" s="13" t="str">
        <f t="shared" si="158"/>
        <v>faith</v>
      </c>
      <c r="U1693">
        <f>LEN(C1693)</f>
        <v>134</v>
      </c>
      <c r="V1693">
        <f t="shared" si="159"/>
        <v>0</v>
      </c>
      <c r="W1693">
        <f t="shared" si="160"/>
        <v>0</v>
      </c>
      <c r="X1693">
        <f t="shared" si="161"/>
        <v>1</v>
      </c>
    </row>
    <row r="1694" spans="1:24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>
        <f>E1694/D1694</f>
        <v>0.47799999999999998</v>
      </c>
      <c r="O1694" s="6">
        <f>IF(L1694&gt;0,E1694/L1694,0)</f>
        <v>159.33333333333334</v>
      </c>
      <c r="P1694" s="11">
        <f t="shared" si="156"/>
        <v>42820.790972222218</v>
      </c>
      <c r="Q1694" s="11">
        <f>(((J1694/60)/60)/24)+DATE(1970,1,1)+(-5/24)</f>
        <v>42787.94290509259</v>
      </c>
      <c r="R1694" s="13" t="s">
        <v>8293</v>
      </c>
      <c r="S1694" s="14" t="str">
        <f t="shared" si="157"/>
        <v>music</v>
      </c>
      <c r="T1694" s="13" t="str">
        <f t="shared" si="158"/>
        <v>faith</v>
      </c>
      <c r="U1694">
        <f>LEN(C1694)</f>
        <v>115</v>
      </c>
      <c r="V1694">
        <f t="shared" si="159"/>
        <v>0</v>
      </c>
      <c r="W1694">
        <f t="shared" si="160"/>
        <v>0</v>
      </c>
      <c r="X1694">
        <f t="shared" si="161"/>
        <v>1</v>
      </c>
    </row>
    <row r="1695" spans="1:24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>
        <f>E1695/D1695</f>
        <v>9.3333333333333338E-2</v>
      </c>
      <c r="O1695" s="6">
        <f>IF(L1695&gt;0,E1695/L1695,0)</f>
        <v>35</v>
      </c>
      <c r="P1695" s="11">
        <f t="shared" si="156"/>
        <v>42834.624999999993</v>
      </c>
      <c r="Q1695" s="11">
        <f>(((J1695/60)/60)/24)+DATE(1970,1,1)+(-5/24)</f>
        <v>42803.711944444447</v>
      </c>
      <c r="R1695" s="13" t="s">
        <v>8293</v>
      </c>
      <c r="S1695" s="14" t="str">
        <f t="shared" si="157"/>
        <v>music</v>
      </c>
      <c r="T1695" s="13" t="str">
        <f t="shared" si="158"/>
        <v>faith</v>
      </c>
      <c r="U1695">
        <f>LEN(C1695)</f>
        <v>135</v>
      </c>
      <c r="V1695">
        <f t="shared" si="159"/>
        <v>0</v>
      </c>
      <c r="W1695">
        <f t="shared" si="160"/>
        <v>0</v>
      </c>
      <c r="X1695">
        <f t="shared" si="161"/>
        <v>1</v>
      </c>
    </row>
    <row r="1696" spans="1:24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>
        <f>E1696/D1696</f>
        <v>5.0000000000000001E-4</v>
      </c>
      <c r="O1696" s="6">
        <f>IF(L1696&gt;0,E1696/L1696,0)</f>
        <v>5</v>
      </c>
      <c r="P1696" s="11">
        <f t="shared" si="156"/>
        <v>42820.98333333333</v>
      </c>
      <c r="Q1696" s="11">
        <f>(((J1696/60)/60)/24)+DATE(1970,1,1)+(-5/24)</f>
        <v>42791.461504629631</v>
      </c>
      <c r="R1696" s="13" t="s">
        <v>8293</v>
      </c>
      <c r="S1696" s="14" t="str">
        <f t="shared" si="157"/>
        <v>music</v>
      </c>
      <c r="T1696" s="13" t="str">
        <f t="shared" si="158"/>
        <v>faith</v>
      </c>
      <c r="U1696">
        <f>LEN(C1696)</f>
        <v>131</v>
      </c>
      <c r="V1696">
        <f t="shared" si="159"/>
        <v>0</v>
      </c>
      <c r="W1696">
        <f t="shared" si="160"/>
        <v>0</v>
      </c>
      <c r="X1696">
        <f t="shared" si="161"/>
        <v>1</v>
      </c>
    </row>
    <row r="1697" spans="1:24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>
        <f>E1697/D1697</f>
        <v>0.11708333333333333</v>
      </c>
      <c r="O1697" s="6">
        <f>IF(L1697&gt;0,E1697/L1697,0)</f>
        <v>61.086956521739133</v>
      </c>
      <c r="P1697" s="11">
        <f t="shared" si="156"/>
        <v>42834.833333333336</v>
      </c>
      <c r="Q1697" s="11">
        <f>(((J1697/60)/60)/24)+DATE(1970,1,1)+(-5/24)</f>
        <v>42800.823078703703</v>
      </c>
      <c r="R1697" s="13" t="s">
        <v>8293</v>
      </c>
      <c r="S1697" s="14" t="str">
        <f t="shared" si="157"/>
        <v>music</v>
      </c>
      <c r="T1697" s="13" t="str">
        <f t="shared" si="158"/>
        <v>faith</v>
      </c>
      <c r="U1697">
        <f>LEN(C1697)</f>
        <v>133</v>
      </c>
      <c r="V1697">
        <f t="shared" si="159"/>
        <v>0</v>
      </c>
      <c r="W1697">
        <f t="shared" si="160"/>
        <v>0</v>
      </c>
      <c r="X1697">
        <f t="shared" si="161"/>
        <v>1</v>
      </c>
    </row>
    <row r="1698" spans="1:24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>
        <f>E1698/D1698</f>
        <v>0</v>
      </c>
      <c r="O1698" s="6">
        <f>IF(L1698&gt;0,E1698/L1698,0)</f>
        <v>0</v>
      </c>
      <c r="P1698" s="11">
        <f t="shared" si="156"/>
        <v>42825.819571759253</v>
      </c>
      <c r="Q1698" s="11">
        <f>(((J1698/60)/60)/24)+DATE(1970,1,1)+(-5/24)</f>
        <v>42795.861238425925</v>
      </c>
      <c r="R1698" s="13" t="s">
        <v>8293</v>
      </c>
      <c r="S1698" s="14" t="str">
        <f t="shared" si="157"/>
        <v>music</v>
      </c>
      <c r="T1698" s="13" t="str">
        <f t="shared" si="158"/>
        <v>faith</v>
      </c>
      <c r="U1698">
        <f>LEN(C1698)</f>
        <v>134</v>
      </c>
      <c r="V1698">
        <f t="shared" si="159"/>
        <v>0</v>
      </c>
      <c r="W1698">
        <f t="shared" si="160"/>
        <v>0</v>
      </c>
      <c r="X1698">
        <f t="shared" si="161"/>
        <v>1</v>
      </c>
    </row>
    <row r="1699" spans="1:24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>
        <f>E1699/D1699</f>
        <v>0.20208000000000001</v>
      </c>
      <c r="O1699" s="6">
        <f>IF(L1699&gt;0,E1699/L1699,0)</f>
        <v>114.81818181818181</v>
      </c>
      <c r="P1699" s="11">
        <f t="shared" si="156"/>
        <v>42834.782962962963</v>
      </c>
      <c r="Q1699" s="11">
        <f>(((J1699/60)/60)/24)+DATE(1970,1,1)+(-5/24)</f>
        <v>42804.82462962962</v>
      </c>
      <c r="R1699" s="13" t="s">
        <v>8293</v>
      </c>
      <c r="S1699" s="14" t="str">
        <f t="shared" si="157"/>
        <v>music</v>
      </c>
      <c r="T1699" s="13" t="str">
        <f t="shared" si="158"/>
        <v>faith</v>
      </c>
      <c r="U1699">
        <f>LEN(C1699)</f>
        <v>118</v>
      </c>
      <c r="V1699">
        <f t="shared" si="159"/>
        <v>0</v>
      </c>
      <c r="W1699">
        <f t="shared" si="160"/>
        <v>0</v>
      </c>
      <c r="X1699">
        <f t="shared" si="161"/>
        <v>1</v>
      </c>
    </row>
    <row r="1700" spans="1:24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>
        <f>E1700/D1700</f>
        <v>0</v>
      </c>
      <c r="O1700" s="6">
        <f>IF(L1700&gt;0,E1700/L1700,0)</f>
        <v>0</v>
      </c>
      <c r="P1700" s="11">
        <f t="shared" si="156"/>
        <v>42819.939583333333</v>
      </c>
      <c r="Q1700" s="11">
        <f>(((J1700/60)/60)/24)+DATE(1970,1,1)+(-5/24)</f>
        <v>42795.999537037038</v>
      </c>
      <c r="R1700" s="13" t="s">
        <v>8293</v>
      </c>
      <c r="S1700" s="14" t="str">
        <f t="shared" si="157"/>
        <v>music</v>
      </c>
      <c r="T1700" s="13" t="str">
        <f t="shared" si="158"/>
        <v>faith</v>
      </c>
      <c r="U1700">
        <f>LEN(C1700)</f>
        <v>135</v>
      </c>
      <c r="V1700">
        <f t="shared" si="159"/>
        <v>0</v>
      </c>
      <c r="W1700">
        <f t="shared" si="160"/>
        <v>0</v>
      </c>
      <c r="X1700">
        <f t="shared" si="161"/>
        <v>1</v>
      </c>
    </row>
    <row r="1701" spans="1:24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>
        <f>E1701/D1701</f>
        <v>4.2311459353574929E-2</v>
      </c>
      <c r="O1701" s="6">
        <f>IF(L1701&gt;0,E1701/L1701,0)</f>
        <v>54</v>
      </c>
      <c r="P1701" s="11">
        <f t="shared" si="156"/>
        <v>42836.655613425923</v>
      </c>
      <c r="Q1701" s="11">
        <f>(((J1701/60)/60)/24)+DATE(1970,1,1)+(-5/24)</f>
        <v>42806.655613425923</v>
      </c>
      <c r="R1701" s="13" t="s">
        <v>8293</v>
      </c>
      <c r="S1701" s="14" t="str">
        <f t="shared" si="157"/>
        <v>music</v>
      </c>
      <c r="T1701" s="13" t="str">
        <f t="shared" si="158"/>
        <v>faith</v>
      </c>
      <c r="U1701">
        <f>LEN(C1701)</f>
        <v>133</v>
      </c>
      <c r="V1701">
        <f t="shared" si="159"/>
        <v>0</v>
      </c>
      <c r="W1701">
        <f t="shared" si="160"/>
        <v>0</v>
      </c>
      <c r="X1701">
        <f t="shared" si="161"/>
        <v>1</v>
      </c>
    </row>
    <row r="1702" spans="1:24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>
        <f>E1702/D1702</f>
        <v>0.2606</v>
      </c>
      <c r="O1702" s="6">
        <f>IF(L1702&gt;0,E1702/L1702,0)</f>
        <v>65.974683544303801</v>
      </c>
      <c r="P1702" s="11">
        <f t="shared" si="156"/>
        <v>42825.958333333336</v>
      </c>
      <c r="Q1702" s="11">
        <f>(((J1702/60)/60)/24)+DATE(1970,1,1)+(-5/24)</f>
        <v>42795.863310185181</v>
      </c>
      <c r="R1702" s="13" t="s">
        <v>8293</v>
      </c>
      <c r="S1702" s="14" t="str">
        <f t="shared" si="157"/>
        <v>music</v>
      </c>
      <c r="T1702" s="13" t="str">
        <f t="shared" si="158"/>
        <v>faith</v>
      </c>
      <c r="U1702">
        <f>LEN(C1702)</f>
        <v>130</v>
      </c>
      <c r="V1702">
        <f t="shared" si="159"/>
        <v>0</v>
      </c>
      <c r="W1702">
        <f t="shared" si="160"/>
        <v>0</v>
      </c>
      <c r="X1702">
        <f t="shared" si="161"/>
        <v>1</v>
      </c>
    </row>
    <row r="1703" spans="1:24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>
        <f>E1703/D1703</f>
        <v>1.9801980198019802E-3</v>
      </c>
      <c r="O1703" s="6">
        <f>IF(L1703&gt;0,E1703/L1703,0)</f>
        <v>5</v>
      </c>
      <c r="P1703" s="11">
        <f t="shared" si="156"/>
        <v>42019.456076388888</v>
      </c>
      <c r="Q1703" s="11">
        <f>(((J1703/60)/60)/24)+DATE(1970,1,1)+(-5/24)</f>
        <v>41989.456076388888</v>
      </c>
      <c r="R1703" s="13" t="s">
        <v>8293</v>
      </c>
      <c r="S1703" s="14" t="str">
        <f t="shared" si="157"/>
        <v>music</v>
      </c>
      <c r="T1703" s="13" t="str">
        <f t="shared" si="158"/>
        <v>faith</v>
      </c>
      <c r="U1703">
        <f>LEN(C1703)</f>
        <v>134</v>
      </c>
      <c r="V1703">
        <f t="shared" si="159"/>
        <v>0</v>
      </c>
      <c r="W1703">
        <f t="shared" si="160"/>
        <v>0</v>
      </c>
      <c r="X1703">
        <f t="shared" si="161"/>
        <v>1</v>
      </c>
    </row>
    <row r="1704" spans="1:24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>
        <f>E1704/D1704</f>
        <v>6.0606060606060605E-5</v>
      </c>
      <c r="O1704" s="6">
        <f>IF(L1704&gt;0,E1704/L1704,0)</f>
        <v>1</v>
      </c>
      <c r="P1704" s="11">
        <f t="shared" si="156"/>
        <v>42093.619791666664</v>
      </c>
      <c r="Q1704" s="11">
        <f>(((J1704/60)/60)/24)+DATE(1970,1,1)+(-5/24)</f>
        <v>42063.661458333336</v>
      </c>
      <c r="R1704" s="13" t="s">
        <v>8293</v>
      </c>
      <c r="S1704" s="14" t="str">
        <f t="shared" si="157"/>
        <v>music</v>
      </c>
      <c r="T1704" s="13" t="str">
        <f t="shared" si="158"/>
        <v>faith</v>
      </c>
      <c r="U1704">
        <f>LEN(C1704)</f>
        <v>40</v>
      </c>
      <c r="V1704">
        <f t="shared" si="159"/>
        <v>1</v>
      </c>
      <c r="W1704">
        <f t="shared" si="160"/>
        <v>0</v>
      </c>
      <c r="X1704">
        <f t="shared" si="161"/>
        <v>0</v>
      </c>
    </row>
    <row r="1705" spans="1:24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>
        <f>E1705/D1705</f>
        <v>1.0200000000000001E-2</v>
      </c>
      <c r="O1705" s="6">
        <f>IF(L1705&gt;0,E1705/L1705,0)</f>
        <v>25.5</v>
      </c>
      <c r="P1705" s="11">
        <f t="shared" si="156"/>
        <v>42247.073344907411</v>
      </c>
      <c r="Q1705" s="11">
        <f>(((J1705/60)/60)/24)+DATE(1970,1,1)+(-5/24)</f>
        <v>42187.073344907411</v>
      </c>
      <c r="R1705" s="13" t="s">
        <v>8293</v>
      </c>
      <c r="S1705" s="14" t="str">
        <f t="shared" si="157"/>
        <v>music</v>
      </c>
      <c r="T1705" s="13" t="str">
        <f t="shared" si="158"/>
        <v>faith</v>
      </c>
      <c r="U1705">
        <f>LEN(C1705)</f>
        <v>124</v>
      </c>
      <c r="V1705">
        <f t="shared" si="159"/>
        <v>0</v>
      </c>
      <c r="W1705">
        <f t="shared" si="160"/>
        <v>0</v>
      </c>
      <c r="X1705">
        <f t="shared" si="161"/>
        <v>1</v>
      </c>
    </row>
    <row r="1706" spans="1:24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>
        <f>E1706/D1706</f>
        <v>0.65100000000000002</v>
      </c>
      <c r="O1706" s="6">
        <f>IF(L1706&gt;0,E1706/L1706,0)</f>
        <v>118.36363636363636</v>
      </c>
      <c r="P1706" s="11">
        <f t="shared" si="156"/>
        <v>42050.931400462963</v>
      </c>
      <c r="Q1706" s="11">
        <f>(((J1706/60)/60)/24)+DATE(1970,1,1)+(-5/24)</f>
        <v>42020.931400462963</v>
      </c>
      <c r="R1706" s="13" t="s">
        <v>8293</v>
      </c>
      <c r="S1706" s="14" t="str">
        <f t="shared" si="157"/>
        <v>music</v>
      </c>
      <c r="T1706" s="13" t="str">
        <f t="shared" si="158"/>
        <v>faith</v>
      </c>
      <c r="U1706">
        <f>LEN(C1706)</f>
        <v>94</v>
      </c>
      <c r="V1706">
        <f t="shared" si="159"/>
        <v>0</v>
      </c>
      <c r="W1706">
        <f t="shared" si="160"/>
        <v>1</v>
      </c>
      <c r="X1706">
        <f t="shared" si="161"/>
        <v>0</v>
      </c>
    </row>
    <row r="1707" spans="1:24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>
        <f>E1707/D1707</f>
        <v>0</v>
      </c>
      <c r="O1707" s="6">
        <f>IF(L1707&gt;0,E1707/L1707,0)</f>
        <v>0</v>
      </c>
      <c r="P1707" s="11">
        <f t="shared" si="156"/>
        <v>42256.458333333336</v>
      </c>
      <c r="Q1707" s="11">
        <f>(((J1707/60)/60)/24)+DATE(1970,1,1)+(-5/24)</f>
        <v>42244.808402777773</v>
      </c>
      <c r="R1707" s="13" t="s">
        <v>8293</v>
      </c>
      <c r="S1707" s="14" t="str">
        <f t="shared" si="157"/>
        <v>music</v>
      </c>
      <c r="T1707" s="13" t="str">
        <f t="shared" si="158"/>
        <v>faith</v>
      </c>
      <c r="U1707">
        <f>LEN(C1707)</f>
        <v>104</v>
      </c>
      <c r="V1707">
        <f t="shared" si="159"/>
        <v>0</v>
      </c>
      <c r="W1707">
        <f t="shared" si="160"/>
        <v>0</v>
      </c>
      <c r="X1707">
        <f t="shared" si="161"/>
        <v>1</v>
      </c>
    </row>
    <row r="1708" spans="1:24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>
        <f>E1708/D1708</f>
        <v>0</v>
      </c>
      <c r="O1708" s="6">
        <f>IF(L1708&gt;0,E1708/L1708,0)</f>
        <v>0</v>
      </c>
      <c r="P1708" s="11">
        <f t="shared" si="156"/>
        <v>42239.098055555551</v>
      </c>
      <c r="Q1708" s="11">
        <f>(((J1708/60)/60)/24)+DATE(1970,1,1)+(-5/24)</f>
        <v>42179.098055555551</v>
      </c>
      <c r="R1708" s="13" t="s">
        <v>8293</v>
      </c>
      <c r="S1708" s="14" t="str">
        <f t="shared" si="157"/>
        <v>music</v>
      </c>
      <c r="T1708" s="13" t="str">
        <f t="shared" si="158"/>
        <v>faith</v>
      </c>
      <c r="U1708">
        <f>LEN(C1708)</f>
        <v>124</v>
      </c>
      <c r="V1708">
        <f t="shared" si="159"/>
        <v>0</v>
      </c>
      <c r="W1708">
        <f t="shared" si="160"/>
        <v>0</v>
      </c>
      <c r="X1708">
        <f t="shared" si="161"/>
        <v>1</v>
      </c>
    </row>
    <row r="1709" spans="1:24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>
        <f>E1709/D1709</f>
        <v>9.74E-2</v>
      </c>
      <c r="O1709" s="6">
        <f>IF(L1709&gt;0,E1709/L1709,0)</f>
        <v>54.111111111111114</v>
      </c>
      <c r="P1709" s="11">
        <f t="shared" si="156"/>
        <v>42457.471006944441</v>
      </c>
      <c r="Q1709" s="11">
        <f>(((J1709/60)/60)/24)+DATE(1970,1,1)+(-5/24)</f>
        <v>42427.512673611105</v>
      </c>
      <c r="R1709" s="13" t="s">
        <v>8293</v>
      </c>
      <c r="S1709" s="14" t="str">
        <f t="shared" si="157"/>
        <v>music</v>
      </c>
      <c r="T1709" s="13" t="str">
        <f t="shared" si="158"/>
        <v>faith</v>
      </c>
      <c r="U1709">
        <f>LEN(C1709)</f>
        <v>135</v>
      </c>
      <c r="V1709">
        <f t="shared" si="159"/>
        <v>0</v>
      </c>
      <c r="W1709">
        <f t="shared" si="160"/>
        <v>0</v>
      </c>
      <c r="X1709">
        <f t="shared" si="161"/>
        <v>1</v>
      </c>
    </row>
    <row r="1710" spans="1:24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>
        <f>E1710/D1710</f>
        <v>0</v>
      </c>
      <c r="O1710" s="6">
        <f>IF(L1710&gt;0,E1710/L1710,0)</f>
        <v>0</v>
      </c>
      <c r="P1710" s="11">
        <f t="shared" si="156"/>
        <v>42491.658634259256</v>
      </c>
      <c r="Q1710" s="11">
        <f>(((J1710/60)/60)/24)+DATE(1970,1,1)+(-5/24)</f>
        <v>42451.658634259256</v>
      </c>
      <c r="R1710" s="13" t="s">
        <v>8293</v>
      </c>
      <c r="S1710" s="14" t="str">
        <f t="shared" si="157"/>
        <v>music</v>
      </c>
      <c r="T1710" s="13" t="str">
        <f t="shared" si="158"/>
        <v>faith</v>
      </c>
      <c r="U1710">
        <f>LEN(C1710)</f>
        <v>134</v>
      </c>
      <c r="V1710">
        <f t="shared" si="159"/>
        <v>0</v>
      </c>
      <c r="W1710">
        <f t="shared" si="160"/>
        <v>0</v>
      </c>
      <c r="X1710">
        <f t="shared" si="161"/>
        <v>1</v>
      </c>
    </row>
    <row r="1711" spans="1:24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>
        <f>E1711/D1711</f>
        <v>4.8571428571428571E-2</v>
      </c>
      <c r="O1711" s="6">
        <f>IF(L1711&gt;0,E1711/L1711,0)</f>
        <v>21.25</v>
      </c>
      <c r="P1711" s="11">
        <f t="shared" si="156"/>
        <v>41882.610416666663</v>
      </c>
      <c r="Q1711" s="11">
        <f>(((J1711/60)/60)/24)+DATE(1970,1,1)+(-5/24)</f>
        <v>41841.355486111104</v>
      </c>
      <c r="R1711" s="13" t="s">
        <v>8293</v>
      </c>
      <c r="S1711" s="14" t="str">
        <f t="shared" si="157"/>
        <v>music</v>
      </c>
      <c r="T1711" s="13" t="str">
        <f t="shared" si="158"/>
        <v>faith</v>
      </c>
      <c r="U1711">
        <f>LEN(C1711)</f>
        <v>108</v>
      </c>
      <c r="V1711">
        <f t="shared" si="159"/>
        <v>0</v>
      </c>
      <c r="W1711">
        <f t="shared" si="160"/>
        <v>0</v>
      </c>
      <c r="X1711">
        <f t="shared" si="161"/>
        <v>1</v>
      </c>
    </row>
    <row r="1712" spans="1:24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>
        <f>E1712/D1712</f>
        <v>6.7999999999999996E-3</v>
      </c>
      <c r="O1712" s="6">
        <f>IF(L1712&gt;0,E1712/L1712,0)</f>
        <v>34</v>
      </c>
      <c r="P1712" s="11">
        <f t="shared" si="156"/>
        <v>42387.333333333336</v>
      </c>
      <c r="Q1712" s="11">
        <f>(((J1712/60)/60)/24)+DATE(1970,1,1)+(-5/24)</f>
        <v>42341.382962962954</v>
      </c>
      <c r="R1712" s="13" t="s">
        <v>8293</v>
      </c>
      <c r="S1712" s="14" t="str">
        <f t="shared" si="157"/>
        <v>music</v>
      </c>
      <c r="T1712" s="13" t="str">
        <f t="shared" si="158"/>
        <v>faith</v>
      </c>
      <c r="U1712">
        <f>LEN(C1712)</f>
        <v>75</v>
      </c>
      <c r="V1712">
        <f t="shared" si="159"/>
        <v>0</v>
      </c>
      <c r="W1712">
        <f t="shared" si="160"/>
        <v>1</v>
      </c>
      <c r="X1712">
        <f t="shared" si="161"/>
        <v>0</v>
      </c>
    </row>
    <row r="1713" spans="1:24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>
        <f>E1713/D1713</f>
        <v>0.105</v>
      </c>
      <c r="O1713" s="6">
        <f>IF(L1713&gt;0,E1713/L1713,0)</f>
        <v>525</v>
      </c>
      <c r="P1713" s="11">
        <f t="shared" si="156"/>
        <v>41883.437893518516</v>
      </c>
      <c r="Q1713" s="11">
        <f>(((J1713/60)/60)/24)+DATE(1970,1,1)+(-5/24)</f>
        <v>41852.437893518516</v>
      </c>
      <c r="R1713" s="13" t="s">
        <v>8293</v>
      </c>
      <c r="S1713" s="14" t="str">
        <f t="shared" si="157"/>
        <v>music</v>
      </c>
      <c r="T1713" s="13" t="str">
        <f t="shared" si="158"/>
        <v>faith</v>
      </c>
      <c r="U1713">
        <f>LEN(C1713)</f>
        <v>125</v>
      </c>
      <c r="V1713">
        <f t="shared" si="159"/>
        <v>0</v>
      </c>
      <c r="W1713">
        <f t="shared" si="160"/>
        <v>0</v>
      </c>
      <c r="X1713">
        <f t="shared" si="161"/>
        <v>1</v>
      </c>
    </row>
    <row r="1714" spans="1:24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>
        <f>E1714/D1714</f>
        <v>0</v>
      </c>
      <c r="O1714" s="6">
        <f>IF(L1714&gt;0,E1714/L1714,0)</f>
        <v>0</v>
      </c>
      <c r="P1714" s="11">
        <f t="shared" si="156"/>
        <v>42185.705474537033</v>
      </c>
      <c r="Q1714" s="11">
        <f>(((J1714/60)/60)/24)+DATE(1970,1,1)+(-5/24)</f>
        <v>42125.705474537033</v>
      </c>
      <c r="R1714" s="13" t="s">
        <v>8293</v>
      </c>
      <c r="S1714" s="14" t="str">
        <f t="shared" si="157"/>
        <v>music</v>
      </c>
      <c r="T1714" s="13" t="str">
        <f t="shared" si="158"/>
        <v>faith</v>
      </c>
      <c r="U1714">
        <f>LEN(C1714)</f>
        <v>133</v>
      </c>
      <c r="V1714">
        <f t="shared" si="159"/>
        <v>0</v>
      </c>
      <c r="W1714">
        <f t="shared" si="160"/>
        <v>0</v>
      </c>
      <c r="X1714">
        <f t="shared" si="161"/>
        <v>1</v>
      </c>
    </row>
    <row r="1715" spans="1:24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>
        <f>E1715/D1715</f>
        <v>1.6666666666666666E-2</v>
      </c>
      <c r="O1715" s="6">
        <f>IF(L1715&gt;0,E1715/L1715,0)</f>
        <v>50</v>
      </c>
      <c r="P1715" s="11">
        <f t="shared" si="156"/>
        <v>41917.592731481483</v>
      </c>
      <c r="Q1715" s="11">
        <f>(((J1715/60)/60)/24)+DATE(1970,1,1)+(-5/24)</f>
        <v>41887.592731481483</v>
      </c>
      <c r="R1715" s="13" t="s">
        <v>8293</v>
      </c>
      <c r="S1715" s="14" t="str">
        <f t="shared" si="157"/>
        <v>music</v>
      </c>
      <c r="T1715" s="13" t="str">
        <f t="shared" si="158"/>
        <v>faith</v>
      </c>
      <c r="U1715">
        <f>LEN(C1715)</f>
        <v>133</v>
      </c>
      <c r="V1715">
        <f t="shared" si="159"/>
        <v>0</v>
      </c>
      <c r="W1715">
        <f t="shared" si="160"/>
        <v>0</v>
      </c>
      <c r="X1715">
        <f t="shared" si="161"/>
        <v>1</v>
      </c>
    </row>
    <row r="1716" spans="1:24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>
        <f>E1716/D1716</f>
        <v>7.868E-2</v>
      </c>
      <c r="O1716" s="6">
        <f>IF(L1716&gt;0,E1716/L1716,0)</f>
        <v>115.70588235294117</v>
      </c>
      <c r="P1716" s="11">
        <f t="shared" si="156"/>
        <v>42125.710196759253</v>
      </c>
      <c r="Q1716" s="11">
        <f>(((J1716/60)/60)/24)+DATE(1970,1,1)+(-5/24)</f>
        <v>42095.710196759253</v>
      </c>
      <c r="R1716" s="13" t="s">
        <v>8293</v>
      </c>
      <c r="S1716" s="14" t="str">
        <f t="shared" si="157"/>
        <v>music</v>
      </c>
      <c r="T1716" s="13" t="str">
        <f t="shared" si="158"/>
        <v>faith</v>
      </c>
      <c r="U1716">
        <f>LEN(C1716)</f>
        <v>131</v>
      </c>
      <c r="V1716">
        <f t="shared" si="159"/>
        <v>0</v>
      </c>
      <c r="W1716">
        <f t="shared" si="160"/>
        <v>0</v>
      </c>
      <c r="X1716">
        <f t="shared" si="161"/>
        <v>1</v>
      </c>
    </row>
    <row r="1717" spans="1:24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>
        <f>E1717/D1717</f>
        <v>2.2000000000000001E-3</v>
      </c>
      <c r="O1717" s="6">
        <f>IF(L1717&gt;0,E1717/L1717,0)</f>
        <v>5.5</v>
      </c>
      <c r="P1717" s="11">
        <f t="shared" si="156"/>
        <v>42093.931944444441</v>
      </c>
      <c r="Q1717" s="11">
        <f>(((J1717/60)/60)/24)+DATE(1970,1,1)+(-5/24)</f>
        <v>42064.009085648147</v>
      </c>
      <c r="R1717" s="13" t="s">
        <v>8293</v>
      </c>
      <c r="S1717" s="14" t="str">
        <f t="shared" si="157"/>
        <v>music</v>
      </c>
      <c r="T1717" s="13" t="str">
        <f t="shared" si="158"/>
        <v>faith</v>
      </c>
      <c r="U1717">
        <f>LEN(C1717)</f>
        <v>131</v>
      </c>
      <c r="V1717">
        <f t="shared" si="159"/>
        <v>0</v>
      </c>
      <c r="W1717">
        <f t="shared" si="160"/>
        <v>0</v>
      </c>
      <c r="X1717">
        <f t="shared" si="161"/>
        <v>1</v>
      </c>
    </row>
    <row r="1718" spans="1:24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>
        <f>E1718/D1718</f>
        <v>7.4999999999999997E-2</v>
      </c>
      <c r="O1718" s="6">
        <f>IF(L1718&gt;0,E1718/L1718,0)</f>
        <v>50</v>
      </c>
      <c r="P1718" s="11">
        <f t="shared" si="156"/>
        <v>42713.410868055551</v>
      </c>
      <c r="Q1718" s="11">
        <f>(((J1718/60)/60)/24)+DATE(1970,1,1)+(-5/24)</f>
        <v>42673.369201388887</v>
      </c>
      <c r="R1718" s="13" t="s">
        <v>8293</v>
      </c>
      <c r="S1718" s="14" t="str">
        <f t="shared" si="157"/>
        <v>music</v>
      </c>
      <c r="T1718" s="13" t="str">
        <f t="shared" si="158"/>
        <v>faith</v>
      </c>
      <c r="U1718">
        <f>LEN(C1718)</f>
        <v>135</v>
      </c>
      <c r="V1718">
        <f t="shared" si="159"/>
        <v>0</v>
      </c>
      <c r="W1718">
        <f t="shared" si="160"/>
        <v>0</v>
      </c>
      <c r="X1718">
        <f t="shared" si="161"/>
        <v>1</v>
      </c>
    </row>
    <row r="1719" spans="1:24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>
        <f>E1719/D1719</f>
        <v>0.42725880551301687</v>
      </c>
      <c r="O1719" s="6">
        <f>IF(L1719&gt;0,E1719/L1719,0)</f>
        <v>34.024390243902438</v>
      </c>
      <c r="P1719" s="11">
        <f t="shared" si="156"/>
        <v>42480.958333333336</v>
      </c>
      <c r="Q1719" s="11">
        <f>(((J1719/60)/60)/24)+DATE(1970,1,1)+(-5/24)</f>
        <v>42460.773587962954</v>
      </c>
      <c r="R1719" s="13" t="s">
        <v>8293</v>
      </c>
      <c r="S1719" s="14" t="str">
        <f t="shared" si="157"/>
        <v>music</v>
      </c>
      <c r="T1719" s="13" t="str">
        <f t="shared" si="158"/>
        <v>faith</v>
      </c>
      <c r="U1719">
        <f>LEN(C1719)</f>
        <v>103</v>
      </c>
      <c r="V1719">
        <f t="shared" si="159"/>
        <v>0</v>
      </c>
      <c r="W1719">
        <f t="shared" si="160"/>
        <v>0</v>
      </c>
      <c r="X1719">
        <f t="shared" si="161"/>
        <v>1</v>
      </c>
    </row>
    <row r="1720" spans="1:24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>
        <f>E1720/D1720</f>
        <v>2.142857142857143E-3</v>
      </c>
      <c r="O1720" s="6">
        <f>IF(L1720&gt;0,E1720/L1720,0)</f>
        <v>37.5</v>
      </c>
      <c r="P1720" s="11">
        <f t="shared" si="156"/>
        <v>42503.999305555553</v>
      </c>
      <c r="Q1720" s="11">
        <f>(((J1720/60)/60)/24)+DATE(1970,1,1)+(-5/24)</f>
        <v>42460.402187499996</v>
      </c>
      <c r="R1720" s="13" t="s">
        <v>8293</v>
      </c>
      <c r="S1720" s="14" t="str">
        <f t="shared" si="157"/>
        <v>music</v>
      </c>
      <c r="T1720" s="13" t="str">
        <f t="shared" si="158"/>
        <v>faith</v>
      </c>
      <c r="U1720">
        <f>LEN(C1720)</f>
        <v>24</v>
      </c>
      <c r="V1720">
        <f t="shared" si="159"/>
        <v>1</v>
      </c>
      <c r="W1720">
        <f t="shared" si="160"/>
        <v>0</v>
      </c>
      <c r="X1720">
        <f t="shared" si="161"/>
        <v>0</v>
      </c>
    </row>
    <row r="1721" spans="1:24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>
        <f>E1721/D1721</f>
        <v>8.7500000000000008E-3</v>
      </c>
      <c r="O1721" s="6">
        <f>IF(L1721&gt;0,E1721/L1721,0)</f>
        <v>11.666666666666666</v>
      </c>
      <c r="P1721" s="11">
        <f t="shared" si="156"/>
        <v>41899.326284722221</v>
      </c>
      <c r="Q1721" s="11">
        <f>(((J1721/60)/60)/24)+DATE(1970,1,1)+(-5/24)</f>
        <v>41869.326284722221</v>
      </c>
      <c r="R1721" s="13" t="s">
        <v>8293</v>
      </c>
      <c r="S1721" s="14" t="str">
        <f t="shared" si="157"/>
        <v>music</v>
      </c>
      <c r="T1721" s="13" t="str">
        <f t="shared" si="158"/>
        <v>faith</v>
      </c>
      <c r="U1721">
        <f>LEN(C1721)</f>
        <v>130</v>
      </c>
      <c r="V1721">
        <f t="shared" si="159"/>
        <v>0</v>
      </c>
      <c r="W1721">
        <f t="shared" si="160"/>
        <v>0</v>
      </c>
      <c r="X1721">
        <f t="shared" si="161"/>
        <v>1</v>
      </c>
    </row>
    <row r="1722" spans="1:24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>
        <f>E1722/D1722</f>
        <v>5.6250000000000001E-2</v>
      </c>
      <c r="O1722" s="6">
        <f>IF(L1722&gt;0,E1722/L1722,0)</f>
        <v>28.125</v>
      </c>
      <c r="P1722" s="11">
        <f t="shared" si="156"/>
        <v>41952.616562499999</v>
      </c>
      <c r="Q1722" s="11">
        <f>(((J1722/60)/60)/24)+DATE(1970,1,1)+(-5/24)</f>
        <v>41922.574895833335</v>
      </c>
      <c r="R1722" s="13" t="s">
        <v>8293</v>
      </c>
      <c r="S1722" s="14" t="str">
        <f t="shared" si="157"/>
        <v>music</v>
      </c>
      <c r="T1722" s="13" t="str">
        <f t="shared" si="158"/>
        <v>faith</v>
      </c>
      <c r="U1722">
        <f>LEN(C1722)</f>
        <v>123</v>
      </c>
      <c r="V1722">
        <f t="shared" si="159"/>
        <v>0</v>
      </c>
      <c r="W1722">
        <f t="shared" si="160"/>
        <v>0</v>
      </c>
      <c r="X1722">
        <f t="shared" si="161"/>
        <v>1</v>
      </c>
    </row>
    <row r="1723" spans="1:24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>
        <f>E1723/D1723</f>
        <v>0</v>
      </c>
      <c r="O1723" s="6">
        <f>IF(L1723&gt;0,E1723/L1723,0)</f>
        <v>0</v>
      </c>
      <c r="P1723" s="11">
        <f t="shared" si="156"/>
        <v>42349.25304398148</v>
      </c>
      <c r="Q1723" s="11">
        <f>(((J1723/60)/60)/24)+DATE(1970,1,1)+(-5/24)</f>
        <v>42319.25304398148</v>
      </c>
      <c r="R1723" s="13" t="s">
        <v>8293</v>
      </c>
      <c r="S1723" s="14" t="str">
        <f t="shared" si="157"/>
        <v>music</v>
      </c>
      <c r="T1723" s="13" t="str">
        <f t="shared" si="158"/>
        <v>faith</v>
      </c>
      <c r="U1723">
        <f>LEN(C1723)</f>
        <v>130</v>
      </c>
      <c r="V1723">
        <f t="shared" si="159"/>
        <v>0</v>
      </c>
      <c r="W1723">
        <f t="shared" si="160"/>
        <v>0</v>
      </c>
      <c r="X1723">
        <f t="shared" si="161"/>
        <v>1</v>
      </c>
    </row>
    <row r="1724" spans="1:24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>
        <f>E1724/D1724</f>
        <v>3.4722222222222224E-4</v>
      </c>
      <c r="O1724" s="6">
        <f>IF(L1724&gt;0,E1724/L1724,0)</f>
        <v>1</v>
      </c>
      <c r="P1724" s="11">
        <f t="shared" si="156"/>
        <v>42462.798611111109</v>
      </c>
      <c r="Q1724" s="11">
        <f>(((J1724/60)/60)/24)+DATE(1970,1,1)+(-5/24)</f>
        <v>42425.752650462957</v>
      </c>
      <c r="R1724" s="13" t="s">
        <v>8293</v>
      </c>
      <c r="S1724" s="14" t="str">
        <f t="shared" si="157"/>
        <v>music</v>
      </c>
      <c r="T1724" s="13" t="str">
        <f t="shared" si="158"/>
        <v>faith</v>
      </c>
      <c r="U1724">
        <f>LEN(C1724)</f>
        <v>119</v>
      </c>
      <c r="V1724">
        <f t="shared" si="159"/>
        <v>0</v>
      </c>
      <c r="W1724">
        <f t="shared" si="160"/>
        <v>0</v>
      </c>
      <c r="X1724">
        <f t="shared" si="161"/>
        <v>1</v>
      </c>
    </row>
    <row r="1725" spans="1:24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>
        <f>E1725/D1725</f>
        <v>6.5000000000000002E-2</v>
      </c>
      <c r="O1725" s="6">
        <f>IF(L1725&gt;0,E1725/L1725,0)</f>
        <v>216.66666666666666</v>
      </c>
      <c r="P1725" s="11">
        <f t="shared" si="156"/>
        <v>42186.041666666664</v>
      </c>
      <c r="Q1725" s="11">
        <f>(((J1725/60)/60)/24)+DATE(1970,1,1)+(-5/24)</f>
        <v>42129.617071759254</v>
      </c>
      <c r="R1725" s="13" t="s">
        <v>8293</v>
      </c>
      <c r="S1725" s="14" t="str">
        <f t="shared" si="157"/>
        <v>music</v>
      </c>
      <c r="T1725" s="13" t="str">
        <f t="shared" si="158"/>
        <v>faith</v>
      </c>
      <c r="U1725">
        <f>LEN(C1725)</f>
        <v>134</v>
      </c>
      <c r="V1725">
        <f t="shared" si="159"/>
        <v>0</v>
      </c>
      <c r="W1725">
        <f t="shared" si="160"/>
        <v>0</v>
      </c>
      <c r="X1725">
        <f t="shared" si="161"/>
        <v>1</v>
      </c>
    </row>
    <row r="1726" spans="1:24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>
        <f>E1726/D1726</f>
        <v>5.8333333333333336E-3</v>
      </c>
      <c r="O1726" s="6">
        <f>IF(L1726&gt;0,E1726/L1726,0)</f>
        <v>8.75</v>
      </c>
      <c r="P1726" s="11">
        <f t="shared" si="156"/>
        <v>41942.724097222221</v>
      </c>
      <c r="Q1726" s="11">
        <f>(((J1726/60)/60)/24)+DATE(1970,1,1)+(-5/24)</f>
        <v>41912.724097222221</v>
      </c>
      <c r="R1726" s="13" t="s">
        <v>8293</v>
      </c>
      <c r="S1726" s="14" t="str">
        <f t="shared" si="157"/>
        <v>music</v>
      </c>
      <c r="T1726" s="13" t="str">
        <f t="shared" si="158"/>
        <v>faith</v>
      </c>
      <c r="U1726">
        <f>LEN(C1726)</f>
        <v>129</v>
      </c>
      <c r="V1726">
        <f t="shared" si="159"/>
        <v>0</v>
      </c>
      <c r="W1726">
        <f t="shared" si="160"/>
        <v>0</v>
      </c>
      <c r="X1726">
        <f t="shared" si="161"/>
        <v>1</v>
      </c>
    </row>
    <row r="1727" spans="1:24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>
        <f>E1727/D1727</f>
        <v>0.10181818181818182</v>
      </c>
      <c r="O1727" s="6">
        <f>IF(L1727&gt;0,E1727/L1727,0)</f>
        <v>62.222222222222221</v>
      </c>
      <c r="P1727" s="11">
        <f t="shared" si="156"/>
        <v>41875.759826388887</v>
      </c>
      <c r="Q1727" s="11">
        <f>(((J1727/60)/60)/24)+DATE(1970,1,1)+(-5/24)</f>
        <v>41845.759826388887</v>
      </c>
      <c r="R1727" s="13" t="s">
        <v>8293</v>
      </c>
      <c r="S1727" s="14" t="str">
        <f t="shared" si="157"/>
        <v>music</v>
      </c>
      <c r="T1727" s="13" t="str">
        <f t="shared" si="158"/>
        <v>faith</v>
      </c>
      <c r="U1727">
        <f>LEN(C1727)</f>
        <v>134</v>
      </c>
      <c r="V1727">
        <f t="shared" si="159"/>
        <v>0</v>
      </c>
      <c r="W1727">
        <f t="shared" si="160"/>
        <v>0</v>
      </c>
      <c r="X1727">
        <f t="shared" si="161"/>
        <v>1</v>
      </c>
    </row>
    <row r="1728" spans="1:24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>
        <f>E1728/D1728</f>
        <v>0.33784615384615385</v>
      </c>
      <c r="O1728" s="6">
        <f>IF(L1728&gt;0,E1728/L1728,0)</f>
        <v>137.25</v>
      </c>
      <c r="P1728" s="11">
        <f t="shared" si="156"/>
        <v>41817.711388888885</v>
      </c>
      <c r="Q1728" s="11">
        <f>(((J1728/60)/60)/24)+DATE(1970,1,1)+(-5/24)</f>
        <v>41788.711388888885</v>
      </c>
      <c r="R1728" s="13" t="s">
        <v>8293</v>
      </c>
      <c r="S1728" s="14" t="str">
        <f t="shared" si="157"/>
        <v>music</v>
      </c>
      <c r="T1728" s="13" t="str">
        <f t="shared" si="158"/>
        <v>faith</v>
      </c>
      <c r="U1728">
        <f>LEN(C1728)</f>
        <v>74</v>
      </c>
      <c r="V1728">
        <f t="shared" si="159"/>
        <v>0</v>
      </c>
      <c r="W1728">
        <f t="shared" si="160"/>
        <v>1</v>
      </c>
      <c r="X1728">
        <f t="shared" si="161"/>
        <v>0</v>
      </c>
    </row>
    <row r="1729" spans="1:24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>
        <f>E1729/D1729</f>
        <v>3.3333333333333332E-4</v>
      </c>
      <c r="O1729" s="6">
        <f>IF(L1729&gt;0,E1729/L1729,0)</f>
        <v>1</v>
      </c>
      <c r="P1729" s="11">
        <f t="shared" si="156"/>
        <v>42099.249999999993</v>
      </c>
      <c r="Q1729" s="11">
        <f>(((J1729/60)/60)/24)+DATE(1970,1,1)+(-5/24)</f>
        <v>42044.719641203708</v>
      </c>
      <c r="R1729" s="13" t="s">
        <v>8293</v>
      </c>
      <c r="S1729" s="14" t="str">
        <f t="shared" si="157"/>
        <v>music</v>
      </c>
      <c r="T1729" s="13" t="str">
        <f t="shared" si="158"/>
        <v>faith</v>
      </c>
      <c r="U1729">
        <f>LEN(C1729)</f>
        <v>123</v>
      </c>
      <c r="V1729">
        <f t="shared" si="159"/>
        <v>0</v>
      </c>
      <c r="W1729">
        <f t="shared" si="160"/>
        <v>0</v>
      </c>
      <c r="X1729">
        <f t="shared" si="161"/>
        <v>1</v>
      </c>
    </row>
    <row r="1730" spans="1:24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>
        <f>E1730/D1730</f>
        <v>0.68400000000000005</v>
      </c>
      <c r="O1730" s="6">
        <f>IF(L1730&gt;0,E1730/L1730,0)</f>
        <v>122.14285714285714</v>
      </c>
      <c r="P1730" s="11">
        <f t="shared" ref="P1730:P1793" si="162">(((I1730/60)/60)/24)+DATE(1970,1,1)+(-5/24)</f>
        <v>42298.417523148142</v>
      </c>
      <c r="Q1730" s="11">
        <f>(((J1730/60)/60)/24)+DATE(1970,1,1)+(-5/24)</f>
        <v>42268.417523148142</v>
      </c>
      <c r="R1730" s="13" t="s">
        <v>8293</v>
      </c>
      <c r="S1730" s="14" t="str">
        <f t="shared" ref="S1730:S1793" si="163">LEFT(R1730,SEARCH("/",R1730)-1)</f>
        <v>music</v>
      </c>
      <c r="T1730" s="13" t="str">
        <f t="shared" ref="T1730:T1793" si="164">RIGHT(R1730,LEN(R1730)-SEARCH("/",R1730))</f>
        <v>faith</v>
      </c>
      <c r="U1730">
        <f>LEN(C1730)</f>
        <v>119</v>
      </c>
      <c r="V1730">
        <f t="shared" si="159"/>
        <v>0</v>
      </c>
      <c r="W1730">
        <f t="shared" si="160"/>
        <v>0</v>
      </c>
      <c r="X1730">
        <f t="shared" si="161"/>
        <v>1</v>
      </c>
    </row>
    <row r="1731" spans="1:24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>
        <f>E1731/D1731</f>
        <v>0</v>
      </c>
      <c r="O1731" s="6">
        <f>IF(L1731&gt;0,E1731/L1731,0)</f>
        <v>0</v>
      </c>
      <c r="P1731" s="11">
        <f t="shared" si="162"/>
        <v>42530.843819444439</v>
      </c>
      <c r="Q1731" s="11">
        <f>(((J1731/60)/60)/24)+DATE(1970,1,1)+(-5/24)</f>
        <v>42470.843819444439</v>
      </c>
      <c r="R1731" s="13" t="s">
        <v>8293</v>
      </c>
      <c r="S1731" s="14" t="str">
        <f t="shared" si="163"/>
        <v>music</v>
      </c>
      <c r="T1731" s="13" t="str">
        <f t="shared" si="164"/>
        <v>faith</v>
      </c>
      <c r="U1731">
        <f>LEN(C1731)</f>
        <v>130</v>
      </c>
      <c r="V1731">
        <f t="shared" ref="V1731:V1794" si="165">IF(U1731&lt;50,1,0)</f>
        <v>0</v>
      </c>
      <c r="W1731">
        <f t="shared" ref="W1731:W1794" si="166">IF(AND(U1731&gt;= 50, U1731 &lt; 100),1,0)</f>
        <v>0</v>
      </c>
      <c r="X1731">
        <f t="shared" ref="X1731:X1794" si="167">IF(U1731&gt;=100,1,0)</f>
        <v>1</v>
      </c>
    </row>
    <row r="1732" spans="1:24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>
        <f>E1732/D1732</f>
        <v>0</v>
      </c>
      <c r="O1732" s="6">
        <f>IF(L1732&gt;0,E1732/L1732,0)</f>
        <v>0</v>
      </c>
      <c r="P1732" s="11">
        <f t="shared" si="162"/>
        <v>42301.879432870373</v>
      </c>
      <c r="Q1732" s="11">
        <f>(((J1732/60)/60)/24)+DATE(1970,1,1)+(-5/24)</f>
        <v>42271.879432870373</v>
      </c>
      <c r="R1732" s="13" t="s">
        <v>8293</v>
      </c>
      <c r="S1732" s="14" t="str">
        <f t="shared" si="163"/>
        <v>music</v>
      </c>
      <c r="T1732" s="13" t="str">
        <f t="shared" si="164"/>
        <v>faith</v>
      </c>
      <c r="U1732">
        <f>LEN(C1732)</f>
        <v>128</v>
      </c>
      <c r="V1732">
        <f t="shared" si="165"/>
        <v>0</v>
      </c>
      <c r="W1732">
        <f t="shared" si="166"/>
        <v>0</v>
      </c>
      <c r="X1732">
        <f t="shared" si="167"/>
        <v>1</v>
      </c>
    </row>
    <row r="1733" spans="1:24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>
        <f>E1733/D1733</f>
        <v>0</v>
      </c>
      <c r="O1733" s="6">
        <f>IF(L1733&gt;0,E1733/L1733,0)</f>
        <v>0</v>
      </c>
      <c r="P1733" s="11">
        <f t="shared" si="162"/>
        <v>42166.416666666664</v>
      </c>
      <c r="Q1733" s="11">
        <f>(((J1733/60)/60)/24)+DATE(1970,1,1)+(-5/24)</f>
        <v>42152.698518518511</v>
      </c>
      <c r="R1733" s="13" t="s">
        <v>8293</v>
      </c>
      <c r="S1733" s="14" t="str">
        <f t="shared" si="163"/>
        <v>music</v>
      </c>
      <c r="T1733" s="13" t="str">
        <f t="shared" si="164"/>
        <v>faith</v>
      </c>
      <c r="U1733">
        <f>LEN(C1733)</f>
        <v>66</v>
      </c>
      <c r="V1733">
        <f t="shared" si="165"/>
        <v>0</v>
      </c>
      <c r="W1733">
        <f t="shared" si="166"/>
        <v>1</v>
      </c>
      <c r="X1733">
        <f t="shared" si="167"/>
        <v>0</v>
      </c>
    </row>
    <row r="1734" spans="1:24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>
        <f>E1734/D1734</f>
        <v>0</v>
      </c>
      <c r="O1734" s="6">
        <f>IF(L1734&gt;0,E1734/L1734,0)</f>
        <v>0</v>
      </c>
      <c r="P1734" s="11">
        <f t="shared" si="162"/>
        <v>42384.999999999993</v>
      </c>
      <c r="Q1734" s="11">
        <f>(((J1734/60)/60)/24)+DATE(1970,1,1)+(-5/24)</f>
        <v>42325.475474537037</v>
      </c>
      <c r="R1734" s="13" t="s">
        <v>8293</v>
      </c>
      <c r="S1734" s="14" t="str">
        <f t="shared" si="163"/>
        <v>music</v>
      </c>
      <c r="T1734" s="13" t="str">
        <f t="shared" si="164"/>
        <v>faith</v>
      </c>
      <c r="U1734">
        <f>LEN(C1734)</f>
        <v>135</v>
      </c>
      <c r="V1734">
        <f t="shared" si="165"/>
        <v>0</v>
      </c>
      <c r="W1734">
        <f t="shared" si="166"/>
        <v>0</v>
      </c>
      <c r="X1734">
        <f t="shared" si="167"/>
        <v>1</v>
      </c>
    </row>
    <row r="1735" spans="1:24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>
        <f>E1735/D1735</f>
        <v>0</v>
      </c>
      <c r="O1735" s="6">
        <f>IF(L1735&gt;0,E1735/L1735,0)</f>
        <v>0</v>
      </c>
      <c r="P1735" s="11">
        <f t="shared" si="162"/>
        <v>42626.687499999993</v>
      </c>
      <c r="Q1735" s="11">
        <f>(((J1735/60)/60)/24)+DATE(1970,1,1)+(-5/24)</f>
        <v>42614.467291666668</v>
      </c>
      <c r="R1735" s="13" t="s">
        <v>8293</v>
      </c>
      <c r="S1735" s="14" t="str">
        <f t="shared" si="163"/>
        <v>music</v>
      </c>
      <c r="T1735" s="13" t="str">
        <f t="shared" si="164"/>
        <v>faith</v>
      </c>
      <c r="U1735">
        <f>LEN(C1735)</f>
        <v>122</v>
      </c>
      <c r="V1735">
        <f t="shared" si="165"/>
        <v>0</v>
      </c>
      <c r="W1735">
        <f t="shared" si="166"/>
        <v>0</v>
      </c>
      <c r="X1735">
        <f t="shared" si="167"/>
        <v>1</v>
      </c>
    </row>
    <row r="1736" spans="1:24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>
        <f>E1736/D1736</f>
        <v>2.2222222222222223E-4</v>
      </c>
      <c r="O1736" s="6">
        <f>IF(L1736&gt;0,E1736/L1736,0)</f>
        <v>1</v>
      </c>
      <c r="P1736" s="11">
        <f t="shared" si="162"/>
        <v>42131.828194444439</v>
      </c>
      <c r="Q1736" s="11">
        <f>(((J1736/60)/60)/24)+DATE(1970,1,1)+(-5/24)</f>
        <v>42101.828194444439</v>
      </c>
      <c r="R1736" s="13" t="s">
        <v>8293</v>
      </c>
      <c r="S1736" s="14" t="str">
        <f t="shared" si="163"/>
        <v>music</v>
      </c>
      <c r="T1736" s="13" t="str">
        <f t="shared" si="164"/>
        <v>faith</v>
      </c>
      <c r="U1736">
        <f>LEN(C1736)</f>
        <v>120</v>
      </c>
      <c r="V1736">
        <f t="shared" si="165"/>
        <v>0</v>
      </c>
      <c r="W1736">
        <f t="shared" si="166"/>
        <v>0</v>
      </c>
      <c r="X1736">
        <f t="shared" si="167"/>
        <v>1</v>
      </c>
    </row>
    <row r="1737" spans="1:24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>
        <f>E1737/D1737</f>
        <v>0.11</v>
      </c>
      <c r="O1737" s="6">
        <f>IF(L1737&gt;0,E1737/L1737,0)</f>
        <v>55</v>
      </c>
      <c r="P1737" s="11">
        <f t="shared" si="162"/>
        <v>42589.605844907412</v>
      </c>
      <c r="Q1737" s="11">
        <f>(((J1737/60)/60)/24)+DATE(1970,1,1)+(-5/24)</f>
        <v>42559.605844907412</v>
      </c>
      <c r="R1737" s="13" t="s">
        <v>8293</v>
      </c>
      <c r="S1737" s="14" t="str">
        <f t="shared" si="163"/>
        <v>music</v>
      </c>
      <c r="T1737" s="13" t="str">
        <f t="shared" si="164"/>
        <v>faith</v>
      </c>
      <c r="U1737">
        <f>LEN(C1737)</f>
        <v>123</v>
      </c>
      <c r="V1737">
        <f t="shared" si="165"/>
        <v>0</v>
      </c>
      <c r="W1737">
        <f t="shared" si="166"/>
        <v>0</v>
      </c>
      <c r="X1737">
        <f t="shared" si="167"/>
        <v>1</v>
      </c>
    </row>
    <row r="1738" spans="1:24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>
        <f>E1738/D1738</f>
        <v>7.3333333333333332E-3</v>
      </c>
      <c r="O1738" s="6">
        <f>IF(L1738&gt;0,E1738/L1738,0)</f>
        <v>22</v>
      </c>
      <c r="P1738" s="11">
        <f t="shared" si="162"/>
        <v>42316.694826388884</v>
      </c>
      <c r="Q1738" s="11">
        <f>(((J1738/60)/60)/24)+DATE(1970,1,1)+(-5/24)</f>
        <v>42286.65315972222</v>
      </c>
      <c r="R1738" s="13" t="s">
        <v>8293</v>
      </c>
      <c r="S1738" s="14" t="str">
        <f t="shared" si="163"/>
        <v>music</v>
      </c>
      <c r="T1738" s="13" t="str">
        <f t="shared" si="164"/>
        <v>faith</v>
      </c>
      <c r="U1738">
        <f>LEN(C1738)</f>
        <v>91</v>
      </c>
      <c r="V1738">
        <f t="shared" si="165"/>
        <v>0</v>
      </c>
      <c r="W1738">
        <f t="shared" si="166"/>
        <v>1</v>
      </c>
      <c r="X1738">
        <f t="shared" si="167"/>
        <v>0</v>
      </c>
    </row>
    <row r="1739" spans="1:24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>
        <f>E1739/D1739</f>
        <v>0.21249999999999999</v>
      </c>
      <c r="O1739" s="6">
        <f>IF(L1739&gt;0,E1739/L1739,0)</f>
        <v>56.666666666666664</v>
      </c>
      <c r="P1739" s="11">
        <f t="shared" si="162"/>
        <v>42205.740648148152</v>
      </c>
      <c r="Q1739" s="11">
        <f>(((J1739/60)/60)/24)+DATE(1970,1,1)+(-5/24)</f>
        <v>42175.740648148152</v>
      </c>
      <c r="R1739" s="13" t="s">
        <v>8293</v>
      </c>
      <c r="S1739" s="14" t="str">
        <f t="shared" si="163"/>
        <v>music</v>
      </c>
      <c r="T1739" s="13" t="str">
        <f t="shared" si="164"/>
        <v>faith</v>
      </c>
      <c r="U1739">
        <f>LEN(C1739)</f>
        <v>132</v>
      </c>
      <c r="V1739">
        <f t="shared" si="165"/>
        <v>0</v>
      </c>
      <c r="W1739">
        <f t="shared" si="166"/>
        <v>0</v>
      </c>
      <c r="X1739">
        <f t="shared" si="167"/>
        <v>1</v>
      </c>
    </row>
    <row r="1740" spans="1:24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>
        <f>E1740/D1740</f>
        <v>4.0000000000000001E-3</v>
      </c>
      <c r="O1740" s="6">
        <f>IF(L1740&gt;0,E1740/L1740,0)</f>
        <v>20</v>
      </c>
      <c r="P1740" s="11">
        <f t="shared" si="162"/>
        <v>41914.665995370371</v>
      </c>
      <c r="Q1740" s="11">
        <f>(((J1740/60)/60)/24)+DATE(1970,1,1)+(-5/24)</f>
        <v>41884.665995370371</v>
      </c>
      <c r="R1740" s="13" t="s">
        <v>8293</v>
      </c>
      <c r="S1740" s="14" t="str">
        <f t="shared" si="163"/>
        <v>music</v>
      </c>
      <c r="T1740" s="13" t="str">
        <f t="shared" si="164"/>
        <v>faith</v>
      </c>
      <c r="U1740">
        <f>LEN(C1740)</f>
        <v>83</v>
      </c>
      <c r="V1740">
        <f t="shared" si="165"/>
        <v>0</v>
      </c>
      <c r="W1740">
        <f t="shared" si="166"/>
        <v>1</v>
      </c>
      <c r="X1740">
        <f t="shared" si="167"/>
        <v>0</v>
      </c>
    </row>
    <row r="1741" spans="1:24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>
        <f>E1741/D1741</f>
        <v>1E-3</v>
      </c>
      <c r="O1741" s="6">
        <f>IF(L1741&gt;0,E1741/L1741,0)</f>
        <v>1</v>
      </c>
      <c r="P1741" s="11">
        <f t="shared" si="162"/>
        <v>42494.624212962961</v>
      </c>
      <c r="Q1741" s="11">
        <f>(((J1741/60)/60)/24)+DATE(1970,1,1)+(-5/24)</f>
        <v>42435.665879629632</v>
      </c>
      <c r="R1741" s="13" t="s">
        <v>8293</v>
      </c>
      <c r="S1741" s="14" t="str">
        <f t="shared" si="163"/>
        <v>music</v>
      </c>
      <c r="T1741" s="13" t="str">
        <f t="shared" si="164"/>
        <v>faith</v>
      </c>
      <c r="U1741">
        <f>LEN(C1741)</f>
        <v>117</v>
      </c>
      <c r="V1741">
        <f t="shared" si="165"/>
        <v>0</v>
      </c>
      <c r="W1741">
        <f t="shared" si="166"/>
        <v>0</v>
      </c>
      <c r="X1741">
        <f t="shared" si="167"/>
        <v>1</v>
      </c>
    </row>
    <row r="1742" spans="1:24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>
        <f>E1742/D1742</f>
        <v>0</v>
      </c>
      <c r="O1742" s="6">
        <f>IF(L1742&gt;0,E1742/L1742,0)</f>
        <v>0</v>
      </c>
      <c r="P1742" s="11">
        <f t="shared" si="162"/>
        <v>42201.60905092593</v>
      </c>
      <c r="Q1742" s="11">
        <f>(((J1742/60)/60)/24)+DATE(1970,1,1)+(-5/24)</f>
        <v>42171.60905092593</v>
      </c>
      <c r="R1742" s="13" t="s">
        <v>8293</v>
      </c>
      <c r="S1742" s="14" t="str">
        <f t="shared" si="163"/>
        <v>music</v>
      </c>
      <c r="T1742" s="13" t="str">
        <f t="shared" si="164"/>
        <v>faith</v>
      </c>
      <c r="U1742">
        <f>LEN(C1742)</f>
        <v>130</v>
      </c>
      <c r="V1742">
        <f t="shared" si="165"/>
        <v>0</v>
      </c>
      <c r="W1742">
        <f t="shared" si="166"/>
        <v>0</v>
      </c>
      <c r="X1742">
        <f t="shared" si="167"/>
        <v>1</v>
      </c>
    </row>
    <row r="1743" spans="1:24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>
        <f>E1743/D1743</f>
        <v>1.1083333333333334</v>
      </c>
      <c r="O1743" s="6">
        <f>IF(L1743&gt;0,E1743/L1743,0)</f>
        <v>25.576923076923077</v>
      </c>
      <c r="P1743" s="11">
        <f t="shared" si="162"/>
        <v>42165.419803240737</v>
      </c>
      <c r="Q1743" s="11">
        <f>(((J1743/60)/60)/24)+DATE(1970,1,1)+(-5/24)</f>
        <v>42120.419803240737</v>
      </c>
      <c r="R1743" s="13" t="s">
        <v>8285</v>
      </c>
      <c r="S1743" s="14" t="str">
        <f t="shared" si="163"/>
        <v>photography</v>
      </c>
      <c r="T1743" s="13" t="str">
        <f t="shared" si="164"/>
        <v>photobooks</v>
      </c>
      <c r="U1743">
        <f>LEN(C1743)</f>
        <v>73</v>
      </c>
      <c r="V1743">
        <f t="shared" si="165"/>
        <v>0</v>
      </c>
      <c r="W1743">
        <f t="shared" si="166"/>
        <v>1</v>
      </c>
      <c r="X1743">
        <f t="shared" si="167"/>
        <v>0</v>
      </c>
    </row>
    <row r="1744" spans="1:24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>
        <f>E1744/D1744</f>
        <v>1.0874999999999999</v>
      </c>
      <c r="O1744" s="6">
        <f>IF(L1744&gt;0,E1744/L1744,0)</f>
        <v>63.970588235294116</v>
      </c>
      <c r="P1744" s="11">
        <f t="shared" si="162"/>
        <v>42742.666666666664</v>
      </c>
      <c r="Q1744" s="11">
        <f>(((J1744/60)/60)/24)+DATE(1970,1,1)+(-5/24)</f>
        <v>42710.668634259251</v>
      </c>
      <c r="R1744" s="13" t="s">
        <v>8285</v>
      </c>
      <c r="S1744" s="14" t="str">
        <f t="shared" si="163"/>
        <v>photography</v>
      </c>
      <c r="T1744" s="13" t="str">
        <f t="shared" si="164"/>
        <v>photobooks</v>
      </c>
      <c r="U1744">
        <f>LEN(C1744)</f>
        <v>135</v>
      </c>
      <c r="V1744">
        <f t="shared" si="165"/>
        <v>0</v>
      </c>
      <c r="W1744">
        <f t="shared" si="166"/>
        <v>0</v>
      </c>
      <c r="X1744">
        <f t="shared" si="167"/>
        <v>1</v>
      </c>
    </row>
    <row r="1745" spans="1:24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>
        <f>E1745/D1745</f>
        <v>1.0041666666666667</v>
      </c>
      <c r="O1745" s="6">
        <f>IF(L1745&gt;0,E1745/L1745,0)</f>
        <v>89.925373134328353</v>
      </c>
      <c r="P1745" s="11">
        <f t="shared" si="162"/>
        <v>42608.957638888889</v>
      </c>
      <c r="Q1745" s="11">
        <f>(((J1745/60)/60)/24)+DATE(1970,1,1)+(-5/24)</f>
        <v>42586.717303240737</v>
      </c>
      <c r="R1745" s="13" t="s">
        <v>8285</v>
      </c>
      <c r="S1745" s="14" t="str">
        <f t="shared" si="163"/>
        <v>photography</v>
      </c>
      <c r="T1745" s="13" t="str">
        <f t="shared" si="164"/>
        <v>photobooks</v>
      </c>
      <c r="U1745">
        <f>LEN(C1745)</f>
        <v>109</v>
      </c>
      <c r="V1745">
        <f t="shared" si="165"/>
        <v>0</v>
      </c>
      <c r="W1745">
        <f t="shared" si="166"/>
        <v>0</v>
      </c>
      <c r="X1745">
        <f t="shared" si="167"/>
        <v>1</v>
      </c>
    </row>
    <row r="1746" spans="1:24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>
        <f>E1746/D1746</f>
        <v>1.1845454545454546</v>
      </c>
      <c r="O1746" s="6">
        <f>IF(L1746&gt;0,E1746/L1746,0)</f>
        <v>93.071428571428569</v>
      </c>
      <c r="P1746" s="11">
        <f t="shared" si="162"/>
        <v>42071.355057870365</v>
      </c>
      <c r="Q1746" s="11">
        <f>(((J1746/60)/60)/24)+DATE(1970,1,1)+(-5/24)</f>
        <v>42026.396724537037</v>
      </c>
      <c r="R1746" s="13" t="s">
        <v>8285</v>
      </c>
      <c r="S1746" s="14" t="str">
        <f t="shared" si="163"/>
        <v>photography</v>
      </c>
      <c r="T1746" s="13" t="str">
        <f t="shared" si="164"/>
        <v>photobooks</v>
      </c>
      <c r="U1746">
        <f>LEN(C1746)</f>
        <v>132</v>
      </c>
      <c r="V1746">
        <f t="shared" si="165"/>
        <v>0</v>
      </c>
      <c r="W1746">
        <f t="shared" si="166"/>
        <v>0</v>
      </c>
      <c r="X1746">
        <f t="shared" si="167"/>
        <v>1</v>
      </c>
    </row>
    <row r="1747" spans="1:24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>
        <f>E1747/D1747</f>
        <v>1.1401428571428571</v>
      </c>
      <c r="O1747" s="6">
        <f>IF(L1747&gt;0,E1747/L1747,0)</f>
        <v>89.674157303370791</v>
      </c>
      <c r="P1747" s="11">
        <f t="shared" si="162"/>
        <v>42725.874999999993</v>
      </c>
      <c r="Q1747" s="11">
        <f>(((J1747/60)/60)/24)+DATE(1970,1,1)+(-5/24)</f>
        <v>42690.051365740735</v>
      </c>
      <c r="R1747" s="13" t="s">
        <v>8285</v>
      </c>
      <c r="S1747" s="14" t="str">
        <f t="shared" si="163"/>
        <v>photography</v>
      </c>
      <c r="T1747" s="13" t="str">
        <f t="shared" si="164"/>
        <v>photobooks</v>
      </c>
      <c r="U1747">
        <f>LEN(C1747)</f>
        <v>130</v>
      </c>
      <c r="V1747">
        <f t="shared" si="165"/>
        <v>0</v>
      </c>
      <c r="W1747">
        <f t="shared" si="166"/>
        <v>0</v>
      </c>
      <c r="X1747">
        <f t="shared" si="167"/>
        <v>1</v>
      </c>
    </row>
    <row r="1748" spans="1:24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>
        <f>E1748/D1748</f>
        <v>1.4810000000000001</v>
      </c>
      <c r="O1748" s="6">
        <f>IF(L1748&gt;0,E1748/L1748,0)</f>
        <v>207.61682242990653</v>
      </c>
      <c r="P1748" s="11">
        <f t="shared" si="162"/>
        <v>42697.874999999993</v>
      </c>
      <c r="Q1748" s="11">
        <f>(((J1748/60)/60)/24)+DATE(1970,1,1)+(-5/24)</f>
        <v>42667.968368055554</v>
      </c>
      <c r="R1748" s="13" t="s">
        <v>8285</v>
      </c>
      <c r="S1748" s="14" t="str">
        <f t="shared" si="163"/>
        <v>photography</v>
      </c>
      <c r="T1748" s="13" t="str">
        <f t="shared" si="164"/>
        <v>photobooks</v>
      </c>
      <c r="U1748">
        <f>LEN(C1748)</f>
        <v>135</v>
      </c>
      <c r="V1748">
        <f t="shared" si="165"/>
        <v>0</v>
      </c>
      <c r="W1748">
        <f t="shared" si="166"/>
        <v>0</v>
      </c>
      <c r="X1748">
        <f t="shared" si="167"/>
        <v>1</v>
      </c>
    </row>
    <row r="1749" spans="1:24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>
        <f>E1749/D1749</f>
        <v>1.0495555555555556</v>
      </c>
      <c r="O1749" s="6">
        <f>IF(L1749&gt;0,E1749/L1749,0)</f>
        <v>59.408805031446541</v>
      </c>
      <c r="P1749" s="11">
        <f t="shared" si="162"/>
        <v>42321.416666666664</v>
      </c>
      <c r="Q1749" s="11">
        <f>(((J1749/60)/60)/24)+DATE(1970,1,1)+(-5/24)</f>
        <v>42292.227199074077</v>
      </c>
      <c r="R1749" s="13" t="s">
        <v>8285</v>
      </c>
      <c r="S1749" s="14" t="str">
        <f t="shared" si="163"/>
        <v>photography</v>
      </c>
      <c r="T1749" s="13" t="str">
        <f t="shared" si="164"/>
        <v>photobooks</v>
      </c>
      <c r="U1749">
        <f>LEN(C1749)</f>
        <v>124</v>
      </c>
      <c r="V1749">
        <f t="shared" si="165"/>
        <v>0</v>
      </c>
      <c r="W1749">
        <f t="shared" si="166"/>
        <v>0</v>
      </c>
      <c r="X1749">
        <f t="shared" si="167"/>
        <v>1</v>
      </c>
    </row>
    <row r="1750" spans="1:24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>
        <f>E1750/D1750</f>
        <v>1.29948</v>
      </c>
      <c r="O1750" s="6">
        <f>IF(L1750&gt;0,E1750/L1750,0)</f>
        <v>358.97237569060775</v>
      </c>
      <c r="P1750" s="11">
        <f t="shared" si="162"/>
        <v>42249.742395833331</v>
      </c>
      <c r="Q1750" s="11">
        <f>(((J1750/60)/60)/24)+DATE(1970,1,1)+(-5/24)</f>
        <v>42219.742395833331</v>
      </c>
      <c r="R1750" s="13" t="s">
        <v>8285</v>
      </c>
      <c r="S1750" s="14" t="str">
        <f t="shared" si="163"/>
        <v>photography</v>
      </c>
      <c r="T1750" s="13" t="str">
        <f t="shared" si="164"/>
        <v>photobooks</v>
      </c>
      <c r="U1750">
        <f>LEN(C1750)</f>
        <v>84</v>
      </c>
      <c r="V1750">
        <f t="shared" si="165"/>
        <v>0</v>
      </c>
      <c r="W1750">
        <f t="shared" si="166"/>
        <v>1</v>
      </c>
      <c r="X1750">
        <f t="shared" si="167"/>
        <v>0</v>
      </c>
    </row>
    <row r="1751" spans="1:24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>
        <f>E1751/D1751</f>
        <v>1.2348756218905472</v>
      </c>
      <c r="O1751" s="6">
        <f>IF(L1751&gt;0,E1751/L1751,0)</f>
        <v>94.736641221374043</v>
      </c>
      <c r="P1751" s="11">
        <f t="shared" si="162"/>
        <v>42795.583333333336</v>
      </c>
      <c r="Q1751" s="11">
        <f>(((J1751/60)/60)/24)+DATE(1970,1,1)+(-5/24)</f>
        <v>42758.767604166664</v>
      </c>
      <c r="R1751" s="13" t="s">
        <v>8285</v>
      </c>
      <c r="S1751" s="14" t="str">
        <f t="shared" si="163"/>
        <v>photography</v>
      </c>
      <c r="T1751" s="13" t="str">
        <f t="shared" si="164"/>
        <v>photobooks</v>
      </c>
      <c r="U1751">
        <f>LEN(C1751)</f>
        <v>87</v>
      </c>
      <c r="V1751">
        <f t="shared" si="165"/>
        <v>0</v>
      </c>
      <c r="W1751">
        <f t="shared" si="166"/>
        <v>1</v>
      </c>
      <c r="X1751">
        <f t="shared" si="167"/>
        <v>0</v>
      </c>
    </row>
    <row r="1752" spans="1:24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>
        <f>E1752/D1752</f>
        <v>2.0162</v>
      </c>
      <c r="O1752" s="6">
        <f>IF(L1752&gt;0,E1752/L1752,0)</f>
        <v>80.647999999999996</v>
      </c>
      <c r="P1752" s="11">
        <f t="shared" si="162"/>
        <v>42479.628518518519</v>
      </c>
      <c r="Q1752" s="11">
        <f>(((J1752/60)/60)/24)+DATE(1970,1,1)+(-5/24)</f>
        <v>42454.628518518519</v>
      </c>
      <c r="R1752" s="13" t="s">
        <v>8285</v>
      </c>
      <c r="S1752" s="14" t="str">
        <f t="shared" si="163"/>
        <v>photography</v>
      </c>
      <c r="T1752" s="13" t="str">
        <f t="shared" si="164"/>
        <v>photobooks</v>
      </c>
      <c r="U1752">
        <f>LEN(C1752)</f>
        <v>135</v>
      </c>
      <c r="V1752">
        <f t="shared" si="165"/>
        <v>0</v>
      </c>
      <c r="W1752">
        <f t="shared" si="166"/>
        <v>0</v>
      </c>
      <c r="X1752">
        <f t="shared" si="167"/>
        <v>1</v>
      </c>
    </row>
    <row r="1753" spans="1:24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>
        <f>E1753/D1753</f>
        <v>1.0289999999999999</v>
      </c>
      <c r="O1753" s="6">
        <f>IF(L1753&gt;0,E1753/L1753,0)</f>
        <v>168.68852459016392</v>
      </c>
      <c r="P1753" s="11">
        <f t="shared" si="162"/>
        <v>42082.5315162037</v>
      </c>
      <c r="Q1753" s="11">
        <f>(((J1753/60)/60)/24)+DATE(1970,1,1)+(-5/24)</f>
        <v>42052.573182870365</v>
      </c>
      <c r="R1753" s="13" t="s">
        <v>8285</v>
      </c>
      <c r="S1753" s="14" t="str">
        <f t="shared" si="163"/>
        <v>photography</v>
      </c>
      <c r="T1753" s="13" t="str">
        <f t="shared" si="164"/>
        <v>photobooks</v>
      </c>
      <c r="U1753">
        <f>LEN(C1753)</f>
        <v>79</v>
      </c>
      <c r="V1753">
        <f t="shared" si="165"/>
        <v>0</v>
      </c>
      <c r="W1753">
        <f t="shared" si="166"/>
        <v>1</v>
      </c>
      <c r="X1753">
        <f t="shared" si="167"/>
        <v>0</v>
      </c>
    </row>
    <row r="1754" spans="1:24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>
        <f>E1754/D1754</f>
        <v>2.6016666666666666</v>
      </c>
      <c r="O1754" s="6">
        <f>IF(L1754&gt;0,E1754/L1754,0)</f>
        <v>34.68888888888889</v>
      </c>
      <c r="P1754" s="11">
        <f t="shared" si="162"/>
        <v>42657.044930555552</v>
      </c>
      <c r="Q1754" s="11">
        <f>(((J1754/60)/60)/24)+DATE(1970,1,1)+(-5/24)</f>
        <v>42627.044930555552</v>
      </c>
      <c r="R1754" s="13" t="s">
        <v>8285</v>
      </c>
      <c r="S1754" s="14" t="str">
        <f t="shared" si="163"/>
        <v>photography</v>
      </c>
      <c r="T1754" s="13" t="str">
        <f t="shared" si="164"/>
        <v>photobooks</v>
      </c>
      <c r="U1754">
        <f>LEN(C1754)</f>
        <v>89</v>
      </c>
      <c r="V1754">
        <f t="shared" si="165"/>
        <v>0</v>
      </c>
      <c r="W1754">
        <f t="shared" si="166"/>
        <v>1</v>
      </c>
      <c r="X1754">
        <f t="shared" si="167"/>
        <v>0</v>
      </c>
    </row>
    <row r="1755" spans="1:24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>
        <f>E1755/D1755</f>
        <v>1.08</v>
      </c>
      <c r="O1755" s="6">
        <f>IF(L1755&gt;0,E1755/L1755,0)</f>
        <v>462.85714285714283</v>
      </c>
      <c r="P1755" s="11">
        <f t="shared" si="162"/>
        <v>42450.499629629623</v>
      </c>
      <c r="Q1755" s="11">
        <f>(((J1755/60)/60)/24)+DATE(1970,1,1)+(-5/24)</f>
        <v>42420.541296296295</v>
      </c>
      <c r="R1755" s="13" t="s">
        <v>8285</v>
      </c>
      <c r="S1755" s="14" t="str">
        <f t="shared" si="163"/>
        <v>photography</v>
      </c>
      <c r="T1755" s="13" t="str">
        <f t="shared" si="164"/>
        <v>photobooks</v>
      </c>
      <c r="U1755">
        <f>LEN(C1755)</f>
        <v>132</v>
      </c>
      <c r="V1755">
        <f t="shared" si="165"/>
        <v>0</v>
      </c>
      <c r="W1755">
        <f t="shared" si="166"/>
        <v>0</v>
      </c>
      <c r="X1755">
        <f t="shared" si="167"/>
        <v>1</v>
      </c>
    </row>
    <row r="1756" spans="1:24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>
        <f>E1756/D1756</f>
        <v>1.1052941176470588</v>
      </c>
      <c r="O1756" s="6">
        <f>IF(L1756&gt;0,E1756/L1756,0)</f>
        <v>104.38888888888889</v>
      </c>
      <c r="P1756" s="11">
        <f t="shared" si="162"/>
        <v>42097.626770833333</v>
      </c>
      <c r="Q1756" s="11">
        <f>(((J1756/60)/60)/24)+DATE(1970,1,1)+(-5/24)</f>
        <v>42067.668437499997</v>
      </c>
      <c r="R1756" s="13" t="s">
        <v>8285</v>
      </c>
      <c r="S1756" s="14" t="str">
        <f t="shared" si="163"/>
        <v>photography</v>
      </c>
      <c r="T1756" s="13" t="str">
        <f t="shared" si="164"/>
        <v>photobooks</v>
      </c>
      <c r="U1756">
        <f>LEN(C1756)</f>
        <v>123</v>
      </c>
      <c r="V1756">
        <f t="shared" si="165"/>
        <v>0</v>
      </c>
      <c r="W1756">
        <f t="shared" si="166"/>
        <v>0</v>
      </c>
      <c r="X1756">
        <f t="shared" si="167"/>
        <v>1</v>
      </c>
    </row>
    <row r="1757" spans="1:24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>
        <f>E1757/D1757</f>
        <v>1.2</v>
      </c>
      <c r="O1757" s="6">
        <f>IF(L1757&gt;0,E1757/L1757,0)</f>
        <v>7.5</v>
      </c>
      <c r="P1757" s="11">
        <f t="shared" si="162"/>
        <v>42282.580567129626</v>
      </c>
      <c r="Q1757" s="11">
        <f>(((J1757/60)/60)/24)+DATE(1970,1,1)+(-5/24)</f>
        <v>42252.580567129626</v>
      </c>
      <c r="R1757" s="13" t="s">
        <v>8285</v>
      </c>
      <c r="S1757" s="14" t="str">
        <f t="shared" si="163"/>
        <v>photography</v>
      </c>
      <c r="T1757" s="13" t="str">
        <f t="shared" si="164"/>
        <v>photobooks</v>
      </c>
      <c r="U1757">
        <f>LEN(C1757)</f>
        <v>130</v>
      </c>
      <c r="V1757">
        <f t="shared" si="165"/>
        <v>0</v>
      </c>
      <c r="W1757">
        <f t="shared" si="166"/>
        <v>0</v>
      </c>
      <c r="X1757">
        <f t="shared" si="167"/>
        <v>1</v>
      </c>
    </row>
    <row r="1758" spans="1:24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>
        <f>E1758/D1758</f>
        <v>1.0282909090909091</v>
      </c>
      <c r="O1758" s="6">
        <f>IF(L1758&gt;0,E1758/L1758,0)</f>
        <v>47.13</v>
      </c>
      <c r="P1758" s="11">
        <f t="shared" si="162"/>
        <v>42610.959131944437</v>
      </c>
      <c r="Q1758" s="11">
        <f>(((J1758/60)/60)/24)+DATE(1970,1,1)+(-5/24)</f>
        <v>42570.959131944437</v>
      </c>
      <c r="R1758" s="13" t="s">
        <v>8285</v>
      </c>
      <c r="S1758" s="14" t="str">
        <f t="shared" si="163"/>
        <v>photography</v>
      </c>
      <c r="T1758" s="13" t="str">
        <f t="shared" si="164"/>
        <v>photobooks</v>
      </c>
      <c r="U1758">
        <f>LEN(C1758)</f>
        <v>120</v>
      </c>
      <c r="V1758">
        <f t="shared" si="165"/>
        <v>0</v>
      </c>
      <c r="W1758">
        <f t="shared" si="166"/>
        <v>0</v>
      </c>
      <c r="X1758">
        <f t="shared" si="167"/>
        <v>1</v>
      </c>
    </row>
    <row r="1759" spans="1:24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>
        <f>E1759/D1759</f>
        <v>1.1599999999999999</v>
      </c>
      <c r="O1759" s="6">
        <f>IF(L1759&gt;0,E1759/L1759,0)</f>
        <v>414.28571428571428</v>
      </c>
      <c r="P1759" s="11">
        <f t="shared" si="162"/>
        <v>42763.603472222218</v>
      </c>
      <c r="Q1759" s="11">
        <f>(((J1759/60)/60)/24)+DATE(1970,1,1)+(-5/24)</f>
        <v>42733.619016203702</v>
      </c>
      <c r="R1759" s="13" t="s">
        <v>8285</v>
      </c>
      <c r="S1759" s="14" t="str">
        <f t="shared" si="163"/>
        <v>photography</v>
      </c>
      <c r="T1759" s="13" t="str">
        <f t="shared" si="164"/>
        <v>photobooks</v>
      </c>
      <c r="U1759">
        <f>LEN(C1759)</f>
        <v>94</v>
      </c>
      <c r="V1759">
        <f t="shared" si="165"/>
        <v>0</v>
      </c>
      <c r="W1759">
        <f t="shared" si="166"/>
        <v>1</v>
      </c>
      <c r="X1759">
        <f t="shared" si="167"/>
        <v>0</v>
      </c>
    </row>
    <row r="1760" spans="1:24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>
        <f>E1760/D1760</f>
        <v>1.147</v>
      </c>
      <c r="O1760" s="6">
        <f>IF(L1760&gt;0,E1760/L1760,0)</f>
        <v>42.481481481481481</v>
      </c>
      <c r="P1760" s="11">
        <f t="shared" si="162"/>
        <v>42565.74759259259</v>
      </c>
      <c r="Q1760" s="11">
        <f>(((J1760/60)/60)/24)+DATE(1970,1,1)+(-5/24)</f>
        <v>42505.74759259259</v>
      </c>
      <c r="R1760" s="13" t="s">
        <v>8285</v>
      </c>
      <c r="S1760" s="14" t="str">
        <f t="shared" si="163"/>
        <v>photography</v>
      </c>
      <c r="T1760" s="13" t="str">
        <f t="shared" si="164"/>
        <v>photobooks</v>
      </c>
      <c r="U1760">
        <f>LEN(C1760)</f>
        <v>134</v>
      </c>
      <c r="V1760">
        <f t="shared" si="165"/>
        <v>0</v>
      </c>
      <c r="W1760">
        <f t="shared" si="166"/>
        <v>0</v>
      </c>
      <c r="X1760">
        <f t="shared" si="167"/>
        <v>1</v>
      </c>
    </row>
    <row r="1761" spans="1:24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>
        <f>E1761/D1761</f>
        <v>1.0660000000000001</v>
      </c>
      <c r="O1761" s="6">
        <f>IF(L1761&gt;0,E1761/L1761,0)</f>
        <v>108.77551020408163</v>
      </c>
      <c r="P1761" s="11">
        <f t="shared" si="162"/>
        <v>42088.579039351847</v>
      </c>
      <c r="Q1761" s="11">
        <f>(((J1761/60)/60)/24)+DATE(1970,1,1)+(-5/24)</f>
        <v>42068.620706018519</v>
      </c>
      <c r="R1761" s="13" t="s">
        <v>8285</v>
      </c>
      <c r="S1761" s="14" t="str">
        <f t="shared" si="163"/>
        <v>photography</v>
      </c>
      <c r="T1761" s="13" t="str">
        <f t="shared" si="164"/>
        <v>photobooks</v>
      </c>
      <c r="U1761">
        <f>LEN(C1761)</f>
        <v>55</v>
      </c>
      <c r="V1761">
        <f t="shared" si="165"/>
        <v>0</v>
      </c>
      <c r="W1761">
        <f t="shared" si="166"/>
        <v>1</v>
      </c>
      <c r="X1761">
        <f t="shared" si="167"/>
        <v>0</v>
      </c>
    </row>
    <row r="1762" spans="1:24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>
        <f>E1762/D1762</f>
        <v>1.6544000000000001</v>
      </c>
      <c r="O1762" s="6">
        <f>IF(L1762&gt;0,E1762/L1762,0)</f>
        <v>81.098039215686271</v>
      </c>
      <c r="P1762" s="11">
        <f t="shared" si="162"/>
        <v>42425.464270833334</v>
      </c>
      <c r="Q1762" s="11">
        <f>(((J1762/60)/60)/24)+DATE(1970,1,1)+(-5/24)</f>
        <v>42405.464270833334</v>
      </c>
      <c r="R1762" s="13" t="s">
        <v>8285</v>
      </c>
      <c r="S1762" s="14" t="str">
        <f t="shared" si="163"/>
        <v>photography</v>
      </c>
      <c r="T1762" s="13" t="str">
        <f t="shared" si="164"/>
        <v>photobooks</v>
      </c>
      <c r="U1762">
        <f>LEN(C1762)</f>
        <v>131</v>
      </c>
      <c r="V1762">
        <f t="shared" si="165"/>
        <v>0</v>
      </c>
      <c r="W1762">
        <f t="shared" si="166"/>
        <v>0</v>
      </c>
      <c r="X1762">
        <f t="shared" si="167"/>
        <v>1</v>
      </c>
    </row>
    <row r="1763" spans="1:24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>
        <f>E1763/D1763</f>
        <v>1.55</v>
      </c>
      <c r="O1763" s="6">
        <f>IF(L1763&gt;0,E1763/L1763,0)</f>
        <v>51.666666666666664</v>
      </c>
      <c r="P1763" s="11">
        <f t="shared" si="162"/>
        <v>42259.359490740739</v>
      </c>
      <c r="Q1763" s="11">
        <f>(((J1763/60)/60)/24)+DATE(1970,1,1)+(-5/24)</f>
        <v>42209.359490740739</v>
      </c>
      <c r="R1763" s="13" t="s">
        <v>8285</v>
      </c>
      <c r="S1763" s="14" t="str">
        <f t="shared" si="163"/>
        <v>photography</v>
      </c>
      <c r="T1763" s="13" t="str">
        <f t="shared" si="164"/>
        <v>photobooks</v>
      </c>
      <c r="U1763">
        <f>LEN(C1763)</f>
        <v>79</v>
      </c>
      <c r="V1763">
        <f t="shared" si="165"/>
        <v>0</v>
      </c>
      <c r="W1763">
        <f t="shared" si="166"/>
        <v>1</v>
      </c>
      <c r="X1763">
        <f t="shared" si="167"/>
        <v>0</v>
      </c>
    </row>
    <row r="1764" spans="1:24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>
        <f>E1764/D1764</f>
        <v>8.85</v>
      </c>
      <c r="O1764" s="6">
        <f>IF(L1764&gt;0,E1764/L1764,0)</f>
        <v>35.4</v>
      </c>
      <c r="P1764" s="11">
        <f t="shared" si="162"/>
        <v>42440.773668981477</v>
      </c>
      <c r="Q1764" s="11">
        <f>(((J1764/60)/60)/24)+DATE(1970,1,1)+(-5/24)</f>
        <v>42410.773668981477</v>
      </c>
      <c r="R1764" s="13" t="s">
        <v>8285</v>
      </c>
      <c r="S1764" s="14" t="str">
        <f t="shared" si="163"/>
        <v>photography</v>
      </c>
      <c r="T1764" s="13" t="str">
        <f t="shared" si="164"/>
        <v>photobooks</v>
      </c>
      <c r="U1764">
        <f>LEN(C1764)</f>
        <v>48</v>
      </c>
      <c r="V1764">
        <f t="shared" si="165"/>
        <v>1</v>
      </c>
      <c r="W1764">
        <f t="shared" si="166"/>
        <v>0</v>
      </c>
      <c r="X1764">
        <f t="shared" si="167"/>
        <v>0</v>
      </c>
    </row>
    <row r="1765" spans="1:24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>
        <f>E1765/D1765</f>
        <v>1.0190833333333333</v>
      </c>
      <c r="O1765" s="6">
        <f>IF(L1765&gt;0,E1765/L1765,0)</f>
        <v>103.63559322033899</v>
      </c>
      <c r="P1765" s="11">
        <f t="shared" si="162"/>
        <v>42666.660185185181</v>
      </c>
      <c r="Q1765" s="11">
        <f>(((J1765/60)/60)/24)+DATE(1970,1,1)+(-5/24)</f>
        <v>42636.660185185181</v>
      </c>
      <c r="R1765" s="13" t="s">
        <v>8285</v>
      </c>
      <c r="S1765" s="14" t="str">
        <f t="shared" si="163"/>
        <v>photography</v>
      </c>
      <c r="T1765" s="13" t="str">
        <f t="shared" si="164"/>
        <v>photobooks</v>
      </c>
      <c r="U1765">
        <f>LEN(C1765)</f>
        <v>132</v>
      </c>
      <c r="V1765">
        <f t="shared" si="165"/>
        <v>0</v>
      </c>
      <c r="W1765">
        <f t="shared" si="166"/>
        <v>0</v>
      </c>
      <c r="X1765">
        <f t="shared" si="167"/>
        <v>1</v>
      </c>
    </row>
    <row r="1766" spans="1:24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>
        <f>E1766/D1766</f>
        <v>0.19600000000000001</v>
      </c>
      <c r="O1766" s="6">
        <f>IF(L1766&gt;0,E1766/L1766,0)</f>
        <v>55.282051282051285</v>
      </c>
      <c r="P1766" s="11">
        <f t="shared" si="162"/>
        <v>41854.27753472222</v>
      </c>
      <c r="Q1766" s="11">
        <f>(((J1766/60)/60)/24)+DATE(1970,1,1)+(-5/24)</f>
        <v>41825.27753472222</v>
      </c>
      <c r="R1766" s="13" t="s">
        <v>8285</v>
      </c>
      <c r="S1766" s="14" t="str">
        <f t="shared" si="163"/>
        <v>photography</v>
      </c>
      <c r="T1766" s="13" t="str">
        <f t="shared" si="164"/>
        <v>photobooks</v>
      </c>
      <c r="U1766">
        <f>LEN(C1766)</f>
        <v>133</v>
      </c>
      <c r="V1766">
        <f t="shared" si="165"/>
        <v>0</v>
      </c>
      <c r="W1766">
        <f t="shared" si="166"/>
        <v>0</v>
      </c>
      <c r="X1766">
        <f t="shared" si="167"/>
        <v>1</v>
      </c>
    </row>
    <row r="1767" spans="1:24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>
        <f>E1767/D1767</f>
        <v>0.59467839999999994</v>
      </c>
      <c r="O1767" s="6">
        <f>IF(L1767&gt;0,E1767/L1767,0)</f>
        <v>72.16970873786407</v>
      </c>
      <c r="P1767" s="11">
        <f t="shared" si="162"/>
        <v>41864.772129629629</v>
      </c>
      <c r="Q1767" s="11">
        <f>(((J1767/60)/60)/24)+DATE(1970,1,1)+(-5/24)</f>
        <v>41834.772129629629</v>
      </c>
      <c r="R1767" s="13" t="s">
        <v>8285</v>
      </c>
      <c r="S1767" s="14" t="str">
        <f t="shared" si="163"/>
        <v>photography</v>
      </c>
      <c r="T1767" s="13" t="str">
        <f t="shared" si="164"/>
        <v>photobooks</v>
      </c>
      <c r="U1767">
        <f>LEN(C1767)</f>
        <v>135</v>
      </c>
      <c r="V1767">
        <f t="shared" si="165"/>
        <v>0</v>
      </c>
      <c r="W1767">
        <f t="shared" si="166"/>
        <v>0</v>
      </c>
      <c r="X1767">
        <f t="shared" si="167"/>
        <v>1</v>
      </c>
    </row>
    <row r="1768" spans="1:24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>
        <f>E1768/D1768</f>
        <v>0</v>
      </c>
      <c r="O1768" s="6">
        <f>IF(L1768&gt;0,E1768/L1768,0)</f>
        <v>0</v>
      </c>
      <c r="P1768" s="11">
        <f t="shared" si="162"/>
        <v>41876.65148148148</v>
      </c>
      <c r="Q1768" s="11">
        <f>(((J1768/60)/60)/24)+DATE(1970,1,1)+(-5/24)</f>
        <v>41855.65148148148</v>
      </c>
      <c r="R1768" s="13" t="s">
        <v>8285</v>
      </c>
      <c r="S1768" s="14" t="str">
        <f t="shared" si="163"/>
        <v>photography</v>
      </c>
      <c r="T1768" s="13" t="str">
        <f t="shared" si="164"/>
        <v>photobooks</v>
      </c>
      <c r="U1768">
        <f>LEN(C1768)</f>
        <v>76</v>
      </c>
      <c r="V1768">
        <f t="shared" si="165"/>
        <v>0</v>
      </c>
      <c r="W1768">
        <f t="shared" si="166"/>
        <v>1</v>
      </c>
      <c r="X1768">
        <f t="shared" si="167"/>
        <v>0</v>
      </c>
    </row>
    <row r="1769" spans="1:24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>
        <f>E1769/D1769</f>
        <v>0.4572</v>
      </c>
      <c r="O1769" s="6">
        <f>IF(L1769&gt;0,E1769/L1769,0)</f>
        <v>58.615384615384613</v>
      </c>
      <c r="P1769" s="11">
        <f t="shared" si="162"/>
        <v>41854.450046296297</v>
      </c>
      <c r="Q1769" s="11">
        <f>(((J1769/60)/60)/24)+DATE(1970,1,1)+(-5/24)</f>
        <v>41824.450046296297</v>
      </c>
      <c r="R1769" s="13" t="s">
        <v>8285</v>
      </c>
      <c r="S1769" s="14" t="str">
        <f t="shared" si="163"/>
        <v>photography</v>
      </c>
      <c r="T1769" s="13" t="str">
        <f t="shared" si="164"/>
        <v>photobooks</v>
      </c>
      <c r="U1769">
        <f>LEN(C1769)</f>
        <v>89</v>
      </c>
      <c r="V1769">
        <f t="shared" si="165"/>
        <v>0</v>
      </c>
      <c r="W1769">
        <f t="shared" si="166"/>
        <v>1</v>
      </c>
      <c r="X1769">
        <f t="shared" si="167"/>
        <v>0</v>
      </c>
    </row>
    <row r="1770" spans="1:24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>
        <f>E1770/D1770</f>
        <v>3.7400000000000003E-2</v>
      </c>
      <c r="O1770" s="6">
        <f>IF(L1770&gt;0,E1770/L1770,0)</f>
        <v>12.466666666666667</v>
      </c>
      <c r="P1770" s="11">
        <f t="shared" si="162"/>
        <v>41909.352361111109</v>
      </c>
      <c r="Q1770" s="11">
        <f>(((J1770/60)/60)/24)+DATE(1970,1,1)+(-5/24)</f>
        <v>41849.352361111109</v>
      </c>
      <c r="R1770" s="13" t="s">
        <v>8285</v>
      </c>
      <c r="S1770" s="14" t="str">
        <f t="shared" si="163"/>
        <v>photography</v>
      </c>
      <c r="T1770" s="13" t="str">
        <f t="shared" si="164"/>
        <v>photobooks</v>
      </c>
      <c r="U1770">
        <f>LEN(C1770)</f>
        <v>121</v>
      </c>
      <c r="V1770">
        <f t="shared" si="165"/>
        <v>0</v>
      </c>
      <c r="W1770">
        <f t="shared" si="166"/>
        <v>0</v>
      </c>
      <c r="X1770">
        <f t="shared" si="167"/>
        <v>1</v>
      </c>
    </row>
    <row r="1771" spans="1:24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>
        <f>E1771/D1771</f>
        <v>2.7025E-2</v>
      </c>
      <c r="O1771" s="6">
        <f>IF(L1771&gt;0,E1771/L1771,0)</f>
        <v>49.136363636363633</v>
      </c>
      <c r="P1771" s="11">
        <f t="shared" si="162"/>
        <v>42017.610636574071</v>
      </c>
      <c r="Q1771" s="11">
        <f>(((J1771/60)/60)/24)+DATE(1970,1,1)+(-5/24)</f>
        <v>41987.610636574071</v>
      </c>
      <c r="R1771" s="13" t="s">
        <v>8285</v>
      </c>
      <c r="S1771" s="14" t="str">
        <f t="shared" si="163"/>
        <v>photography</v>
      </c>
      <c r="T1771" s="13" t="str">
        <f t="shared" si="164"/>
        <v>photobooks</v>
      </c>
      <c r="U1771">
        <f>LEN(C1771)</f>
        <v>119</v>
      </c>
      <c r="V1771">
        <f t="shared" si="165"/>
        <v>0</v>
      </c>
      <c r="W1771">
        <f t="shared" si="166"/>
        <v>0</v>
      </c>
      <c r="X1771">
        <f t="shared" si="167"/>
        <v>1</v>
      </c>
    </row>
    <row r="1772" spans="1:24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>
        <f>E1772/D1772</f>
        <v>0.56514285714285717</v>
      </c>
      <c r="O1772" s="6">
        <f>IF(L1772&gt;0,E1772/L1772,0)</f>
        <v>150.5</v>
      </c>
      <c r="P1772" s="11">
        <f t="shared" si="162"/>
        <v>41926.571689814817</v>
      </c>
      <c r="Q1772" s="11">
        <f>(((J1772/60)/60)/24)+DATE(1970,1,1)+(-5/24)</f>
        <v>41891.571689814817</v>
      </c>
      <c r="R1772" s="13" t="s">
        <v>8285</v>
      </c>
      <c r="S1772" s="14" t="str">
        <f t="shared" si="163"/>
        <v>photography</v>
      </c>
      <c r="T1772" s="13" t="str">
        <f t="shared" si="164"/>
        <v>photobooks</v>
      </c>
      <c r="U1772">
        <f>LEN(C1772)</f>
        <v>135</v>
      </c>
      <c r="V1772">
        <f t="shared" si="165"/>
        <v>0</v>
      </c>
      <c r="W1772">
        <f t="shared" si="166"/>
        <v>0</v>
      </c>
      <c r="X1772">
        <f t="shared" si="167"/>
        <v>1</v>
      </c>
    </row>
    <row r="1773" spans="1:24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>
        <f>E1773/D1773</f>
        <v>0.21309523809523809</v>
      </c>
      <c r="O1773" s="6">
        <f>IF(L1773&gt;0,E1773/L1773,0)</f>
        <v>35.799999999999997</v>
      </c>
      <c r="P1773" s="11">
        <f t="shared" si="162"/>
        <v>41935.771296296298</v>
      </c>
      <c r="Q1773" s="11">
        <f>(((J1773/60)/60)/24)+DATE(1970,1,1)+(-5/24)</f>
        <v>41905.771296296298</v>
      </c>
      <c r="R1773" s="13" t="s">
        <v>8285</v>
      </c>
      <c r="S1773" s="14" t="str">
        <f t="shared" si="163"/>
        <v>photography</v>
      </c>
      <c r="T1773" s="13" t="str">
        <f t="shared" si="164"/>
        <v>photobooks</v>
      </c>
      <c r="U1773">
        <f>LEN(C1773)</f>
        <v>133</v>
      </c>
      <c r="V1773">
        <f t="shared" si="165"/>
        <v>0</v>
      </c>
      <c r="W1773">
        <f t="shared" si="166"/>
        <v>0</v>
      </c>
      <c r="X1773">
        <f t="shared" si="167"/>
        <v>1</v>
      </c>
    </row>
    <row r="1774" spans="1:24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>
        <f>E1774/D1774</f>
        <v>0.156</v>
      </c>
      <c r="O1774" s="6">
        <f>IF(L1774&gt;0,E1774/L1774,0)</f>
        <v>45.157894736842103</v>
      </c>
      <c r="P1774" s="11">
        <f t="shared" si="162"/>
        <v>41826.509675925925</v>
      </c>
      <c r="Q1774" s="11">
        <f>(((J1774/60)/60)/24)+DATE(1970,1,1)+(-5/24)</f>
        <v>41766.509675925925</v>
      </c>
      <c r="R1774" s="13" t="s">
        <v>8285</v>
      </c>
      <c r="S1774" s="14" t="str">
        <f t="shared" si="163"/>
        <v>photography</v>
      </c>
      <c r="T1774" s="13" t="str">
        <f t="shared" si="164"/>
        <v>photobooks</v>
      </c>
      <c r="U1774">
        <f>LEN(C1774)</f>
        <v>97</v>
      </c>
      <c r="V1774">
        <f t="shared" si="165"/>
        <v>0</v>
      </c>
      <c r="W1774">
        <f t="shared" si="166"/>
        <v>1</v>
      </c>
      <c r="X1774">
        <f t="shared" si="167"/>
        <v>0</v>
      </c>
    </row>
    <row r="1775" spans="1:24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>
        <f>E1775/D1775</f>
        <v>6.2566666666666673E-2</v>
      </c>
      <c r="O1775" s="6">
        <f>IF(L1775&gt;0,E1775/L1775,0)</f>
        <v>98.78947368421052</v>
      </c>
      <c r="P1775" s="11">
        <f t="shared" si="162"/>
        <v>42023.552060185182</v>
      </c>
      <c r="Q1775" s="11">
        <f>(((J1775/60)/60)/24)+DATE(1970,1,1)+(-5/24)</f>
        <v>41978.552060185182</v>
      </c>
      <c r="R1775" s="13" t="s">
        <v>8285</v>
      </c>
      <c r="S1775" s="14" t="str">
        <f t="shared" si="163"/>
        <v>photography</v>
      </c>
      <c r="T1775" s="13" t="str">
        <f t="shared" si="164"/>
        <v>photobooks</v>
      </c>
      <c r="U1775">
        <f>LEN(C1775)</f>
        <v>134</v>
      </c>
      <c r="V1775">
        <f t="shared" si="165"/>
        <v>0</v>
      </c>
      <c r="W1775">
        <f t="shared" si="166"/>
        <v>0</v>
      </c>
      <c r="X1775">
        <f t="shared" si="167"/>
        <v>1</v>
      </c>
    </row>
    <row r="1776" spans="1:24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>
        <f>E1776/D1776</f>
        <v>0.4592</v>
      </c>
      <c r="O1776" s="6">
        <f>IF(L1776&gt;0,E1776/L1776,0)</f>
        <v>88.307692307692307</v>
      </c>
      <c r="P1776" s="11">
        <f t="shared" si="162"/>
        <v>41972.415972222218</v>
      </c>
      <c r="Q1776" s="11">
        <f>(((J1776/60)/60)/24)+DATE(1970,1,1)+(-5/24)</f>
        <v>41930.010324074072</v>
      </c>
      <c r="R1776" s="13" t="s">
        <v>8285</v>
      </c>
      <c r="S1776" s="14" t="str">
        <f t="shared" si="163"/>
        <v>photography</v>
      </c>
      <c r="T1776" s="13" t="str">
        <f t="shared" si="164"/>
        <v>photobooks</v>
      </c>
      <c r="U1776">
        <f>LEN(C1776)</f>
        <v>132</v>
      </c>
      <c r="V1776">
        <f t="shared" si="165"/>
        <v>0</v>
      </c>
      <c r="W1776">
        <f t="shared" si="166"/>
        <v>0</v>
      </c>
      <c r="X1776">
        <f t="shared" si="167"/>
        <v>1</v>
      </c>
    </row>
    <row r="1777" spans="1:24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>
        <f>E1777/D1777</f>
        <v>0.65101538461538466</v>
      </c>
      <c r="O1777" s="6">
        <f>IF(L1777&gt;0,E1777/L1777,0)</f>
        <v>170.62903225806451</v>
      </c>
      <c r="P1777" s="11">
        <f t="shared" si="162"/>
        <v>41936.768055555556</v>
      </c>
      <c r="Q1777" s="11">
        <f>(((J1777/60)/60)/24)+DATE(1970,1,1)+(-5/24)</f>
        <v>41891.768055555556</v>
      </c>
      <c r="R1777" s="13" t="s">
        <v>8285</v>
      </c>
      <c r="S1777" s="14" t="str">
        <f t="shared" si="163"/>
        <v>photography</v>
      </c>
      <c r="T1777" s="13" t="str">
        <f t="shared" si="164"/>
        <v>photobooks</v>
      </c>
      <c r="U1777">
        <f>LEN(C1777)</f>
        <v>122</v>
      </c>
      <c r="V1777">
        <f t="shared" si="165"/>
        <v>0</v>
      </c>
      <c r="W1777">
        <f t="shared" si="166"/>
        <v>0</v>
      </c>
      <c r="X1777">
        <f t="shared" si="167"/>
        <v>1</v>
      </c>
    </row>
    <row r="1778" spans="1:24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>
        <f>E1778/D1778</f>
        <v>6.7000000000000004E-2</v>
      </c>
      <c r="O1778" s="6">
        <f>IF(L1778&gt;0,E1778/L1778,0)</f>
        <v>83.75</v>
      </c>
      <c r="P1778" s="11">
        <f t="shared" si="162"/>
        <v>41941.748506944445</v>
      </c>
      <c r="Q1778" s="11">
        <f>(((J1778/60)/60)/24)+DATE(1970,1,1)+(-5/24)</f>
        <v>41905.748506944445</v>
      </c>
      <c r="R1778" s="13" t="s">
        <v>8285</v>
      </c>
      <c r="S1778" s="14" t="str">
        <f t="shared" si="163"/>
        <v>photography</v>
      </c>
      <c r="T1778" s="13" t="str">
        <f t="shared" si="164"/>
        <v>photobooks</v>
      </c>
      <c r="U1778">
        <f>LEN(C1778)</f>
        <v>122</v>
      </c>
      <c r="V1778">
        <f t="shared" si="165"/>
        <v>0</v>
      </c>
      <c r="W1778">
        <f t="shared" si="166"/>
        <v>0</v>
      </c>
      <c r="X1778">
        <f t="shared" si="167"/>
        <v>1</v>
      </c>
    </row>
    <row r="1779" spans="1:24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>
        <f>E1779/D1779</f>
        <v>0.135625</v>
      </c>
      <c r="O1779" s="6">
        <f>IF(L1779&gt;0,E1779/L1779,0)</f>
        <v>65.099999999999994</v>
      </c>
      <c r="P1779" s="11">
        <f t="shared" si="162"/>
        <v>42055.14876157407</v>
      </c>
      <c r="Q1779" s="11">
        <f>(((J1779/60)/60)/24)+DATE(1970,1,1)+(-5/24)</f>
        <v>42025.14876157407</v>
      </c>
      <c r="R1779" s="13" t="s">
        <v>8285</v>
      </c>
      <c r="S1779" s="14" t="str">
        <f t="shared" si="163"/>
        <v>photography</v>
      </c>
      <c r="T1779" s="13" t="str">
        <f t="shared" si="164"/>
        <v>photobooks</v>
      </c>
      <c r="U1779">
        <f>LEN(C1779)</f>
        <v>130</v>
      </c>
      <c r="V1779">
        <f t="shared" si="165"/>
        <v>0</v>
      </c>
      <c r="W1779">
        <f t="shared" si="166"/>
        <v>0</v>
      </c>
      <c r="X1779">
        <f t="shared" si="167"/>
        <v>1</v>
      </c>
    </row>
    <row r="1780" spans="1:24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>
        <f>E1780/D1780</f>
        <v>1.9900000000000001E-2</v>
      </c>
      <c r="O1780" s="6">
        <f>IF(L1780&gt;0,E1780/L1780,0)</f>
        <v>66.333333333333329</v>
      </c>
      <c r="P1780" s="11">
        <f t="shared" si="162"/>
        <v>42090.613368055558</v>
      </c>
      <c r="Q1780" s="11">
        <f>(((J1780/60)/60)/24)+DATE(1970,1,1)+(-5/24)</f>
        <v>42045.655034722215</v>
      </c>
      <c r="R1780" s="13" t="s">
        <v>8285</v>
      </c>
      <c r="S1780" s="14" t="str">
        <f t="shared" si="163"/>
        <v>photography</v>
      </c>
      <c r="T1780" s="13" t="str">
        <f t="shared" si="164"/>
        <v>photobooks</v>
      </c>
      <c r="U1780">
        <f>LEN(C1780)</f>
        <v>124</v>
      </c>
      <c r="V1780">
        <f t="shared" si="165"/>
        <v>0</v>
      </c>
      <c r="W1780">
        <f t="shared" si="166"/>
        <v>0</v>
      </c>
      <c r="X1780">
        <f t="shared" si="167"/>
        <v>1</v>
      </c>
    </row>
    <row r="1781" spans="1:24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>
        <f>E1781/D1781</f>
        <v>0.36236363636363639</v>
      </c>
      <c r="O1781" s="6">
        <f>IF(L1781&gt;0,E1781/L1781,0)</f>
        <v>104.89473684210526</v>
      </c>
      <c r="P1781" s="11">
        <f t="shared" si="162"/>
        <v>42615.483564814807</v>
      </c>
      <c r="Q1781" s="11">
        <f>(((J1781/60)/60)/24)+DATE(1970,1,1)+(-5/24)</f>
        <v>42585.483564814807</v>
      </c>
      <c r="R1781" s="13" t="s">
        <v>8285</v>
      </c>
      <c r="S1781" s="14" t="str">
        <f t="shared" si="163"/>
        <v>photography</v>
      </c>
      <c r="T1781" s="13" t="str">
        <f t="shared" si="164"/>
        <v>photobooks</v>
      </c>
      <c r="U1781">
        <f>LEN(C1781)</f>
        <v>131</v>
      </c>
      <c r="V1781">
        <f t="shared" si="165"/>
        <v>0</v>
      </c>
      <c r="W1781">
        <f t="shared" si="166"/>
        <v>0</v>
      </c>
      <c r="X1781">
        <f t="shared" si="167"/>
        <v>1</v>
      </c>
    </row>
    <row r="1782" spans="1:24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>
        <f>E1782/D1782</f>
        <v>0.39743333333333336</v>
      </c>
      <c r="O1782" s="6">
        <f>IF(L1782&gt;0,E1782/L1782,0)</f>
        <v>78.440789473684205</v>
      </c>
      <c r="P1782" s="11">
        <f t="shared" si="162"/>
        <v>42553.392476851855</v>
      </c>
      <c r="Q1782" s="11">
        <f>(((J1782/60)/60)/24)+DATE(1970,1,1)+(-5/24)</f>
        <v>42493.392476851855</v>
      </c>
      <c r="R1782" s="13" t="s">
        <v>8285</v>
      </c>
      <c r="S1782" s="14" t="str">
        <f t="shared" si="163"/>
        <v>photography</v>
      </c>
      <c r="T1782" s="13" t="str">
        <f t="shared" si="164"/>
        <v>photobooks</v>
      </c>
      <c r="U1782">
        <f>LEN(C1782)</f>
        <v>126</v>
      </c>
      <c r="V1782">
        <f t="shared" si="165"/>
        <v>0</v>
      </c>
      <c r="W1782">
        <f t="shared" si="166"/>
        <v>0</v>
      </c>
      <c r="X1782">
        <f t="shared" si="167"/>
        <v>1</v>
      </c>
    </row>
    <row r="1783" spans="1:24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>
        <f>E1783/D1783</f>
        <v>0.25763636363636366</v>
      </c>
      <c r="O1783" s="6">
        <f>IF(L1783&gt;0,E1783/L1783,0)</f>
        <v>59.041666666666664</v>
      </c>
      <c r="P1783" s="11">
        <f t="shared" si="162"/>
        <v>42628.409085648142</v>
      </c>
      <c r="Q1783" s="11">
        <f>(((J1783/60)/60)/24)+DATE(1970,1,1)+(-5/24)</f>
        <v>42597.409085648142</v>
      </c>
      <c r="R1783" s="13" t="s">
        <v>8285</v>
      </c>
      <c r="S1783" s="14" t="str">
        <f t="shared" si="163"/>
        <v>photography</v>
      </c>
      <c r="T1783" s="13" t="str">
        <f t="shared" si="164"/>
        <v>photobooks</v>
      </c>
      <c r="U1783">
        <f>LEN(C1783)</f>
        <v>133</v>
      </c>
      <c r="V1783">
        <f t="shared" si="165"/>
        <v>0</v>
      </c>
      <c r="W1783">
        <f t="shared" si="166"/>
        <v>0</v>
      </c>
      <c r="X1783">
        <f t="shared" si="167"/>
        <v>1</v>
      </c>
    </row>
    <row r="1784" spans="1:24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>
        <f>E1784/D1784</f>
        <v>0.15491428571428573</v>
      </c>
      <c r="O1784" s="6">
        <f>IF(L1784&gt;0,E1784/L1784,0)</f>
        <v>71.34210526315789</v>
      </c>
      <c r="P1784" s="11">
        <f t="shared" si="162"/>
        <v>42421.366770833331</v>
      </c>
      <c r="Q1784" s="11">
        <f>(((J1784/60)/60)/24)+DATE(1970,1,1)+(-5/24)</f>
        <v>42388.366770833331</v>
      </c>
      <c r="R1784" s="13" t="s">
        <v>8285</v>
      </c>
      <c r="S1784" s="14" t="str">
        <f t="shared" si="163"/>
        <v>photography</v>
      </c>
      <c r="T1784" s="13" t="str">
        <f t="shared" si="164"/>
        <v>photobooks</v>
      </c>
      <c r="U1784">
        <f>LEN(C1784)</f>
        <v>132</v>
      </c>
      <c r="V1784">
        <f t="shared" si="165"/>
        <v>0</v>
      </c>
      <c r="W1784">
        <f t="shared" si="166"/>
        <v>0</v>
      </c>
      <c r="X1784">
        <f t="shared" si="167"/>
        <v>1</v>
      </c>
    </row>
    <row r="1785" spans="1:24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>
        <f>E1785/D1785</f>
        <v>0.236925</v>
      </c>
      <c r="O1785" s="6">
        <f>IF(L1785&gt;0,E1785/L1785,0)</f>
        <v>51.227027027027027</v>
      </c>
      <c r="P1785" s="11">
        <f t="shared" si="162"/>
        <v>42145.741643518515</v>
      </c>
      <c r="Q1785" s="11">
        <f>(((J1785/60)/60)/24)+DATE(1970,1,1)+(-5/24)</f>
        <v>42115.741643518515</v>
      </c>
      <c r="R1785" s="13" t="s">
        <v>8285</v>
      </c>
      <c r="S1785" s="14" t="str">
        <f t="shared" si="163"/>
        <v>photography</v>
      </c>
      <c r="T1785" s="13" t="str">
        <f t="shared" si="164"/>
        <v>photobooks</v>
      </c>
      <c r="U1785">
        <f>LEN(C1785)</f>
        <v>125</v>
      </c>
      <c r="V1785">
        <f t="shared" si="165"/>
        <v>0</v>
      </c>
      <c r="W1785">
        <f t="shared" si="166"/>
        <v>0</v>
      </c>
      <c r="X1785">
        <f t="shared" si="167"/>
        <v>1</v>
      </c>
    </row>
    <row r="1786" spans="1:24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>
        <f>E1786/D1786</f>
        <v>0.39760000000000001</v>
      </c>
      <c r="O1786" s="6">
        <f>IF(L1786&gt;0,E1786/L1786,0)</f>
        <v>60.242424242424242</v>
      </c>
      <c r="P1786" s="11">
        <f t="shared" si="162"/>
        <v>42034.934027777774</v>
      </c>
      <c r="Q1786" s="11">
        <f>(((J1786/60)/60)/24)+DATE(1970,1,1)+(-5/24)</f>
        <v>42003.447222222218</v>
      </c>
      <c r="R1786" s="13" t="s">
        <v>8285</v>
      </c>
      <c r="S1786" s="14" t="str">
        <f t="shared" si="163"/>
        <v>photography</v>
      </c>
      <c r="T1786" s="13" t="str">
        <f t="shared" si="164"/>
        <v>photobooks</v>
      </c>
      <c r="U1786">
        <f>LEN(C1786)</f>
        <v>133</v>
      </c>
      <c r="V1786">
        <f t="shared" si="165"/>
        <v>0</v>
      </c>
      <c r="W1786">
        <f t="shared" si="166"/>
        <v>0</v>
      </c>
      <c r="X1786">
        <f t="shared" si="167"/>
        <v>1</v>
      </c>
    </row>
    <row r="1787" spans="1:24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>
        <f>E1787/D1787</f>
        <v>0.20220833333333332</v>
      </c>
      <c r="O1787" s="6">
        <f>IF(L1787&gt;0,E1787/L1787,0)</f>
        <v>44.935185185185183</v>
      </c>
      <c r="P1787" s="11">
        <f t="shared" si="162"/>
        <v>41927.791666666664</v>
      </c>
      <c r="Q1787" s="11">
        <f>(((J1787/60)/60)/24)+DATE(1970,1,1)+(-5/24)</f>
        <v>41896.926562499997</v>
      </c>
      <c r="R1787" s="13" t="s">
        <v>8285</v>
      </c>
      <c r="S1787" s="14" t="str">
        <f t="shared" si="163"/>
        <v>photography</v>
      </c>
      <c r="T1787" s="13" t="str">
        <f t="shared" si="164"/>
        <v>photobooks</v>
      </c>
      <c r="U1787">
        <f>LEN(C1787)</f>
        <v>114</v>
      </c>
      <c r="V1787">
        <f t="shared" si="165"/>
        <v>0</v>
      </c>
      <c r="W1787">
        <f t="shared" si="166"/>
        <v>0</v>
      </c>
      <c r="X1787">
        <f t="shared" si="167"/>
        <v>1</v>
      </c>
    </row>
    <row r="1788" spans="1:24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>
        <f>E1788/D1788</f>
        <v>0.47631578947368419</v>
      </c>
      <c r="O1788" s="6">
        <f>IF(L1788&gt;0,E1788/L1788,0)</f>
        <v>31.206896551724139</v>
      </c>
      <c r="P1788" s="11">
        <f t="shared" si="162"/>
        <v>41988.342326388891</v>
      </c>
      <c r="Q1788" s="11">
        <f>(((J1788/60)/60)/24)+DATE(1970,1,1)+(-5/24)</f>
        <v>41958.342326388891</v>
      </c>
      <c r="R1788" s="13" t="s">
        <v>8285</v>
      </c>
      <c r="S1788" s="14" t="str">
        <f t="shared" si="163"/>
        <v>photography</v>
      </c>
      <c r="T1788" s="13" t="str">
        <f t="shared" si="164"/>
        <v>photobooks</v>
      </c>
      <c r="U1788">
        <f>LEN(C1788)</f>
        <v>133</v>
      </c>
      <c r="V1788">
        <f t="shared" si="165"/>
        <v>0</v>
      </c>
      <c r="W1788">
        <f t="shared" si="166"/>
        <v>0</v>
      </c>
      <c r="X1788">
        <f t="shared" si="167"/>
        <v>1</v>
      </c>
    </row>
    <row r="1789" spans="1:24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>
        <f>E1789/D1789</f>
        <v>0.15329999999999999</v>
      </c>
      <c r="O1789" s="6">
        <f>IF(L1789&gt;0,E1789/L1789,0)</f>
        <v>63.875</v>
      </c>
      <c r="P1789" s="11">
        <f t="shared" si="162"/>
        <v>42098.40552083333</v>
      </c>
      <c r="Q1789" s="11">
        <f>(((J1789/60)/60)/24)+DATE(1970,1,1)+(-5/24)</f>
        <v>42068.447187499994</v>
      </c>
      <c r="R1789" s="13" t="s">
        <v>8285</v>
      </c>
      <c r="S1789" s="14" t="str">
        <f t="shared" si="163"/>
        <v>photography</v>
      </c>
      <c r="T1789" s="13" t="str">
        <f t="shared" si="164"/>
        <v>photobooks</v>
      </c>
      <c r="U1789">
        <f>LEN(C1789)</f>
        <v>101</v>
      </c>
      <c r="V1789">
        <f t="shared" si="165"/>
        <v>0</v>
      </c>
      <c r="W1789">
        <f t="shared" si="166"/>
        <v>0</v>
      </c>
      <c r="X1789">
        <f t="shared" si="167"/>
        <v>1</v>
      </c>
    </row>
    <row r="1790" spans="1:24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>
        <f>E1790/D1790</f>
        <v>1.3818181818181818E-2</v>
      </c>
      <c r="O1790" s="6">
        <f>IF(L1790&gt;0,E1790/L1790,0)</f>
        <v>19</v>
      </c>
      <c r="P1790" s="11">
        <f t="shared" si="162"/>
        <v>41943.740069444444</v>
      </c>
      <c r="Q1790" s="11">
        <f>(((J1790/60)/60)/24)+DATE(1970,1,1)+(-5/24)</f>
        <v>41913.740069444444</v>
      </c>
      <c r="R1790" s="13" t="s">
        <v>8285</v>
      </c>
      <c r="S1790" s="14" t="str">
        <f t="shared" si="163"/>
        <v>photography</v>
      </c>
      <c r="T1790" s="13" t="str">
        <f t="shared" si="164"/>
        <v>photobooks</v>
      </c>
      <c r="U1790">
        <f>LEN(C1790)</f>
        <v>103</v>
      </c>
      <c r="V1790">
        <f t="shared" si="165"/>
        <v>0</v>
      </c>
      <c r="W1790">
        <f t="shared" si="166"/>
        <v>0</v>
      </c>
      <c r="X1790">
        <f t="shared" si="167"/>
        <v>1</v>
      </c>
    </row>
    <row r="1791" spans="1:24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>
        <f>E1791/D1791</f>
        <v>5.0000000000000001E-3</v>
      </c>
      <c r="O1791" s="6">
        <f>IF(L1791&gt;0,E1791/L1791,0)</f>
        <v>10</v>
      </c>
      <c r="P1791" s="11">
        <f t="shared" si="162"/>
        <v>42016.041701388887</v>
      </c>
      <c r="Q1791" s="11">
        <f>(((J1791/60)/60)/24)+DATE(1970,1,1)+(-5/24)</f>
        <v>41956.041701388887</v>
      </c>
      <c r="R1791" s="13" t="s">
        <v>8285</v>
      </c>
      <c r="S1791" s="14" t="str">
        <f t="shared" si="163"/>
        <v>photography</v>
      </c>
      <c r="T1791" s="13" t="str">
        <f t="shared" si="164"/>
        <v>photobooks</v>
      </c>
      <c r="U1791">
        <f>LEN(C1791)</f>
        <v>127</v>
      </c>
      <c r="V1791">
        <f t="shared" si="165"/>
        <v>0</v>
      </c>
      <c r="W1791">
        <f t="shared" si="166"/>
        <v>0</v>
      </c>
      <c r="X1791">
        <f t="shared" si="167"/>
        <v>1</v>
      </c>
    </row>
    <row r="1792" spans="1:24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>
        <f>E1792/D1792</f>
        <v>4.9575757575757579E-2</v>
      </c>
      <c r="O1792" s="6">
        <f>IF(L1792&gt;0,E1792/L1792,0)</f>
        <v>109.06666666666666</v>
      </c>
      <c r="P1792" s="11">
        <f t="shared" si="162"/>
        <v>42040.466180555559</v>
      </c>
      <c r="Q1792" s="11">
        <f>(((J1792/60)/60)/24)+DATE(1970,1,1)+(-5/24)</f>
        <v>42010.466180555559</v>
      </c>
      <c r="R1792" s="13" t="s">
        <v>8285</v>
      </c>
      <c r="S1792" s="14" t="str">
        <f t="shared" si="163"/>
        <v>photography</v>
      </c>
      <c r="T1792" s="13" t="str">
        <f t="shared" si="164"/>
        <v>photobooks</v>
      </c>
      <c r="U1792">
        <f>LEN(C1792)</f>
        <v>109</v>
      </c>
      <c r="V1792">
        <f t="shared" si="165"/>
        <v>0</v>
      </c>
      <c r="W1792">
        <f t="shared" si="166"/>
        <v>0</v>
      </c>
      <c r="X1792">
        <f t="shared" si="167"/>
        <v>1</v>
      </c>
    </row>
    <row r="1793" spans="1:24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>
        <f>E1793/D1793</f>
        <v>3.5666666666666666E-2</v>
      </c>
      <c r="O1793" s="6">
        <f>IF(L1793&gt;0,E1793/L1793,0)</f>
        <v>26.75</v>
      </c>
      <c r="P1793" s="11">
        <f t="shared" si="162"/>
        <v>42033.532002314816</v>
      </c>
      <c r="Q1793" s="11">
        <f>(((J1793/60)/60)/24)+DATE(1970,1,1)+(-5/24)</f>
        <v>41973.532002314816</v>
      </c>
      <c r="R1793" s="13" t="s">
        <v>8285</v>
      </c>
      <c r="S1793" s="14" t="str">
        <f t="shared" si="163"/>
        <v>photography</v>
      </c>
      <c r="T1793" s="13" t="str">
        <f t="shared" si="164"/>
        <v>photobooks</v>
      </c>
      <c r="U1793">
        <f>LEN(C1793)</f>
        <v>92</v>
      </c>
      <c r="V1793">
        <f t="shared" si="165"/>
        <v>0</v>
      </c>
      <c r="W1793">
        <f t="shared" si="166"/>
        <v>1</v>
      </c>
      <c r="X1793">
        <f t="shared" si="167"/>
        <v>0</v>
      </c>
    </row>
    <row r="1794" spans="1:24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>
        <f>E1794/D1794</f>
        <v>0.61124000000000001</v>
      </c>
      <c r="O1794" s="6">
        <f>IF(L1794&gt;0,E1794/L1794,0)</f>
        <v>109.93525179856115</v>
      </c>
      <c r="P1794" s="11">
        <f t="shared" ref="P1794:P1857" si="168">(((I1794/60)/60)/24)+DATE(1970,1,1)+(-5/24)</f>
        <v>42226.082638888889</v>
      </c>
      <c r="Q1794" s="11">
        <f>(((J1794/60)/60)/24)+DATE(1970,1,1)+(-5/24)</f>
        <v>42188.822708333326</v>
      </c>
      <c r="R1794" s="13" t="s">
        <v>8285</v>
      </c>
      <c r="S1794" s="14" t="str">
        <f t="shared" ref="S1794:S1857" si="169">LEFT(R1794,SEARCH("/",R1794)-1)</f>
        <v>photography</v>
      </c>
      <c r="T1794" s="13" t="str">
        <f t="shared" ref="T1794:T1857" si="170">RIGHT(R1794,LEN(R1794)-SEARCH("/",R1794))</f>
        <v>photobooks</v>
      </c>
      <c r="U1794">
        <f>LEN(C1794)</f>
        <v>95</v>
      </c>
      <c r="V1794">
        <f t="shared" si="165"/>
        <v>0</v>
      </c>
      <c r="W1794">
        <f t="shared" si="166"/>
        <v>1</v>
      </c>
      <c r="X1794">
        <f t="shared" si="167"/>
        <v>0</v>
      </c>
    </row>
    <row r="1795" spans="1:24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>
        <f>E1795/D1795</f>
        <v>1.3333333333333334E-2</v>
      </c>
      <c r="O1795" s="6">
        <f>IF(L1795&gt;0,E1795/L1795,0)</f>
        <v>20</v>
      </c>
      <c r="P1795" s="11">
        <f t="shared" si="168"/>
        <v>41970.724999999999</v>
      </c>
      <c r="Q1795" s="11">
        <f>(((J1795/60)/60)/24)+DATE(1970,1,1)+(-5/24)</f>
        <v>41940.683333333334</v>
      </c>
      <c r="R1795" s="13" t="s">
        <v>8285</v>
      </c>
      <c r="S1795" s="14" t="str">
        <f t="shared" si="169"/>
        <v>photography</v>
      </c>
      <c r="T1795" s="13" t="str">
        <f t="shared" si="170"/>
        <v>photobooks</v>
      </c>
      <c r="U1795">
        <f>LEN(C1795)</f>
        <v>116</v>
      </c>
      <c r="V1795">
        <f t="shared" ref="V1795:V1858" si="171">IF(U1795&lt;50,1,0)</f>
        <v>0</v>
      </c>
      <c r="W1795">
        <f t="shared" ref="W1795:W1858" si="172">IF(AND(U1795&gt;= 50, U1795 &lt; 100),1,0)</f>
        <v>0</v>
      </c>
      <c r="X1795">
        <f t="shared" ref="X1795:X1858" si="173">IF(U1795&gt;=100,1,0)</f>
        <v>1</v>
      </c>
    </row>
    <row r="1796" spans="1:24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>
        <f>E1796/D1796</f>
        <v>0.11077777777777778</v>
      </c>
      <c r="O1796" s="6">
        <f>IF(L1796&gt;0,E1796/L1796,0)</f>
        <v>55.388888888888886</v>
      </c>
      <c r="P1796" s="11">
        <f t="shared" si="168"/>
        <v>42046.342847222222</v>
      </c>
      <c r="Q1796" s="11">
        <f>(((J1796/60)/60)/24)+DATE(1970,1,1)+(-5/24)</f>
        <v>42011.342847222222</v>
      </c>
      <c r="R1796" s="13" t="s">
        <v>8285</v>
      </c>
      <c r="S1796" s="14" t="str">
        <f t="shared" si="169"/>
        <v>photography</v>
      </c>
      <c r="T1796" s="13" t="str">
        <f t="shared" si="170"/>
        <v>photobooks</v>
      </c>
      <c r="U1796">
        <f>LEN(C1796)</f>
        <v>136</v>
      </c>
      <c r="V1796">
        <f t="shared" si="171"/>
        <v>0</v>
      </c>
      <c r="W1796">
        <f t="shared" si="172"/>
        <v>0</v>
      </c>
      <c r="X1796">
        <f t="shared" si="173"/>
        <v>1</v>
      </c>
    </row>
    <row r="1797" spans="1:24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>
        <f>E1797/D1797</f>
        <v>0.38735714285714284</v>
      </c>
      <c r="O1797" s="6">
        <f>IF(L1797&gt;0,E1797/L1797,0)</f>
        <v>133.90123456790124</v>
      </c>
      <c r="P1797" s="11">
        <f t="shared" si="168"/>
        <v>42657.458333333336</v>
      </c>
      <c r="Q1797" s="11">
        <f>(((J1797/60)/60)/24)+DATE(1970,1,1)+(-5/24)</f>
        <v>42628.080335648141</v>
      </c>
      <c r="R1797" s="13" t="s">
        <v>8285</v>
      </c>
      <c r="S1797" s="14" t="str">
        <f t="shared" si="169"/>
        <v>photography</v>
      </c>
      <c r="T1797" s="13" t="str">
        <f t="shared" si="170"/>
        <v>photobooks</v>
      </c>
      <c r="U1797">
        <f>LEN(C1797)</f>
        <v>101</v>
      </c>
      <c r="V1797">
        <f t="shared" si="171"/>
        <v>0</v>
      </c>
      <c r="W1797">
        <f t="shared" si="172"/>
        <v>0</v>
      </c>
      <c r="X1797">
        <f t="shared" si="173"/>
        <v>1</v>
      </c>
    </row>
    <row r="1798" spans="1:24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>
        <f>E1798/D1798</f>
        <v>0.22052631578947368</v>
      </c>
      <c r="O1798" s="6">
        <f>IF(L1798&gt;0,E1798/L1798,0)</f>
        <v>48.720930232558139</v>
      </c>
      <c r="P1798" s="11">
        <f t="shared" si="168"/>
        <v>42575.231087962959</v>
      </c>
      <c r="Q1798" s="11">
        <f>(((J1798/60)/60)/24)+DATE(1970,1,1)+(-5/24)</f>
        <v>42515.231087962959</v>
      </c>
      <c r="R1798" s="13" t="s">
        <v>8285</v>
      </c>
      <c r="S1798" s="14" t="str">
        <f t="shared" si="169"/>
        <v>photography</v>
      </c>
      <c r="T1798" s="13" t="str">
        <f t="shared" si="170"/>
        <v>photobooks</v>
      </c>
      <c r="U1798">
        <f>LEN(C1798)</f>
        <v>135</v>
      </c>
      <c r="V1798">
        <f t="shared" si="171"/>
        <v>0</v>
      </c>
      <c r="W1798">
        <f t="shared" si="172"/>
        <v>0</v>
      </c>
      <c r="X1798">
        <f t="shared" si="173"/>
        <v>1</v>
      </c>
    </row>
    <row r="1799" spans="1:24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>
        <f>E1799/D1799</f>
        <v>0.67549999999999999</v>
      </c>
      <c r="O1799" s="6">
        <f>IF(L1799&gt;0,E1799/L1799,0)</f>
        <v>48.25</v>
      </c>
      <c r="P1799" s="11">
        <f t="shared" si="168"/>
        <v>42719.360983796294</v>
      </c>
      <c r="Q1799" s="11">
        <f>(((J1799/60)/60)/24)+DATE(1970,1,1)+(-5/24)</f>
        <v>42689.360983796294</v>
      </c>
      <c r="R1799" s="13" t="s">
        <v>8285</v>
      </c>
      <c r="S1799" s="14" t="str">
        <f t="shared" si="169"/>
        <v>photography</v>
      </c>
      <c r="T1799" s="13" t="str">
        <f t="shared" si="170"/>
        <v>photobooks</v>
      </c>
      <c r="U1799">
        <f>LEN(C1799)</f>
        <v>121</v>
      </c>
      <c r="V1799">
        <f t="shared" si="171"/>
        <v>0</v>
      </c>
      <c r="W1799">
        <f t="shared" si="172"/>
        <v>0</v>
      </c>
      <c r="X1799">
        <f t="shared" si="173"/>
        <v>1</v>
      </c>
    </row>
    <row r="1800" spans="1:24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>
        <f>E1800/D1800</f>
        <v>0.136375</v>
      </c>
      <c r="O1800" s="6">
        <f>IF(L1800&gt;0,E1800/L1800,0)</f>
        <v>58.972972972972975</v>
      </c>
      <c r="P1800" s="11">
        <f t="shared" si="168"/>
        <v>42404.118437499994</v>
      </c>
      <c r="Q1800" s="11">
        <f>(((J1800/60)/60)/24)+DATE(1970,1,1)+(-5/24)</f>
        <v>42344.118437499994</v>
      </c>
      <c r="R1800" s="13" t="s">
        <v>8285</v>
      </c>
      <c r="S1800" s="14" t="str">
        <f t="shared" si="169"/>
        <v>photography</v>
      </c>
      <c r="T1800" s="13" t="str">
        <f t="shared" si="170"/>
        <v>photobooks</v>
      </c>
      <c r="U1800">
        <f>LEN(C1800)</f>
        <v>127</v>
      </c>
      <c r="V1800">
        <f t="shared" si="171"/>
        <v>0</v>
      </c>
      <c r="W1800">
        <f t="shared" si="172"/>
        <v>0</v>
      </c>
      <c r="X1800">
        <f t="shared" si="173"/>
        <v>1</v>
      </c>
    </row>
    <row r="1801" spans="1:24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>
        <f>E1801/D1801</f>
        <v>1.7457500000000001E-2</v>
      </c>
      <c r="O1801" s="6">
        <f>IF(L1801&gt;0,E1801/L1801,0)</f>
        <v>11.638333333333334</v>
      </c>
      <c r="P1801" s="11">
        <f t="shared" si="168"/>
        <v>41954.676018518519</v>
      </c>
      <c r="Q1801" s="11">
        <f>(((J1801/60)/60)/24)+DATE(1970,1,1)+(-5/24)</f>
        <v>41934.634351851848</v>
      </c>
      <c r="R1801" s="13" t="s">
        <v>8285</v>
      </c>
      <c r="S1801" s="14" t="str">
        <f t="shared" si="169"/>
        <v>photography</v>
      </c>
      <c r="T1801" s="13" t="str">
        <f t="shared" si="170"/>
        <v>photobooks</v>
      </c>
      <c r="U1801">
        <f>LEN(C1801)</f>
        <v>73</v>
      </c>
      <c r="V1801">
        <f t="shared" si="171"/>
        <v>0</v>
      </c>
      <c r="W1801">
        <f t="shared" si="172"/>
        <v>1</v>
      </c>
      <c r="X1801">
        <f t="shared" si="173"/>
        <v>0</v>
      </c>
    </row>
    <row r="1802" spans="1:24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>
        <f>E1802/D1802</f>
        <v>0.20449632511889321</v>
      </c>
      <c r="O1802" s="6">
        <f>IF(L1802&gt;0,E1802/L1802,0)</f>
        <v>83.716814159292042</v>
      </c>
      <c r="P1802" s="11">
        <f t="shared" si="168"/>
        <v>42653.397800925923</v>
      </c>
      <c r="Q1802" s="11">
        <f>(((J1802/60)/60)/24)+DATE(1970,1,1)+(-5/24)</f>
        <v>42623.397800925923</v>
      </c>
      <c r="R1802" s="13" t="s">
        <v>8285</v>
      </c>
      <c r="S1802" s="14" t="str">
        <f t="shared" si="169"/>
        <v>photography</v>
      </c>
      <c r="T1802" s="13" t="str">
        <f t="shared" si="170"/>
        <v>photobooks</v>
      </c>
      <c r="U1802">
        <f>LEN(C1802)</f>
        <v>135</v>
      </c>
      <c r="V1802">
        <f t="shared" si="171"/>
        <v>0</v>
      </c>
      <c r="W1802">
        <f t="shared" si="172"/>
        <v>0</v>
      </c>
      <c r="X1802">
        <f t="shared" si="173"/>
        <v>1</v>
      </c>
    </row>
    <row r="1803" spans="1:24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>
        <f>E1803/D1803</f>
        <v>0.13852941176470587</v>
      </c>
      <c r="O1803" s="6">
        <f>IF(L1803&gt;0,E1803/L1803,0)</f>
        <v>63.648648648648646</v>
      </c>
      <c r="P1803" s="11">
        <f t="shared" si="168"/>
        <v>42353.298611111109</v>
      </c>
      <c r="Q1803" s="11">
        <f>(((J1803/60)/60)/24)+DATE(1970,1,1)+(-5/24)</f>
        <v>42321.452175925922</v>
      </c>
      <c r="R1803" s="13" t="s">
        <v>8285</v>
      </c>
      <c r="S1803" s="14" t="str">
        <f t="shared" si="169"/>
        <v>photography</v>
      </c>
      <c r="T1803" s="13" t="str">
        <f t="shared" si="170"/>
        <v>photobooks</v>
      </c>
      <c r="U1803">
        <f>LEN(C1803)</f>
        <v>133</v>
      </c>
      <c r="V1803">
        <f t="shared" si="171"/>
        <v>0</v>
      </c>
      <c r="W1803">
        <f t="shared" si="172"/>
        <v>0</v>
      </c>
      <c r="X1803">
        <f t="shared" si="173"/>
        <v>1</v>
      </c>
    </row>
    <row r="1804" spans="1:24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>
        <f>E1804/D1804</f>
        <v>0.48485714285714288</v>
      </c>
      <c r="O1804" s="6">
        <f>IF(L1804&gt;0,E1804/L1804,0)</f>
        <v>94.277777777777771</v>
      </c>
      <c r="P1804" s="11">
        <f t="shared" si="168"/>
        <v>42182.707638888889</v>
      </c>
      <c r="Q1804" s="11">
        <f>(((J1804/60)/60)/24)+DATE(1970,1,1)+(-5/24)</f>
        <v>42159.264236111114</v>
      </c>
      <c r="R1804" s="13" t="s">
        <v>8285</v>
      </c>
      <c r="S1804" s="14" t="str">
        <f t="shared" si="169"/>
        <v>photography</v>
      </c>
      <c r="T1804" s="13" t="str">
        <f t="shared" si="170"/>
        <v>photobooks</v>
      </c>
      <c r="U1804">
        <f>LEN(C1804)</f>
        <v>92</v>
      </c>
      <c r="V1804">
        <f t="shared" si="171"/>
        <v>0</v>
      </c>
      <c r="W1804">
        <f t="shared" si="172"/>
        <v>1</v>
      </c>
      <c r="X1804">
        <f t="shared" si="173"/>
        <v>0</v>
      </c>
    </row>
    <row r="1805" spans="1:24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>
        <f>E1805/D1805</f>
        <v>0.308</v>
      </c>
      <c r="O1805" s="6">
        <f>IF(L1805&gt;0,E1805/L1805,0)</f>
        <v>71.86666666666666</v>
      </c>
      <c r="P1805" s="11">
        <f t="shared" si="168"/>
        <v>42048.863217592596</v>
      </c>
      <c r="Q1805" s="11">
        <f>(((J1805/60)/60)/24)+DATE(1970,1,1)+(-5/24)</f>
        <v>42017.863217592596</v>
      </c>
      <c r="R1805" s="13" t="s">
        <v>8285</v>
      </c>
      <c r="S1805" s="14" t="str">
        <f t="shared" si="169"/>
        <v>photography</v>
      </c>
      <c r="T1805" s="13" t="str">
        <f t="shared" si="170"/>
        <v>photobooks</v>
      </c>
      <c r="U1805">
        <f>LEN(C1805)</f>
        <v>124</v>
      </c>
      <c r="V1805">
        <f t="shared" si="171"/>
        <v>0</v>
      </c>
      <c r="W1805">
        <f t="shared" si="172"/>
        <v>0</v>
      </c>
      <c r="X1805">
        <f t="shared" si="173"/>
        <v>1</v>
      </c>
    </row>
    <row r="1806" spans="1:24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>
        <f>E1806/D1806</f>
        <v>0.35174193548387095</v>
      </c>
      <c r="O1806" s="6">
        <f>IF(L1806&gt;0,E1806/L1806,0)</f>
        <v>104.84615384615384</v>
      </c>
      <c r="P1806" s="11">
        <f t="shared" si="168"/>
        <v>42322.511620370373</v>
      </c>
      <c r="Q1806" s="11">
        <f>(((J1806/60)/60)/24)+DATE(1970,1,1)+(-5/24)</f>
        <v>42282.469953703701</v>
      </c>
      <c r="R1806" s="13" t="s">
        <v>8285</v>
      </c>
      <c r="S1806" s="14" t="str">
        <f t="shared" si="169"/>
        <v>photography</v>
      </c>
      <c r="T1806" s="13" t="str">
        <f t="shared" si="170"/>
        <v>photobooks</v>
      </c>
      <c r="U1806">
        <f>LEN(C1806)</f>
        <v>118</v>
      </c>
      <c r="V1806">
        <f t="shared" si="171"/>
        <v>0</v>
      </c>
      <c r="W1806">
        <f t="shared" si="172"/>
        <v>0</v>
      </c>
      <c r="X1806">
        <f t="shared" si="173"/>
        <v>1</v>
      </c>
    </row>
    <row r="1807" spans="1:24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>
        <f>E1807/D1807</f>
        <v>0.36404444444444445</v>
      </c>
      <c r="O1807" s="6">
        <f>IF(L1807&gt;0,E1807/L1807,0)</f>
        <v>67.139344262295083</v>
      </c>
      <c r="P1807" s="11">
        <f t="shared" si="168"/>
        <v>42279.541666666664</v>
      </c>
      <c r="Q1807" s="11">
        <f>(((J1807/60)/60)/24)+DATE(1970,1,1)+(-5/24)</f>
        <v>42247.595578703702</v>
      </c>
      <c r="R1807" s="13" t="s">
        <v>8285</v>
      </c>
      <c r="S1807" s="14" t="str">
        <f t="shared" si="169"/>
        <v>photography</v>
      </c>
      <c r="T1807" s="13" t="str">
        <f t="shared" si="170"/>
        <v>photobooks</v>
      </c>
      <c r="U1807">
        <f>LEN(C1807)</f>
        <v>127</v>
      </c>
      <c r="V1807">
        <f t="shared" si="171"/>
        <v>0</v>
      </c>
      <c r="W1807">
        <f t="shared" si="172"/>
        <v>0</v>
      </c>
      <c r="X1807">
        <f t="shared" si="173"/>
        <v>1</v>
      </c>
    </row>
    <row r="1808" spans="1:24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>
        <f>E1808/D1808</f>
        <v>2.955E-2</v>
      </c>
      <c r="O1808" s="6">
        <f>IF(L1808&gt;0,E1808/L1808,0)</f>
        <v>73.875</v>
      </c>
      <c r="P1808" s="11">
        <f t="shared" si="168"/>
        <v>41912.429965277777</v>
      </c>
      <c r="Q1808" s="11">
        <f>(((J1808/60)/60)/24)+DATE(1970,1,1)+(-5/24)</f>
        <v>41877.429965277777</v>
      </c>
      <c r="R1808" s="13" t="s">
        <v>8285</v>
      </c>
      <c r="S1808" s="14" t="str">
        <f t="shared" si="169"/>
        <v>photography</v>
      </c>
      <c r="T1808" s="13" t="str">
        <f t="shared" si="170"/>
        <v>photobooks</v>
      </c>
      <c r="U1808">
        <f>LEN(C1808)</f>
        <v>116</v>
      </c>
      <c r="V1808">
        <f t="shared" si="171"/>
        <v>0</v>
      </c>
      <c r="W1808">
        <f t="shared" si="172"/>
        <v>0</v>
      </c>
      <c r="X1808">
        <f t="shared" si="173"/>
        <v>1</v>
      </c>
    </row>
    <row r="1809" spans="1:24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>
        <f>E1809/D1809</f>
        <v>0.1106</v>
      </c>
      <c r="O1809" s="6">
        <f>IF(L1809&gt;0,E1809/L1809,0)</f>
        <v>69.125</v>
      </c>
      <c r="P1809" s="11">
        <f t="shared" si="168"/>
        <v>41909.860104166662</v>
      </c>
      <c r="Q1809" s="11">
        <f>(((J1809/60)/60)/24)+DATE(1970,1,1)+(-5/24)</f>
        <v>41879.860104166662</v>
      </c>
      <c r="R1809" s="13" t="s">
        <v>8285</v>
      </c>
      <c r="S1809" s="14" t="str">
        <f t="shared" si="169"/>
        <v>photography</v>
      </c>
      <c r="T1809" s="13" t="str">
        <f t="shared" si="170"/>
        <v>photobooks</v>
      </c>
      <c r="U1809">
        <f>LEN(C1809)</f>
        <v>65</v>
      </c>
      <c r="V1809">
        <f t="shared" si="171"/>
        <v>0</v>
      </c>
      <c r="W1809">
        <f t="shared" si="172"/>
        <v>1</v>
      </c>
      <c r="X1809">
        <f t="shared" si="173"/>
        <v>0</v>
      </c>
    </row>
    <row r="1810" spans="1:24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>
        <f>E1810/D1810</f>
        <v>0.41407142857142859</v>
      </c>
      <c r="O1810" s="6">
        <f>IF(L1810&gt;0,E1810/L1810,0)</f>
        <v>120.77083333333333</v>
      </c>
      <c r="P1810" s="11">
        <f t="shared" si="168"/>
        <v>42777.472569444442</v>
      </c>
      <c r="Q1810" s="11">
        <f>(((J1810/60)/60)/24)+DATE(1970,1,1)+(-5/24)</f>
        <v>42742.472569444442</v>
      </c>
      <c r="R1810" s="13" t="s">
        <v>8285</v>
      </c>
      <c r="S1810" s="14" t="str">
        <f t="shared" si="169"/>
        <v>photography</v>
      </c>
      <c r="T1810" s="13" t="str">
        <f t="shared" si="170"/>
        <v>photobooks</v>
      </c>
      <c r="U1810">
        <f>LEN(C1810)</f>
        <v>135</v>
      </c>
      <c r="V1810">
        <f t="shared" si="171"/>
        <v>0</v>
      </c>
      <c r="W1810">
        <f t="shared" si="172"/>
        <v>0</v>
      </c>
      <c r="X1810">
        <f t="shared" si="173"/>
        <v>1</v>
      </c>
    </row>
    <row r="1811" spans="1:24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>
        <f>E1811/D1811</f>
        <v>0.10857142857142857</v>
      </c>
      <c r="O1811" s="6">
        <f>IF(L1811&gt;0,E1811/L1811,0)</f>
        <v>42.222222222222221</v>
      </c>
      <c r="P1811" s="11">
        <f t="shared" si="168"/>
        <v>42064.699525462966</v>
      </c>
      <c r="Q1811" s="11">
        <f>(((J1811/60)/60)/24)+DATE(1970,1,1)+(-5/24)</f>
        <v>42029.699525462966</v>
      </c>
      <c r="R1811" s="13" t="s">
        <v>8285</v>
      </c>
      <c r="S1811" s="14" t="str">
        <f t="shared" si="169"/>
        <v>photography</v>
      </c>
      <c r="T1811" s="13" t="str">
        <f t="shared" si="170"/>
        <v>photobooks</v>
      </c>
      <c r="U1811">
        <f>LEN(C1811)</f>
        <v>113</v>
      </c>
      <c r="V1811">
        <f t="shared" si="171"/>
        <v>0</v>
      </c>
      <c r="W1811">
        <f t="shared" si="172"/>
        <v>0</v>
      </c>
      <c r="X1811">
        <f t="shared" si="173"/>
        <v>1</v>
      </c>
    </row>
    <row r="1812" spans="1:24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>
        <f>E1812/D1812</f>
        <v>3.3333333333333333E-2</v>
      </c>
      <c r="O1812" s="6">
        <f>IF(L1812&gt;0,E1812/L1812,0)</f>
        <v>7.5</v>
      </c>
      <c r="P1812" s="11">
        <f t="shared" si="168"/>
        <v>41872.701689814814</v>
      </c>
      <c r="Q1812" s="11">
        <f>(((J1812/60)/60)/24)+DATE(1970,1,1)+(-5/24)</f>
        <v>41860.701689814814</v>
      </c>
      <c r="R1812" s="13" t="s">
        <v>8285</v>
      </c>
      <c r="S1812" s="14" t="str">
        <f t="shared" si="169"/>
        <v>photography</v>
      </c>
      <c r="T1812" s="13" t="str">
        <f t="shared" si="170"/>
        <v>photobooks</v>
      </c>
      <c r="U1812">
        <f>LEN(C1812)</f>
        <v>94</v>
      </c>
      <c r="V1812">
        <f t="shared" si="171"/>
        <v>0</v>
      </c>
      <c r="W1812">
        <f t="shared" si="172"/>
        <v>1</v>
      </c>
      <c r="X1812">
        <f t="shared" si="173"/>
        <v>0</v>
      </c>
    </row>
    <row r="1813" spans="1:24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>
        <f>E1813/D1813</f>
        <v>7.407407407407407E-4</v>
      </c>
      <c r="O1813" s="6">
        <f>IF(L1813&gt;0,E1813/L1813,0)</f>
        <v>1.5384615384615385</v>
      </c>
      <c r="P1813" s="11">
        <f t="shared" si="168"/>
        <v>41935.958333333328</v>
      </c>
      <c r="Q1813" s="11">
        <f>(((J1813/60)/60)/24)+DATE(1970,1,1)+(-5/24)</f>
        <v>41876.225347222222</v>
      </c>
      <c r="R1813" s="13" t="s">
        <v>8285</v>
      </c>
      <c r="S1813" s="14" t="str">
        <f t="shared" si="169"/>
        <v>photography</v>
      </c>
      <c r="T1813" s="13" t="str">
        <f t="shared" si="170"/>
        <v>photobooks</v>
      </c>
      <c r="U1813">
        <f>LEN(C1813)</f>
        <v>100</v>
      </c>
      <c r="V1813">
        <f t="shared" si="171"/>
        <v>0</v>
      </c>
      <c r="W1813">
        <f t="shared" si="172"/>
        <v>0</v>
      </c>
      <c r="X1813">
        <f t="shared" si="173"/>
        <v>1</v>
      </c>
    </row>
    <row r="1814" spans="1:24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>
        <f>E1814/D1814</f>
        <v>0.13307692307692306</v>
      </c>
      <c r="O1814" s="6">
        <f>IF(L1814&gt;0,E1814/L1814,0)</f>
        <v>37.608695652173914</v>
      </c>
      <c r="P1814" s="11">
        <f t="shared" si="168"/>
        <v>42554.110370370363</v>
      </c>
      <c r="Q1814" s="11">
        <f>(((J1814/60)/60)/24)+DATE(1970,1,1)+(-5/24)</f>
        <v>42524.110370370363</v>
      </c>
      <c r="R1814" s="13" t="s">
        <v>8285</v>
      </c>
      <c r="S1814" s="14" t="str">
        <f t="shared" si="169"/>
        <v>photography</v>
      </c>
      <c r="T1814" s="13" t="str">
        <f t="shared" si="170"/>
        <v>photobooks</v>
      </c>
      <c r="U1814">
        <f>LEN(C1814)</f>
        <v>131</v>
      </c>
      <c r="V1814">
        <f t="shared" si="171"/>
        <v>0</v>
      </c>
      <c r="W1814">
        <f t="shared" si="172"/>
        <v>0</v>
      </c>
      <c r="X1814">
        <f t="shared" si="173"/>
        <v>1</v>
      </c>
    </row>
    <row r="1815" spans="1:24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>
        <f>E1815/D1815</f>
        <v>0</v>
      </c>
      <c r="O1815" s="6">
        <f>IF(L1815&gt;0,E1815/L1815,0)</f>
        <v>0</v>
      </c>
      <c r="P1815" s="11">
        <f t="shared" si="168"/>
        <v>41859.68069444444</v>
      </c>
      <c r="Q1815" s="11">
        <f>(((J1815/60)/60)/24)+DATE(1970,1,1)+(-5/24)</f>
        <v>41829.68069444444</v>
      </c>
      <c r="R1815" s="13" t="s">
        <v>8285</v>
      </c>
      <c r="S1815" s="14" t="str">
        <f t="shared" si="169"/>
        <v>photography</v>
      </c>
      <c r="T1815" s="13" t="str">
        <f t="shared" si="170"/>
        <v>photobooks</v>
      </c>
      <c r="U1815">
        <f>LEN(C1815)</f>
        <v>100</v>
      </c>
      <c r="V1815">
        <f t="shared" si="171"/>
        <v>0</v>
      </c>
      <c r="W1815">
        <f t="shared" si="172"/>
        <v>0</v>
      </c>
      <c r="X1815">
        <f t="shared" si="173"/>
        <v>1</v>
      </c>
    </row>
    <row r="1816" spans="1:24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>
        <f>E1816/D1816</f>
        <v>0.49183333333333334</v>
      </c>
      <c r="O1816" s="6">
        <f>IF(L1816&gt;0,E1816/L1816,0)</f>
        <v>42.157142857142858</v>
      </c>
      <c r="P1816" s="11">
        <f t="shared" si="168"/>
        <v>42063.105740740742</v>
      </c>
      <c r="Q1816" s="11">
        <f>(((J1816/60)/60)/24)+DATE(1970,1,1)+(-5/24)</f>
        <v>42033.105740740742</v>
      </c>
      <c r="R1816" s="13" t="s">
        <v>8285</v>
      </c>
      <c r="S1816" s="14" t="str">
        <f t="shared" si="169"/>
        <v>photography</v>
      </c>
      <c r="T1816" s="13" t="str">
        <f t="shared" si="170"/>
        <v>photobooks</v>
      </c>
      <c r="U1816">
        <f>LEN(C1816)</f>
        <v>122</v>
      </c>
      <c r="V1816">
        <f t="shared" si="171"/>
        <v>0</v>
      </c>
      <c r="W1816">
        <f t="shared" si="172"/>
        <v>0</v>
      </c>
      <c r="X1816">
        <f t="shared" si="173"/>
        <v>1</v>
      </c>
    </row>
    <row r="1817" spans="1:24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>
        <f>E1817/D1817</f>
        <v>0</v>
      </c>
      <c r="O1817" s="6">
        <f>IF(L1817&gt;0,E1817/L1817,0)</f>
        <v>0</v>
      </c>
      <c r="P1817" s="11">
        <f t="shared" si="168"/>
        <v>42186.698344907411</v>
      </c>
      <c r="Q1817" s="11">
        <f>(((J1817/60)/60)/24)+DATE(1970,1,1)+(-5/24)</f>
        <v>42172.698344907411</v>
      </c>
      <c r="R1817" s="13" t="s">
        <v>8285</v>
      </c>
      <c r="S1817" s="14" t="str">
        <f t="shared" si="169"/>
        <v>photography</v>
      </c>
      <c r="T1817" s="13" t="str">
        <f t="shared" si="170"/>
        <v>photobooks</v>
      </c>
      <c r="U1817">
        <f>LEN(C1817)</f>
        <v>130</v>
      </c>
      <c r="V1817">
        <f t="shared" si="171"/>
        <v>0</v>
      </c>
      <c r="W1817">
        <f t="shared" si="172"/>
        <v>0</v>
      </c>
      <c r="X1817">
        <f t="shared" si="173"/>
        <v>1</v>
      </c>
    </row>
    <row r="1818" spans="1:24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>
        <f>E1818/D1818</f>
        <v>2.036E-2</v>
      </c>
      <c r="O1818" s="6">
        <f>IF(L1818&gt;0,E1818/L1818,0)</f>
        <v>84.833333333333329</v>
      </c>
      <c r="P1818" s="11">
        <f t="shared" si="168"/>
        <v>42576.583333333336</v>
      </c>
      <c r="Q1818" s="11">
        <f>(((J1818/60)/60)/24)+DATE(1970,1,1)+(-5/24)</f>
        <v>42548.667858796289</v>
      </c>
      <c r="R1818" s="13" t="s">
        <v>8285</v>
      </c>
      <c r="S1818" s="14" t="str">
        <f t="shared" si="169"/>
        <v>photography</v>
      </c>
      <c r="T1818" s="13" t="str">
        <f t="shared" si="170"/>
        <v>photobooks</v>
      </c>
      <c r="U1818">
        <f>LEN(C1818)</f>
        <v>106</v>
      </c>
      <c r="V1818">
        <f t="shared" si="171"/>
        <v>0</v>
      </c>
      <c r="W1818">
        <f t="shared" si="172"/>
        <v>0</v>
      </c>
      <c r="X1818">
        <f t="shared" si="173"/>
        <v>1</v>
      </c>
    </row>
    <row r="1819" spans="1:24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>
        <f>E1819/D1819</f>
        <v>0.52327777777777773</v>
      </c>
      <c r="O1819" s="6">
        <f>IF(L1819&gt;0,E1819/L1819,0)</f>
        <v>94.19</v>
      </c>
      <c r="P1819" s="11">
        <f t="shared" si="168"/>
        <v>42765.082638888889</v>
      </c>
      <c r="Q1819" s="11">
        <f>(((J1819/60)/60)/24)+DATE(1970,1,1)+(-5/24)</f>
        <v>42705.453784722216</v>
      </c>
      <c r="R1819" s="13" t="s">
        <v>8285</v>
      </c>
      <c r="S1819" s="14" t="str">
        <f t="shared" si="169"/>
        <v>photography</v>
      </c>
      <c r="T1819" s="13" t="str">
        <f t="shared" si="170"/>
        <v>photobooks</v>
      </c>
      <c r="U1819">
        <f>LEN(C1819)</f>
        <v>86</v>
      </c>
      <c r="V1819">
        <f t="shared" si="171"/>
        <v>0</v>
      </c>
      <c r="W1819">
        <f t="shared" si="172"/>
        <v>1</v>
      </c>
      <c r="X1819">
        <f t="shared" si="173"/>
        <v>0</v>
      </c>
    </row>
    <row r="1820" spans="1:24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>
        <f>E1820/D1820</f>
        <v>0</v>
      </c>
      <c r="O1820" s="6">
        <f>IF(L1820&gt;0,E1820/L1820,0)</f>
        <v>0</v>
      </c>
      <c r="P1820" s="11">
        <f t="shared" si="168"/>
        <v>42096.984374999993</v>
      </c>
      <c r="Q1820" s="11">
        <f>(((J1820/60)/60)/24)+DATE(1970,1,1)+(-5/24)</f>
        <v>42067.026041666664</v>
      </c>
      <c r="R1820" s="13" t="s">
        <v>8285</v>
      </c>
      <c r="S1820" s="14" t="str">
        <f t="shared" si="169"/>
        <v>photography</v>
      </c>
      <c r="T1820" s="13" t="str">
        <f t="shared" si="170"/>
        <v>photobooks</v>
      </c>
      <c r="U1820">
        <f>LEN(C1820)</f>
        <v>95</v>
      </c>
      <c r="V1820">
        <f t="shared" si="171"/>
        <v>0</v>
      </c>
      <c r="W1820">
        <f t="shared" si="172"/>
        <v>1</v>
      </c>
      <c r="X1820">
        <f t="shared" si="173"/>
        <v>0</v>
      </c>
    </row>
    <row r="1821" spans="1:24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>
        <f>E1821/D1821</f>
        <v>2.0833333333333332E-2</v>
      </c>
      <c r="O1821" s="6">
        <f>IF(L1821&gt;0,E1821/L1821,0)</f>
        <v>6.25</v>
      </c>
      <c r="P1821" s="11">
        <f t="shared" si="168"/>
        <v>41850.543935185182</v>
      </c>
      <c r="Q1821" s="11">
        <f>(((J1821/60)/60)/24)+DATE(1970,1,1)+(-5/24)</f>
        <v>41820.543935185182</v>
      </c>
      <c r="R1821" s="13" t="s">
        <v>8285</v>
      </c>
      <c r="S1821" s="14" t="str">
        <f t="shared" si="169"/>
        <v>photography</v>
      </c>
      <c r="T1821" s="13" t="str">
        <f t="shared" si="170"/>
        <v>photobooks</v>
      </c>
      <c r="U1821">
        <f>LEN(C1821)</f>
        <v>133</v>
      </c>
      <c r="V1821">
        <f t="shared" si="171"/>
        <v>0</v>
      </c>
      <c r="W1821">
        <f t="shared" si="172"/>
        <v>0</v>
      </c>
      <c r="X1821">
        <f t="shared" si="173"/>
        <v>1</v>
      </c>
    </row>
    <row r="1822" spans="1:24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>
        <f>E1822/D1822</f>
        <v>6.565384615384616E-2</v>
      </c>
      <c r="O1822" s="6">
        <f>IF(L1822&gt;0,E1822/L1822,0)</f>
        <v>213.375</v>
      </c>
      <c r="P1822" s="11">
        <f t="shared" si="168"/>
        <v>42094.834374999999</v>
      </c>
      <c r="Q1822" s="11">
        <f>(((J1822/60)/60)/24)+DATE(1970,1,1)+(-5/24)</f>
        <v>42064.87604166667</v>
      </c>
      <c r="R1822" s="13" t="s">
        <v>8285</v>
      </c>
      <c r="S1822" s="14" t="str">
        <f t="shared" si="169"/>
        <v>photography</v>
      </c>
      <c r="T1822" s="13" t="str">
        <f t="shared" si="170"/>
        <v>photobooks</v>
      </c>
      <c r="U1822">
        <f>LEN(C1822)</f>
        <v>134</v>
      </c>
      <c r="V1822">
        <f t="shared" si="171"/>
        <v>0</v>
      </c>
      <c r="W1822">
        <f t="shared" si="172"/>
        <v>0</v>
      </c>
      <c r="X1822">
        <f t="shared" si="173"/>
        <v>1</v>
      </c>
    </row>
    <row r="1823" spans="1:24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>
        <f>E1823/D1823</f>
        <v>1.3489</v>
      </c>
      <c r="O1823" s="6">
        <f>IF(L1823&gt;0,E1823/L1823,0)</f>
        <v>59.162280701754383</v>
      </c>
      <c r="P1823" s="11">
        <f t="shared" si="168"/>
        <v>40971.110729166663</v>
      </c>
      <c r="Q1823" s="11">
        <f>(((J1823/60)/60)/24)+DATE(1970,1,1)+(-5/24)</f>
        <v>40926.110729166663</v>
      </c>
      <c r="R1823" s="13" t="s">
        <v>8276</v>
      </c>
      <c r="S1823" s="14" t="str">
        <f t="shared" si="169"/>
        <v>music</v>
      </c>
      <c r="T1823" s="13" t="str">
        <f t="shared" si="170"/>
        <v>rock</v>
      </c>
      <c r="U1823">
        <f>LEN(C1823)</f>
        <v>116</v>
      </c>
      <c r="V1823">
        <f t="shared" si="171"/>
        <v>0</v>
      </c>
      <c r="W1823">
        <f t="shared" si="172"/>
        <v>0</v>
      </c>
      <c r="X1823">
        <f t="shared" si="173"/>
        <v>1</v>
      </c>
    </row>
    <row r="1824" spans="1:24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>
        <f>E1824/D1824</f>
        <v>1</v>
      </c>
      <c r="O1824" s="6">
        <f>IF(L1824&gt;0,E1824/L1824,0)</f>
        <v>27.272727272727273</v>
      </c>
      <c r="P1824" s="11">
        <f t="shared" si="168"/>
        <v>41670.584027777775</v>
      </c>
      <c r="Q1824" s="11">
        <f>(((J1824/60)/60)/24)+DATE(1970,1,1)+(-5/24)</f>
        <v>41634.588680555549</v>
      </c>
      <c r="R1824" s="13" t="s">
        <v>8276</v>
      </c>
      <c r="S1824" s="14" t="str">
        <f t="shared" si="169"/>
        <v>music</v>
      </c>
      <c r="T1824" s="13" t="str">
        <f t="shared" si="170"/>
        <v>rock</v>
      </c>
      <c r="U1824">
        <f>LEN(C1824)</f>
        <v>80</v>
      </c>
      <c r="V1824">
        <f t="shared" si="171"/>
        <v>0</v>
      </c>
      <c r="W1824">
        <f t="shared" si="172"/>
        <v>1</v>
      </c>
      <c r="X1824">
        <f t="shared" si="173"/>
        <v>0</v>
      </c>
    </row>
    <row r="1825" spans="1:24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>
        <f>E1825/D1825</f>
        <v>1.1585714285714286</v>
      </c>
      <c r="O1825" s="6">
        <f>IF(L1825&gt;0,E1825/L1825,0)</f>
        <v>24.575757575757574</v>
      </c>
      <c r="P1825" s="11">
        <f t="shared" si="168"/>
        <v>41206.47657407407</v>
      </c>
      <c r="Q1825" s="11">
        <f>(((J1825/60)/60)/24)+DATE(1970,1,1)+(-5/24)</f>
        <v>41176.47657407407</v>
      </c>
      <c r="R1825" s="13" t="s">
        <v>8276</v>
      </c>
      <c r="S1825" s="14" t="str">
        <f t="shared" si="169"/>
        <v>music</v>
      </c>
      <c r="T1825" s="13" t="str">
        <f t="shared" si="170"/>
        <v>rock</v>
      </c>
      <c r="U1825">
        <f>LEN(C1825)</f>
        <v>129</v>
      </c>
      <c r="V1825">
        <f t="shared" si="171"/>
        <v>0</v>
      </c>
      <c r="W1825">
        <f t="shared" si="172"/>
        <v>0</v>
      </c>
      <c r="X1825">
        <f t="shared" si="173"/>
        <v>1</v>
      </c>
    </row>
    <row r="1826" spans="1:24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>
        <f>E1826/D1826</f>
        <v>1.0006666666666666</v>
      </c>
      <c r="O1826" s="6">
        <f>IF(L1826&gt;0,E1826/L1826,0)</f>
        <v>75.05</v>
      </c>
      <c r="P1826" s="11">
        <f t="shared" si="168"/>
        <v>41646.880555555552</v>
      </c>
      <c r="Q1826" s="11">
        <f>(((J1826/60)/60)/24)+DATE(1970,1,1)+(-5/24)</f>
        <v>41626.707951388889</v>
      </c>
      <c r="R1826" s="13" t="s">
        <v>8276</v>
      </c>
      <c r="S1826" s="14" t="str">
        <f t="shared" si="169"/>
        <v>music</v>
      </c>
      <c r="T1826" s="13" t="str">
        <f t="shared" si="170"/>
        <v>rock</v>
      </c>
      <c r="U1826">
        <f>LEN(C1826)</f>
        <v>14</v>
      </c>
      <c r="V1826">
        <f t="shared" si="171"/>
        <v>1</v>
      </c>
      <c r="W1826">
        <f t="shared" si="172"/>
        <v>0</v>
      </c>
      <c r="X1826">
        <f t="shared" si="173"/>
        <v>0</v>
      </c>
    </row>
    <row r="1827" spans="1:24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>
        <f>E1827/D1827</f>
        <v>1.0505</v>
      </c>
      <c r="O1827" s="6">
        <f>IF(L1827&gt;0,E1827/L1827,0)</f>
        <v>42.02</v>
      </c>
      <c r="P1827" s="11">
        <f t="shared" si="168"/>
        <v>41466.626192129625</v>
      </c>
      <c r="Q1827" s="11">
        <f>(((J1827/60)/60)/24)+DATE(1970,1,1)+(-5/24)</f>
        <v>41443.626192129625</v>
      </c>
      <c r="R1827" s="13" t="s">
        <v>8276</v>
      </c>
      <c r="S1827" s="14" t="str">
        <f t="shared" si="169"/>
        <v>music</v>
      </c>
      <c r="T1827" s="13" t="str">
        <f t="shared" si="170"/>
        <v>rock</v>
      </c>
      <c r="U1827">
        <f>LEN(C1827)</f>
        <v>133</v>
      </c>
      <c r="V1827">
        <f t="shared" si="171"/>
        <v>0</v>
      </c>
      <c r="W1827">
        <f t="shared" si="172"/>
        <v>0</v>
      </c>
      <c r="X1827">
        <f t="shared" si="173"/>
        <v>1</v>
      </c>
    </row>
    <row r="1828" spans="1:24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>
        <f>E1828/D1828</f>
        <v>1.01</v>
      </c>
      <c r="O1828" s="6">
        <f>IF(L1828&gt;0,E1828/L1828,0)</f>
        <v>53.157894736842103</v>
      </c>
      <c r="P1828" s="11">
        <f t="shared" si="168"/>
        <v>41687.715474537035</v>
      </c>
      <c r="Q1828" s="11">
        <f>(((J1828/60)/60)/24)+DATE(1970,1,1)+(-5/24)</f>
        <v>41657.715474537035</v>
      </c>
      <c r="R1828" s="13" t="s">
        <v>8276</v>
      </c>
      <c r="S1828" s="14" t="str">
        <f t="shared" si="169"/>
        <v>music</v>
      </c>
      <c r="T1828" s="13" t="str">
        <f t="shared" si="170"/>
        <v>rock</v>
      </c>
      <c r="U1828">
        <f>LEN(C1828)</f>
        <v>51</v>
      </c>
      <c r="V1828">
        <f t="shared" si="171"/>
        <v>0</v>
      </c>
      <c r="W1828">
        <f t="shared" si="172"/>
        <v>1</v>
      </c>
      <c r="X1828">
        <f t="shared" si="173"/>
        <v>0</v>
      </c>
    </row>
    <row r="1829" spans="1:24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>
        <f>E1829/D1829</f>
        <v>1.0066250000000001</v>
      </c>
      <c r="O1829" s="6">
        <f>IF(L1829&gt;0,E1829/L1829,0)</f>
        <v>83.885416666666671</v>
      </c>
      <c r="P1829" s="11">
        <f t="shared" si="168"/>
        <v>40605.117604166662</v>
      </c>
      <c r="Q1829" s="11">
        <f>(((J1829/60)/60)/24)+DATE(1970,1,1)+(-5/24)</f>
        <v>40555.117604166662</v>
      </c>
      <c r="R1829" s="13" t="s">
        <v>8276</v>
      </c>
      <c r="S1829" s="14" t="str">
        <f t="shared" si="169"/>
        <v>music</v>
      </c>
      <c r="T1829" s="13" t="str">
        <f t="shared" si="170"/>
        <v>rock</v>
      </c>
      <c r="U1829">
        <f>LEN(C1829)</f>
        <v>133</v>
      </c>
      <c r="V1829">
        <f t="shared" si="171"/>
        <v>0</v>
      </c>
      <c r="W1829">
        <f t="shared" si="172"/>
        <v>0</v>
      </c>
      <c r="X1829">
        <f t="shared" si="173"/>
        <v>1</v>
      </c>
    </row>
    <row r="1830" spans="1:24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>
        <f>E1830/D1830</f>
        <v>1.0016</v>
      </c>
      <c r="O1830" s="6">
        <f>IF(L1830&gt;0,E1830/L1830,0)</f>
        <v>417.33333333333331</v>
      </c>
      <c r="P1830" s="11">
        <f t="shared" si="168"/>
        <v>41768.708333333328</v>
      </c>
      <c r="Q1830" s="11">
        <f>(((J1830/60)/60)/24)+DATE(1970,1,1)+(-5/24)</f>
        <v>41736.691319444442</v>
      </c>
      <c r="R1830" s="13" t="s">
        <v>8276</v>
      </c>
      <c r="S1830" s="14" t="str">
        <f t="shared" si="169"/>
        <v>music</v>
      </c>
      <c r="T1830" s="13" t="str">
        <f t="shared" si="170"/>
        <v>rock</v>
      </c>
      <c r="U1830">
        <f>LEN(C1830)</f>
        <v>134</v>
      </c>
      <c r="V1830">
        <f t="shared" si="171"/>
        <v>0</v>
      </c>
      <c r="W1830">
        <f t="shared" si="172"/>
        <v>0</v>
      </c>
      <c r="X1830">
        <f t="shared" si="173"/>
        <v>1</v>
      </c>
    </row>
    <row r="1831" spans="1:24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>
        <f>E1831/D1831</f>
        <v>1.6668333333333334</v>
      </c>
      <c r="O1831" s="6">
        <f>IF(L1831&gt;0,E1831/L1831,0)</f>
        <v>75.765151515151516</v>
      </c>
      <c r="P1831" s="11">
        <f t="shared" si="168"/>
        <v>40564.708333333328</v>
      </c>
      <c r="Q1831" s="11">
        <f>(((J1831/60)/60)/24)+DATE(1970,1,1)+(-5/24)</f>
        <v>40515.879293981481</v>
      </c>
      <c r="R1831" s="13" t="s">
        <v>8276</v>
      </c>
      <c r="S1831" s="14" t="str">
        <f t="shared" si="169"/>
        <v>music</v>
      </c>
      <c r="T1831" s="13" t="str">
        <f t="shared" si="170"/>
        <v>rock</v>
      </c>
      <c r="U1831">
        <f>LEN(C1831)</f>
        <v>113</v>
      </c>
      <c r="V1831">
        <f t="shared" si="171"/>
        <v>0</v>
      </c>
      <c r="W1831">
        <f t="shared" si="172"/>
        <v>0</v>
      </c>
      <c r="X1831">
        <f t="shared" si="173"/>
        <v>1</v>
      </c>
    </row>
    <row r="1832" spans="1:24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>
        <f>E1832/D1832</f>
        <v>1.0153333333333334</v>
      </c>
      <c r="O1832" s="6">
        <f>IF(L1832&gt;0,E1832/L1832,0)</f>
        <v>67.389380530973455</v>
      </c>
      <c r="P1832" s="11">
        <f t="shared" si="168"/>
        <v>41694.475775462961</v>
      </c>
      <c r="Q1832" s="11">
        <f>(((J1832/60)/60)/24)+DATE(1970,1,1)+(-5/24)</f>
        <v>41664.475775462961</v>
      </c>
      <c r="R1832" s="13" t="s">
        <v>8276</v>
      </c>
      <c r="S1832" s="14" t="str">
        <f t="shared" si="169"/>
        <v>music</v>
      </c>
      <c r="T1832" s="13" t="str">
        <f t="shared" si="170"/>
        <v>rock</v>
      </c>
      <c r="U1832">
        <f>LEN(C1832)</f>
        <v>111</v>
      </c>
      <c r="V1832">
        <f t="shared" si="171"/>
        <v>0</v>
      </c>
      <c r="W1832">
        <f t="shared" si="172"/>
        <v>0</v>
      </c>
      <c r="X1832">
        <f t="shared" si="173"/>
        <v>1</v>
      </c>
    </row>
    <row r="1833" spans="1:24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>
        <f>E1833/D1833</f>
        <v>1.03</v>
      </c>
      <c r="O1833" s="6">
        <f>IF(L1833&gt;0,E1833/L1833,0)</f>
        <v>73.571428571428569</v>
      </c>
      <c r="P1833" s="11">
        <f t="shared" si="168"/>
        <v>41041.787766203699</v>
      </c>
      <c r="Q1833" s="11">
        <f>(((J1833/60)/60)/24)+DATE(1970,1,1)+(-5/24)</f>
        <v>41026.787766203699</v>
      </c>
      <c r="R1833" s="13" t="s">
        <v>8276</v>
      </c>
      <c r="S1833" s="14" t="str">
        <f t="shared" si="169"/>
        <v>music</v>
      </c>
      <c r="T1833" s="13" t="str">
        <f t="shared" si="170"/>
        <v>rock</v>
      </c>
      <c r="U1833">
        <f>LEN(C1833)</f>
        <v>113</v>
      </c>
      <c r="V1833">
        <f t="shared" si="171"/>
        <v>0</v>
      </c>
      <c r="W1833">
        <f t="shared" si="172"/>
        <v>0</v>
      </c>
      <c r="X1833">
        <f t="shared" si="173"/>
        <v>1</v>
      </c>
    </row>
    <row r="1834" spans="1:24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>
        <f>E1834/D1834</f>
        <v>1.4285714285714286</v>
      </c>
      <c r="O1834" s="6">
        <f>IF(L1834&gt;0,E1834/L1834,0)</f>
        <v>25</v>
      </c>
      <c r="P1834" s="11">
        <f t="shared" si="168"/>
        <v>40606.331331018519</v>
      </c>
      <c r="Q1834" s="11">
        <f>(((J1834/60)/60)/24)+DATE(1970,1,1)+(-5/24)</f>
        <v>40576.331331018519</v>
      </c>
      <c r="R1834" s="13" t="s">
        <v>8276</v>
      </c>
      <c r="S1834" s="14" t="str">
        <f t="shared" si="169"/>
        <v>music</v>
      </c>
      <c r="T1834" s="13" t="str">
        <f t="shared" si="170"/>
        <v>rock</v>
      </c>
      <c r="U1834">
        <f>LEN(C1834)</f>
        <v>123</v>
      </c>
      <c r="V1834">
        <f t="shared" si="171"/>
        <v>0</v>
      </c>
      <c r="W1834">
        <f t="shared" si="172"/>
        <v>0</v>
      </c>
      <c r="X1834">
        <f t="shared" si="173"/>
        <v>1</v>
      </c>
    </row>
    <row r="1835" spans="1:24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>
        <f>E1835/D1835</f>
        <v>2.625</v>
      </c>
      <c r="O1835" s="6">
        <f>IF(L1835&gt;0,E1835/L1835,0)</f>
        <v>42</v>
      </c>
      <c r="P1835" s="11">
        <f t="shared" si="168"/>
        <v>41335.124305555553</v>
      </c>
      <c r="Q1835" s="11">
        <f>(((J1835/60)/60)/24)+DATE(1970,1,1)+(-5/24)</f>
        <v>41302.835682870369</v>
      </c>
      <c r="R1835" s="13" t="s">
        <v>8276</v>
      </c>
      <c r="S1835" s="14" t="str">
        <f t="shared" si="169"/>
        <v>music</v>
      </c>
      <c r="T1835" s="13" t="str">
        <f t="shared" si="170"/>
        <v>rock</v>
      </c>
      <c r="U1835">
        <f>LEN(C1835)</f>
        <v>130</v>
      </c>
      <c r="V1835">
        <f t="shared" si="171"/>
        <v>0</v>
      </c>
      <c r="W1835">
        <f t="shared" si="172"/>
        <v>0</v>
      </c>
      <c r="X1835">
        <f t="shared" si="173"/>
        <v>1</v>
      </c>
    </row>
    <row r="1836" spans="1:24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>
        <f>E1836/D1836</f>
        <v>1.1805000000000001</v>
      </c>
      <c r="O1836" s="6">
        <f>IF(L1836&gt;0,E1836/L1836,0)</f>
        <v>131.16666666666666</v>
      </c>
      <c r="P1836" s="11">
        <f t="shared" si="168"/>
        <v>42028.755729166667</v>
      </c>
      <c r="Q1836" s="11">
        <f>(((J1836/60)/60)/24)+DATE(1970,1,1)+(-5/24)</f>
        <v>41988.755729166667</v>
      </c>
      <c r="R1836" s="13" t="s">
        <v>8276</v>
      </c>
      <c r="S1836" s="14" t="str">
        <f t="shared" si="169"/>
        <v>music</v>
      </c>
      <c r="T1836" s="13" t="str">
        <f t="shared" si="170"/>
        <v>rock</v>
      </c>
      <c r="U1836">
        <f>LEN(C1836)</f>
        <v>51</v>
      </c>
      <c r="V1836">
        <f t="shared" si="171"/>
        <v>0</v>
      </c>
      <c r="W1836">
        <f t="shared" si="172"/>
        <v>1</v>
      </c>
      <c r="X1836">
        <f t="shared" si="173"/>
        <v>0</v>
      </c>
    </row>
    <row r="1837" spans="1:24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>
        <f>E1837/D1837</f>
        <v>1.04</v>
      </c>
      <c r="O1837" s="6">
        <f>IF(L1837&gt;0,E1837/L1837,0)</f>
        <v>47.272727272727273</v>
      </c>
      <c r="P1837" s="11">
        <f t="shared" si="168"/>
        <v>42460.452210648145</v>
      </c>
      <c r="Q1837" s="11">
        <f>(((J1837/60)/60)/24)+DATE(1970,1,1)+(-5/24)</f>
        <v>42430.49387731481</v>
      </c>
      <c r="R1837" s="13" t="s">
        <v>8276</v>
      </c>
      <c r="S1837" s="14" t="str">
        <f t="shared" si="169"/>
        <v>music</v>
      </c>
      <c r="T1837" s="13" t="str">
        <f t="shared" si="170"/>
        <v>rock</v>
      </c>
      <c r="U1837">
        <f>LEN(C1837)</f>
        <v>110</v>
      </c>
      <c r="V1837">
        <f t="shared" si="171"/>
        <v>0</v>
      </c>
      <c r="W1837">
        <f t="shared" si="172"/>
        <v>0</v>
      </c>
      <c r="X1837">
        <f t="shared" si="173"/>
        <v>1</v>
      </c>
    </row>
    <row r="1838" spans="1:24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>
        <f>E1838/D1838</f>
        <v>2.0034000000000001</v>
      </c>
      <c r="O1838" s="6">
        <f>IF(L1838&gt;0,E1838/L1838,0)</f>
        <v>182.12727272727273</v>
      </c>
      <c r="P1838" s="11">
        <f t="shared" si="168"/>
        <v>41322.601030092592</v>
      </c>
      <c r="Q1838" s="11">
        <f>(((J1838/60)/60)/24)+DATE(1970,1,1)+(-5/24)</f>
        <v>41305.601030092592</v>
      </c>
      <c r="R1838" s="13" t="s">
        <v>8276</v>
      </c>
      <c r="S1838" s="14" t="str">
        <f t="shared" si="169"/>
        <v>music</v>
      </c>
      <c r="T1838" s="13" t="str">
        <f t="shared" si="170"/>
        <v>rock</v>
      </c>
      <c r="U1838">
        <f>LEN(C1838)</f>
        <v>48</v>
      </c>
      <c r="V1838">
        <f t="shared" si="171"/>
        <v>1</v>
      </c>
      <c r="W1838">
        <f t="shared" si="172"/>
        <v>0</v>
      </c>
      <c r="X1838">
        <f t="shared" si="173"/>
        <v>0</v>
      </c>
    </row>
    <row r="1839" spans="1:24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>
        <f>E1839/D1839</f>
        <v>3.0683333333333334</v>
      </c>
      <c r="O1839" s="6">
        <f>IF(L1839&gt;0,E1839/L1839,0)</f>
        <v>61.366666666666667</v>
      </c>
      <c r="P1839" s="11">
        <f t="shared" si="168"/>
        <v>40985.797858796293</v>
      </c>
      <c r="Q1839" s="11">
        <f>(((J1839/60)/60)/24)+DATE(1970,1,1)+(-5/24)</f>
        <v>40925.839525462965</v>
      </c>
      <c r="R1839" s="13" t="s">
        <v>8276</v>
      </c>
      <c r="S1839" s="14" t="str">
        <f t="shared" si="169"/>
        <v>music</v>
      </c>
      <c r="T1839" s="13" t="str">
        <f t="shared" si="170"/>
        <v>rock</v>
      </c>
      <c r="U1839">
        <f>LEN(C1839)</f>
        <v>135</v>
      </c>
      <c r="V1839">
        <f t="shared" si="171"/>
        <v>0</v>
      </c>
      <c r="W1839">
        <f t="shared" si="172"/>
        <v>0</v>
      </c>
      <c r="X1839">
        <f t="shared" si="173"/>
        <v>1</v>
      </c>
    </row>
    <row r="1840" spans="1:24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>
        <f>E1840/D1840</f>
        <v>1.00149</v>
      </c>
      <c r="O1840" s="6">
        <f>IF(L1840&gt;0,E1840/L1840,0)</f>
        <v>35.767499999999998</v>
      </c>
      <c r="P1840" s="11">
        <f t="shared" si="168"/>
        <v>40816.916666666664</v>
      </c>
      <c r="Q1840" s="11">
        <f>(((J1840/60)/60)/24)+DATE(1970,1,1)+(-5/24)</f>
        <v>40788.578206018516</v>
      </c>
      <c r="R1840" s="13" t="s">
        <v>8276</v>
      </c>
      <c r="S1840" s="14" t="str">
        <f t="shared" si="169"/>
        <v>music</v>
      </c>
      <c r="T1840" s="13" t="str">
        <f t="shared" si="170"/>
        <v>rock</v>
      </c>
      <c r="U1840">
        <f>LEN(C1840)</f>
        <v>131</v>
      </c>
      <c r="V1840">
        <f t="shared" si="171"/>
        <v>0</v>
      </c>
      <c r="W1840">
        <f t="shared" si="172"/>
        <v>0</v>
      </c>
      <c r="X1840">
        <f t="shared" si="173"/>
        <v>1</v>
      </c>
    </row>
    <row r="1841" spans="1:24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>
        <f>E1841/D1841</f>
        <v>2.0529999999999999</v>
      </c>
      <c r="O1841" s="6">
        <f>IF(L1841&gt;0,E1841/L1841,0)</f>
        <v>45.62222222222222</v>
      </c>
      <c r="P1841" s="11">
        <f t="shared" si="168"/>
        <v>42644.513680555552</v>
      </c>
      <c r="Q1841" s="11">
        <f>(((J1841/60)/60)/24)+DATE(1970,1,1)+(-5/24)</f>
        <v>42614.513680555552</v>
      </c>
      <c r="R1841" s="13" t="s">
        <v>8276</v>
      </c>
      <c r="S1841" s="14" t="str">
        <f t="shared" si="169"/>
        <v>music</v>
      </c>
      <c r="T1841" s="13" t="str">
        <f t="shared" si="170"/>
        <v>rock</v>
      </c>
      <c r="U1841">
        <f>LEN(C1841)</f>
        <v>118</v>
      </c>
      <c r="V1841">
        <f t="shared" si="171"/>
        <v>0</v>
      </c>
      <c r="W1841">
        <f t="shared" si="172"/>
        <v>0</v>
      </c>
      <c r="X1841">
        <f t="shared" si="173"/>
        <v>1</v>
      </c>
    </row>
    <row r="1842" spans="1:24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>
        <f>E1842/D1842</f>
        <v>1.0888888888888888</v>
      </c>
      <c r="O1842" s="6">
        <f>IF(L1842&gt;0,E1842/L1842,0)</f>
        <v>75.384615384615387</v>
      </c>
      <c r="P1842" s="11">
        <f t="shared" si="168"/>
        <v>41400.999305555553</v>
      </c>
      <c r="Q1842" s="11">
        <f>(((J1842/60)/60)/24)+DATE(1970,1,1)+(-5/24)</f>
        <v>41381.88784722222</v>
      </c>
      <c r="R1842" s="13" t="s">
        <v>8276</v>
      </c>
      <c r="S1842" s="14" t="str">
        <f t="shared" si="169"/>
        <v>music</v>
      </c>
      <c r="T1842" s="13" t="str">
        <f t="shared" si="170"/>
        <v>rock</v>
      </c>
      <c r="U1842">
        <f>LEN(C1842)</f>
        <v>130</v>
      </c>
      <c r="V1842">
        <f t="shared" si="171"/>
        <v>0</v>
      </c>
      <c r="W1842">
        <f t="shared" si="172"/>
        <v>0</v>
      </c>
      <c r="X1842">
        <f t="shared" si="173"/>
        <v>1</v>
      </c>
    </row>
    <row r="1843" spans="1:24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>
        <f>E1843/D1843</f>
        <v>1.0175000000000001</v>
      </c>
      <c r="O1843" s="6">
        <f>IF(L1843&gt;0,E1843/L1843,0)</f>
        <v>50.875</v>
      </c>
      <c r="P1843" s="11">
        <f t="shared" si="168"/>
        <v>41778.999305555553</v>
      </c>
      <c r="Q1843" s="11">
        <f>(((J1843/60)/60)/24)+DATE(1970,1,1)+(-5/24)</f>
        <v>41745.637094907404</v>
      </c>
      <c r="R1843" s="13" t="s">
        <v>8276</v>
      </c>
      <c r="S1843" s="14" t="str">
        <f t="shared" si="169"/>
        <v>music</v>
      </c>
      <c r="T1843" s="13" t="str">
        <f t="shared" si="170"/>
        <v>rock</v>
      </c>
      <c r="U1843">
        <f>LEN(C1843)</f>
        <v>82</v>
      </c>
      <c r="V1843">
        <f t="shared" si="171"/>
        <v>0</v>
      </c>
      <c r="W1843">
        <f t="shared" si="172"/>
        <v>1</v>
      </c>
      <c r="X1843">
        <f t="shared" si="173"/>
        <v>0</v>
      </c>
    </row>
    <row r="1844" spans="1:24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>
        <f>E1844/D1844</f>
        <v>1.2524999999999999</v>
      </c>
      <c r="O1844" s="6">
        <f>IF(L1844&gt;0,E1844/L1844,0)</f>
        <v>119.28571428571429</v>
      </c>
      <c r="P1844" s="11">
        <f t="shared" si="168"/>
        <v>42065.040972222218</v>
      </c>
      <c r="Q1844" s="11">
        <f>(((J1844/60)/60)/24)+DATE(1970,1,1)+(-5/24)</f>
        <v>42031.423391203702</v>
      </c>
      <c r="R1844" s="13" t="s">
        <v>8276</v>
      </c>
      <c r="S1844" s="14" t="str">
        <f t="shared" si="169"/>
        <v>music</v>
      </c>
      <c r="T1844" s="13" t="str">
        <f t="shared" si="170"/>
        <v>rock</v>
      </c>
      <c r="U1844">
        <f>LEN(C1844)</f>
        <v>124</v>
      </c>
      <c r="V1844">
        <f t="shared" si="171"/>
        <v>0</v>
      </c>
      <c r="W1844">
        <f t="shared" si="172"/>
        <v>0</v>
      </c>
      <c r="X1844">
        <f t="shared" si="173"/>
        <v>1</v>
      </c>
    </row>
    <row r="1845" spans="1:24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>
        <f>E1845/D1845</f>
        <v>1.2400610000000001</v>
      </c>
      <c r="O1845" s="6">
        <f>IF(L1845&gt;0,E1845/L1845,0)</f>
        <v>92.541865671641801</v>
      </c>
      <c r="P1845" s="11">
        <f t="shared" si="168"/>
        <v>40594.786504629628</v>
      </c>
      <c r="Q1845" s="11">
        <f>(((J1845/60)/60)/24)+DATE(1970,1,1)+(-5/24)</f>
        <v>40564.786504629628</v>
      </c>
      <c r="R1845" s="13" t="s">
        <v>8276</v>
      </c>
      <c r="S1845" s="14" t="str">
        <f t="shared" si="169"/>
        <v>music</v>
      </c>
      <c r="T1845" s="13" t="str">
        <f t="shared" si="170"/>
        <v>rock</v>
      </c>
      <c r="U1845">
        <f>LEN(C1845)</f>
        <v>138</v>
      </c>
      <c r="V1845">
        <f t="shared" si="171"/>
        <v>0</v>
      </c>
      <c r="W1845">
        <f t="shared" si="172"/>
        <v>0</v>
      </c>
      <c r="X1845">
        <f t="shared" si="173"/>
        <v>1</v>
      </c>
    </row>
    <row r="1846" spans="1:24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>
        <f>E1846/D1846</f>
        <v>1.014</v>
      </c>
      <c r="O1846" s="6">
        <f>IF(L1846&gt;0,E1846/L1846,0)</f>
        <v>76.05</v>
      </c>
      <c r="P1846" s="11">
        <f t="shared" si="168"/>
        <v>40704.916666666664</v>
      </c>
      <c r="Q1846" s="11">
        <f>(((J1846/60)/60)/24)+DATE(1970,1,1)+(-5/24)</f>
        <v>40666.765208333331</v>
      </c>
      <c r="R1846" s="13" t="s">
        <v>8276</v>
      </c>
      <c r="S1846" s="14" t="str">
        <f t="shared" si="169"/>
        <v>music</v>
      </c>
      <c r="T1846" s="13" t="str">
        <f t="shared" si="170"/>
        <v>rock</v>
      </c>
      <c r="U1846">
        <f>LEN(C1846)</f>
        <v>131</v>
      </c>
      <c r="V1846">
        <f t="shared" si="171"/>
        <v>0</v>
      </c>
      <c r="W1846">
        <f t="shared" si="172"/>
        <v>0</v>
      </c>
      <c r="X1846">
        <f t="shared" si="173"/>
        <v>1</v>
      </c>
    </row>
    <row r="1847" spans="1:24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>
        <f>E1847/D1847</f>
        <v>1</v>
      </c>
      <c r="O1847" s="6">
        <f>IF(L1847&gt;0,E1847/L1847,0)</f>
        <v>52.631578947368418</v>
      </c>
      <c r="P1847" s="11">
        <f t="shared" si="168"/>
        <v>42537.996527777774</v>
      </c>
      <c r="Q1847" s="11">
        <f>(((J1847/60)/60)/24)+DATE(1970,1,1)+(-5/24)</f>
        <v>42523.124976851854</v>
      </c>
      <c r="R1847" s="13" t="s">
        <v>8276</v>
      </c>
      <c r="S1847" s="14" t="str">
        <f t="shared" si="169"/>
        <v>music</v>
      </c>
      <c r="T1847" s="13" t="str">
        <f t="shared" si="170"/>
        <v>rock</v>
      </c>
      <c r="U1847">
        <f>LEN(C1847)</f>
        <v>128</v>
      </c>
      <c r="V1847">
        <f t="shared" si="171"/>
        <v>0</v>
      </c>
      <c r="W1847">
        <f t="shared" si="172"/>
        <v>0</v>
      </c>
      <c r="X1847">
        <f t="shared" si="173"/>
        <v>1</v>
      </c>
    </row>
    <row r="1848" spans="1:24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>
        <f>E1848/D1848</f>
        <v>1.3792666666666666</v>
      </c>
      <c r="O1848" s="6">
        <f>IF(L1848&gt;0,E1848/L1848,0)</f>
        <v>98.990430622009569</v>
      </c>
      <c r="P1848" s="11">
        <f t="shared" si="168"/>
        <v>41258.441863425927</v>
      </c>
      <c r="Q1848" s="11">
        <f>(((J1848/60)/60)/24)+DATE(1970,1,1)+(-5/24)</f>
        <v>41228.441863425927</v>
      </c>
      <c r="R1848" s="13" t="s">
        <v>8276</v>
      </c>
      <c r="S1848" s="14" t="str">
        <f t="shared" si="169"/>
        <v>music</v>
      </c>
      <c r="T1848" s="13" t="str">
        <f t="shared" si="170"/>
        <v>rock</v>
      </c>
      <c r="U1848">
        <f>LEN(C1848)</f>
        <v>133</v>
      </c>
      <c r="V1848">
        <f t="shared" si="171"/>
        <v>0</v>
      </c>
      <c r="W1848">
        <f t="shared" si="172"/>
        <v>0</v>
      </c>
      <c r="X1848">
        <f t="shared" si="173"/>
        <v>1</v>
      </c>
    </row>
    <row r="1849" spans="1:24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>
        <f>E1849/D1849</f>
        <v>1.2088000000000001</v>
      </c>
      <c r="O1849" s="6">
        <f>IF(L1849&gt;0,E1849/L1849,0)</f>
        <v>79.526315789473685</v>
      </c>
      <c r="P1849" s="11">
        <f t="shared" si="168"/>
        <v>42115.028148148143</v>
      </c>
      <c r="Q1849" s="11">
        <f>(((J1849/60)/60)/24)+DATE(1970,1,1)+(-5/24)</f>
        <v>42094.028148148143</v>
      </c>
      <c r="R1849" s="13" t="s">
        <v>8276</v>
      </c>
      <c r="S1849" s="14" t="str">
        <f t="shared" si="169"/>
        <v>music</v>
      </c>
      <c r="T1849" s="13" t="str">
        <f t="shared" si="170"/>
        <v>rock</v>
      </c>
      <c r="U1849">
        <f>LEN(C1849)</f>
        <v>136</v>
      </c>
      <c r="V1849">
        <f t="shared" si="171"/>
        <v>0</v>
      </c>
      <c r="W1849">
        <f t="shared" si="172"/>
        <v>0</v>
      </c>
      <c r="X1849">
        <f t="shared" si="173"/>
        <v>1</v>
      </c>
    </row>
    <row r="1850" spans="1:24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>
        <f>E1850/D1850</f>
        <v>1.0736666666666668</v>
      </c>
      <c r="O1850" s="6">
        <f>IF(L1850&gt;0,E1850/L1850,0)</f>
        <v>134.20833333333334</v>
      </c>
      <c r="P1850" s="11">
        <f t="shared" si="168"/>
        <v>40755.082638888889</v>
      </c>
      <c r="Q1850" s="11">
        <f>(((J1850/60)/60)/24)+DATE(1970,1,1)+(-5/24)</f>
        <v>40691.579722222217</v>
      </c>
      <c r="R1850" s="13" t="s">
        <v>8276</v>
      </c>
      <c r="S1850" s="14" t="str">
        <f t="shared" si="169"/>
        <v>music</v>
      </c>
      <c r="T1850" s="13" t="str">
        <f t="shared" si="170"/>
        <v>rock</v>
      </c>
      <c r="U1850">
        <f>LEN(C1850)</f>
        <v>125</v>
      </c>
      <c r="V1850">
        <f t="shared" si="171"/>
        <v>0</v>
      </c>
      <c r="W1850">
        <f t="shared" si="172"/>
        <v>0</v>
      </c>
      <c r="X1850">
        <f t="shared" si="173"/>
        <v>1</v>
      </c>
    </row>
    <row r="1851" spans="1:24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>
        <f>E1851/D1851</f>
        <v>1.0033333333333334</v>
      </c>
      <c r="O1851" s="6">
        <f>IF(L1851&gt;0,E1851/L1851,0)</f>
        <v>37.625</v>
      </c>
      <c r="P1851" s="11">
        <f t="shared" si="168"/>
        <v>41199.637256944443</v>
      </c>
      <c r="Q1851" s="11">
        <f>(((J1851/60)/60)/24)+DATE(1970,1,1)+(-5/24)</f>
        <v>41169.637256944443</v>
      </c>
      <c r="R1851" s="13" t="s">
        <v>8276</v>
      </c>
      <c r="S1851" s="14" t="str">
        <f t="shared" si="169"/>
        <v>music</v>
      </c>
      <c r="T1851" s="13" t="str">
        <f t="shared" si="170"/>
        <v>rock</v>
      </c>
      <c r="U1851">
        <f>LEN(C1851)</f>
        <v>87</v>
      </c>
      <c r="V1851">
        <f t="shared" si="171"/>
        <v>0</v>
      </c>
      <c r="W1851">
        <f t="shared" si="172"/>
        <v>1</v>
      </c>
      <c r="X1851">
        <f t="shared" si="173"/>
        <v>0</v>
      </c>
    </row>
    <row r="1852" spans="1:24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>
        <f>E1852/D1852</f>
        <v>1.0152222222222222</v>
      </c>
      <c r="O1852" s="6">
        <f>IF(L1852&gt;0,E1852/L1852,0)</f>
        <v>51.044692737430168</v>
      </c>
      <c r="P1852" s="11">
        <f t="shared" si="168"/>
        <v>41830.751157407409</v>
      </c>
      <c r="Q1852" s="11">
        <f>(((J1852/60)/60)/24)+DATE(1970,1,1)+(-5/24)</f>
        <v>41800.751157407409</v>
      </c>
      <c r="R1852" s="13" t="s">
        <v>8276</v>
      </c>
      <c r="S1852" s="14" t="str">
        <f t="shared" si="169"/>
        <v>music</v>
      </c>
      <c r="T1852" s="13" t="str">
        <f t="shared" si="170"/>
        <v>rock</v>
      </c>
      <c r="U1852">
        <f>LEN(C1852)</f>
        <v>133</v>
      </c>
      <c r="V1852">
        <f t="shared" si="171"/>
        <v>0</v>
      </c>
      <c r="W1852">
        <f t="shared" si="172"/>
        <v>0</v>
      </c>
      <c r="X1852">
        <f t="shared" si="173"/>
        <v>1</v>
      </c>
    </row>
    <row r="1853" spans="1:24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>
        <f>E1853/D1853</f>
        <v>1.0007692307692309</v>
      </c>
      <c r="O1853" s="6">
        <f>IF(L1853&gt;0,E1853/L1853,0)</f>
        <v>50.03846153846154</v>
      </c>
      <c r="P1853" s="11">
        <f t="shared" si="168"/>
        <v>41847.833333333328</v>
      </c>
      <c r="Q1853" s="11">
        <f>(((J1853/60)/60)/24)+DATE(1970,1,1)+(-5/24)</f>
        <v>41827.69835648148</v>
      </c>
      <c r="R1853" s="13" t="s">
        <v>8276</v>
      </c>
      <c r="S1853" s="14" t="str">
        <f t="shared" si="169"/>
        <v>music</v>
      </c>
      <c r="T1853" s="13" t="str">
        <f t="shared" si="170"/>
        <v>rock</v>
      </c>
      <c r="U1853">
        <f>LEN(C1853)</f>
        <v>132</v>
      </c>
      <c r="V1853">
        <f t="shared" si="171"/>
        <v>0</v>
      </c>
      <c r="W1853">
        <f t="shared" si="172"/>
        <v>0</v>
      </c>
      <c r="X1853">
        <f t="shared" si="173"/>
        <v>1</v>
      </c>
    </row>
    <row r="1854" spans="1:24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>
        <f>E1854/D1854</f>
        <v>1.1696666666666666</v>
      </c>
      <c r="O1854" s="6">
        <f>IF(L1854&gt;0,E1854/L1854,0)</f>
        <v>133.93129770992365</v>
      </c>
      <c r="P1854" s="11">
        <f t="shared" si="168"/>
        <v>42118.791666666664</v>
      </c>
      <c r="Q1854" s="11">
        <f>(((J1854/60)/60)/24)+DATE(1970,1,1)+(-5/24)</f>
        <v>42081.563101851854</v>
      </c>
      <c r="R1854" s="13" t="s">
        <v>8276</v>
      </c>
      <c r="S1854" s="14" t="str">
        <f t="shared" si="169"/>
        <v>music</v>
      </c>
      <c r="T1854" s="13" t="str">
        <f t="shared" si="170"/>
        <v>rock</v>
      </c>
      <c r="U1854">
        <f>LEN(C1854)</f>
        <v>131</v>
      </c>
      <c r="V1854">
        <f t="shared" si="171"/>
        <v>0</v>
      </c>
      <c r="W1854">
        <f t="shared" si="172"/>
        <v>0</v>
      </c>
      <c r="X1854">
        <f t="shared" si="173"/>
        <v>1</v>
      </c>
    </row>
    <row r="1855" spans="1:24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>
        <f>E1855/D1855</f>
        <v>1.01875</v>
      </c>
      <c r="O1855" s="6">
        <f>IF(L1855&gt;0,E1855/L1855,0)</f>
        <v>58.214285714285715</v>
      </c>
      <c r="P1855" s="11">
        <f t="shared" si="168"/>
        <v>41226.893715277773</v>
      </c>
      <c r="Q1855" s="11">
        <f>(((J1855/60)/60)/24)+DATE(1970,1,1)+(-5/24)</f>
        <v>41176.852048611108</v>
      </c>
      <c r="R1855" s="13" t="s">
        <v>8276</v>
      </c>
      <c r="S1855" s="14" t="str">
        <f t="shared" si="169"/>
        <v>music</v>
      </c>
      <c r="T1855" s="13" t="str">
        <f t="shared" si="170"/>
        <v>rock</v>
      </c>
      <c r="U1855">
        <f>LEN(C1855)</f>
        <v>126</v>
      </c>
      <c r="V1855">
        <f t="shared" si="171"/>
        <v>0</v>
      </c>
      <c r="W1855">
        <f t="shared" si="172"/>
        <v>0</v>
      </c>
      <c r="X1855">
        <f t="shared" si="173"/>
        <v>1</v>
      </c>
    </row>
    <row r="1856" spans="1:24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>
        <f>E1856/D1856</f>
        <v>1.0212366666666666</v>
      </c>
      <c r="O1856" s="6">
        <f>IF(L1856&gt;0,E1856/L1856,0)</f>
        <v>88.037643678160919</v>
      </c>
      <c r="P1856" s="11">
        <f t="shared" si="168"/>
        <v>41417.812928240739</v>
      </c>
      <c r="Q1856" s="11">
        <f>(((J1856/60)/60)/24)+DATE(1970,1,1)+(-5/24)</f>
        <v>41387.812928240739</v>
      </c>
      <c r="R1856" s="13" t="s">
        <v>8276</v>
      </c>
      <c r="S1856" s="14" t="str">
        <f t="shared" si="169"/>
        <v>music</v>
      </c>
      <c r="T1856" s="13" t="str">
        <f t="shared" si="170"/>
        <v>rock</v>
      </c>
      <c r="U1856">
        <f>LEN(C1856)</f>
        <v>121</v>
      </c>
      <c r="V1856">
        <f t="shared" si="171"/>
        <v>0</v>
      </c>
      <c r="W1856">
        <f t="shared" si="172"/>
        <v>0</v>
      </c>
      <c r="X1856">
        <f t="shared" si="173"/>
        <v>1</v>
      </c>
    </row>
    <row r="1857" spans="1:24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>
        <f>E1857/D1857</f>
        <v>1.5405897142857143</v>
      </c>
      <c r="O1857" s="6">
        <f>IF(L1857&gt;0,E1857/L1857,0)</f>
        <v>70.576753926701571</v>
      </c>
      <c r="P1857" s="11">
        <f t="shared" si="168"/>
        <v>41645.330324074072</v>
      </c>
      <c r="Q1857" s="11">
        <f>(((J1857/60)/60)/24)+DATE(1970,1,1)+(-5/24)</f>
        <v>41600.330324074072</v>
      </c>
      <c r="R1857" s="13" t="s">
        <v>8276</v>
      </c>
      <c r="S1857" s="14" t="str">
        <f t="shared" si="169"/>
        <v>music</v>
      </c>
      <c r="T1857" s="13" t="str">
        <f t="shared" si="170"/>
        <v>rock</v>
      </c>
      <c r="U1857">
        <f>LEN(C1857)</f>
        <v>115</v>
      </c>
      <c r="V1857">
        <f t="shared" si="171"/>
        <v>0</v>
      </c>
      <c r="W1857">
        <f t="shared" si="172"/>
        <v>0</v>
      </c>
      <c r="X1857">
        <f t="shared" si="173"/>
        <v>1</v>
      </c>
    </row>
    <row r="1858" spans="1:24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>
        <f>E1858/D1858</f>
        <v>1.0125</v>
      </c>
      <c r="O1858" s="6">
        <f>IF(L1858&gt;0,E1858/L1858,0)</f>
        <v>53.289473684210527</v>
      </c>
      <c r="P1858" s="11">
        <f t="shared" ref="P1858:P1921" si="174">(((I1858/60)/60)/24)+DATE(1970,1,1)+(-5/24)</f>
        <v>41838.64666666666</v>
      </c>
      <c r="Q1858" s="11">
        <f>(((J1858/60)/60)/24)+DATE(1970,1,1)+(-5/24)</f>
        <v>41817.64666666666</v>
      </c>
      <c r="R1858" s="13" t="s">
        <v>8276</v>
      </c>
      <c r="S1858" s="14" t="str">
        <f t="shared" ref="S1858:S1921" si="175">LEFT(R1858,SEARCH("/",R1858)-1)</f>
        <v>music</v>
      </c>
      <c r="T1858" s="13" t="str">
        <f t="shared" ref="T1858:T1921" si="176">RIGHT(R1858,LEN(R1858)-SEARCH("/",R1858))</f>
        <v>rock</v>
      </c>
      <c r="U1858">
        <f>LEN(C1858)</f>
        <v>135</v>
      </c>
      <c r="V1858">
        <f t="shared" si="171"/>
        <v>0</v>
      </c>
      <c r="W1858">
        <f t="shared" si="172"/>
        <v>0</v>
      </c>
      <c r="X1858">
        <f t="shared" si="173"/>
        <v>1</v>
      </c>
    </row>
    <row r="1859" spans="1:24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>
        <f>E1859/D1859</f>
        <v>1</v>
      </c>
      <c r="O1859" s="6">
        <f>IF(L1859&gt;0,E1859/L1859,0)</f>
        <v>136.36363636363637</v>
      </c>
      <c r="P1859" s="11">
        <f t="shared" si="174"/>
        <v>41894.560335648144</v>
      </c>
      <c r="Q1859" s="11">
        <f>(((J1859/60)/60)/24)+DATE(1970,1,1)+(-5/24)</f>
        <v>41864.560335648144</v>
      </c>
      <c r="R1859" s="13" t="s">
        <v>8276</v>
      </c>
      <c r="S1859" s="14" t="str">
        <f t="shared" si="175"/>
        <v>music</v>
      </c>
      <c r="T1859" s="13" t="str">
        <f t="shared" si="176"/>
        <v>rock</v>
      </c>
      <c r="U1859">
        <f>LEN(C1859)</f>
        <v>121</v>
      </c>
      <c r="V1859">
        <f t="shared" ref="V1859:V1922" si="177">IF(U1859&lt;50,1,0)</f>
        <v>0</v>
      </c>
      <c r="W1859">
        <f t="shared" ref="W1859:W1922" si="178">IF(AND(U1859&gt;= 50, U1859 &lt; 100),1,0)</f>
        <v>0</v>
      </c>
      <c r="X1859">
        <f t="shared" ref="X1859:X1922" si="179">IF(U1859&gt;=100,1,0)</f>
        <v>1</v>
      </c>
    </row>
    <row r="1860" spans="1:24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>
        <f>E1860/D1860</f>
        <v>1.0874800874800874</v>
      </c>
      <c r="O1860" s="6">
        <f>IF(L1860&gt;0,E1860/L1860,0)</f>
        <v>40.547315436241611</v>
      </c>
      <c r="P1860" s="11">
        <f t="shared" si="174"/>
        <v>40893.033807870372</v>
      </c>
      <c r="Q1860" s="11">
        <f>(((J1860/60)/60)/24)+DATE(1970,1,1)+(-5/24)</f>
        <v>40832.9921412037</v>
      </c>
      <c r="R1860" s="13" t="s">
        <v>8276</v>
      </c>
      <c r="S1860" s="14" t="str">
        <f t="shared" si="175"/>
        <v>music</v>
      </c>
      <c r="T1860" s="13" t="str">
        <f t="shared" si="176"/>
        <v>rock</v>
      </c>
      <c r="U1860">
        <f>LEN(C1860)</f>
        <v>135</v>
      </c>
      <c r="V1860">
        <f t="shared" si="177"/>
        <v>0</v>
      </c>
      <c r="W1860">
        <f t="shared" si="178"/>
        <v>0</v>
      </c>
      <c r="X1860">
        <f t="shared" si="179"/>
        <v>1</v>
      </c>
    </row>
    <row r="1861" spans="1:24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>
        <f>E1861/D1861</f>
        <v>1.3183333333333334</v>
      </c>
      <c r="O1861" s="6">
        <f>IF(L1861&gt;0,E1861/L1861,0)</f>
        <v>70.625</v>
      </c>
      <c r="P1861" s="11">
        <f t="shared" si="174"/>
        <v>40808.561678240738</v>
      </c>
      <c r="Q1861" s="11">
        <f>(((J1861/60)/60)/24)+DATE(1970,1,1)+(-5/24)</f>
        <v>40778.561678240738</v>
      </c>
      <c r="R1861" s="13" t="s">
        <v>8276</v>
      </c>
      <c r="S1861" s="14" t="str">
        <f t="shared" si="175"/>
        <v>music</v>
      </c>
      <c r="T1861" s="13" t="str">
        <f t="shared" si="176"/>
        <v>rock</v>
      </c>
      <c r="U1861">
        <f>LEN(C1861)</f>
        <v>49</v>
      </c>
      <c r="V1861">
        <f t="shared" si="177"/>
        <v>1</v>
      </c>
      <c r="W1861">
        <f t="shared" si="178"/>
        <v>0</v>
      </c>
      <c r="X1861">
        <f t="shared" si="179"/>
        <v>0</v>
      </c>
    </row>
    <row r="1862" spans="1:24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>
        <f>E1862/D1862</f>
        <v>1.3346666666666667</v>
      </c>
      <c r="O1862" s="6">
        <f>IF(L1862&gt;0,E1862/L1862,0)</f>
        <v>52.684210526315788</v>
      </c>
      <c r="P1862" s="11">
        <f t="shared" si="174"/>
        <v>41676.500972222217</v>
      </c>
      <c r="Q1862" s="11">
        <f>(((J1862/60)/60)/24)+DATE(1970,1,1)+(-5/24)</f>
        <v>41655.500972222217</v>
      </c>
      <c r="R1862" s="13" t="s">
        <v>8276</v>
      </c>
      <c r="S1862" s="14" t="str">
        <f t="shared" si="175"/>
        <v>music</v>
      </c>
      <c r="T1862" s="13" t="str">
        <f t="shared" si="176"/>
        <v>rock</v>
      </c>
      <c r="U1862">
        <f>LEN(C1862)</f>
        <v>105</v>
      </c>
      <c r="V1862">
        <f t="shared" si="177"/>
        <v>0</v>
      </c>
      <c r="W1862">
        <f t="shared" si="178"/>
        <v>0</v>
      </c>
      <c r="X1862">
        <f t="shared" si="179"/>
        <v>1</v>
      </c>
    </row>
    <row r="1863" spans="1:24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>
        <f>E1863/D1863</f>
        <v>0</v>
      </c>
      <c r="O1863" s="6">
        <f>IF(L1863&gt;0,E1863/L1863,0)</f>
        <v>0</v>
      </c>
      <c r="P1863" s="11">
        <f t="shared" si="174"/>
        <v>42030.091909722221</v>
      </c>
      <c r="Q1863" s="11">
        <f>(((J1863/60)/60)/24)+DATE(1970,1,1)+(-5/24)</f>
        <v>42000.091909722221</v>
      </c>
      <c r="R1863" s="13" t="s">
        <v>8283</v>
      </c>
      <c r="S1863" s="14" t="str">
        <f t="shared" si="175"/>
        <v>games</v>
      </c>
      <c r="T1863" s="13" t="str">
        <f t="shared" si="176"/>
        <v>mobile games</v>
      </c>
      <c r="U1863">
        <f>LEN(C1863)</f>
        <v>133</v>
      </c>
      <c r="V1863">
        <f t="shared" si="177"/>
        <v>0</v>
      </c>
      <c r="W1863">
        <f t="shared" si="178"/>
        <v>0</v>
      </c>
      <c r="X1863">
        <f t="shared" si="179"/>
        <v>1</v>
      </c>
    </row>
    <row r="1864" spans="1:24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>
        <f>E1864/D1864</f>
        <v>8.0833333333333326E-2</v>
      </c>
      <c r="O1864" s="6">
        <f>IF(L1864&gt;0,E1864/L1864,0)</f>
        <v>90.9375</v>
      </c>
      <c r="P1864" s="11">
        <f t="shared" si="174"/>
        <v>42802.104166666664</v>
      </c>
      <c r="Q1864" s="11">
        <f>(((J1864/60)/60)/24)+DATE(1970,1,1)+(-5/24)</f>
        <v>42755.284421296288</v>
      </c>
      <c r="R1864" s="13" t="s">
        <v>8283</v>
      </c>
      <c r="S1864" s="14" t="str">
        <f t="shared" si="175"/>
        <v>games</v>
      </c>
      <c r="T1864" s="13" t="str">
        <f t="shared" si="176"/>
        <v>mobile games</v>
      </c>
      <c r="U1864">
        <f>LEN(C1864)</f>
        <v>126</v>
      </c>
      <c r="V1864">
        <f t="shared" si="177"/>
        <v>0</v>
      </c>
      <c r="W1864">
        <f t="shared" si="178"/>
        <v>0</v>
      </c>
      <c r="X1864">
        <f t="shared" si="179"/>
        <v>1</v>
      </c>
    </row>
    <row r="1865" spans="1:24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>
        <f>E1865/D1865</f>
        <v>4.0000000000000001E-3</v>
      </c>
      <c r="O1865" s="6">
        <f>IF(L1865&gt;0,E1865/L1865,0)</f>
        <v>5</v>
      </c>
      <c r="P1865" s="11">
        <f t="shared" si="174"/>
        <v>41802.588946759257</v>
      </c>
      <c r="Q1865" s="11">
        <f>(((J1865/60)/60)/24)+DATE(1970,1,1)+(-5/24)</f>
        <v>41772.588946759257</v>
      </c>
      <c r="R1865" s="13" t="s">
        <v>8283</v>
      </c>
      <c r="S1865" s="14" t="str">
        <f t="shared" si="175"/>
        <v>games</v>
      </c>
      <c r="T1865" s="13" t="str">
        <f t="shared" si="176"/>
        <v>mobile games</v>
      </c>
      <c r="U1865">
        <f>LEN(C1865)</f>
        <v>106</v>
      </c>
      <c r="V1865">
        <f t="shared" si="177"/>
        <v>0</v>
      </c>
      <c r="W1865">
        <f t="shared" si="178"/>
        <v>0</v>
      </c>
      <c r="X1865">
        <f t="shared" si="179"/>
        <v>1</v>
      </c>
    </row>
    <row r="1866" spans="1:24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>
        <f>E1866/D1866</f>
        <v>0.42892307692307691</v>
      </c>
      <c r="O1866" s="6">
        <f>IF(L1866&gt;0,E1866/L1866,0)</f>
        <v>58.083333333333336</v>
      </c>
      <c r="P1866" s="11">
        <f t="shared" si="174"/>
        <v>41763.508101851847</v>
      </c>
      <c r="Q1866" s="11">
        <f>(((J1866/60)/60)/24)+DATE(1970,1,1)+(-5/24)</f>
        <v>41733.508101851847</v>
      </c>
      <c r="R1866" s="13" t="s">
        <v>8283</v>
      </c>
      <c r="S1866" s="14" t="str">
        <f t="shared" si="175"/>
        <v>games</v>
      </c>
      <c r="T1866" s="13" t="str">
        <f t="shared" si="176"/>
        <v>mobile games</v>
      </c>
      <c r="U1866">
        <f>LEN(C1866)</f>
        <v>133</v>
      </c>
      <c r="V1866">
        <f t="shared" si="177"/>
        <v>0</v>
      </c>
      <c r="W1866">
        <f t="shared" si="178"/>
        <v>0</v>
      </c>
      <c r="X1866">
        <f t="shared" si="179"/>
        <v>1</v>
      </c>
    </row>
    <row r="1867" spans="1:24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>
        <f>E1867/D1867</f>
        <v>3.6363636363636364E-5</v>
      </c>
      <c r="O1867" s="6">
        <f>IF(L1867&gt;0,E1867/L1867,0)</f>
        <v>2</v>
      </c>
      <c r="P1867" s="11">
        <f t="shared" si="174"/>
        <v>42680.200775462967</v>
      </c>
      <c r="Q1867" s="11">
        <f>(((J1867/60)/60)/24)+DATE(1970,1,1)+(-5/24)</f>
        <v>42645.159108796295</v>
      </c>
      <c r="R1867" s="13" t="s">
        <v>8283</v>
      </c>
      <c r="S1867" s="14" t="str">
        <f t="shared" si="175"/>
        <v>games</v>
      </c>
      <c r="T1867" s="13" t="str">
        <f t="shared" si="176"/>
        <v>mobile games</v>
      </c>
      <c r="U1867">
        <f>LEN(C1867)</f>
        <v>135</v>
      </c>
      <c r="V1867">
        <f t="shared" si="177"/>
        <v>0</v>
      </c>
      <c r="W1867">
        <f t="shared" si="178"/>
        <v>0</v>
      </c>
      <c r="X1867">
        <f t="shared" si="179"/>
        <v>1</v>
      </c>
    </row>
    <row r="1868" spans="1:24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>
        <f>E1868/D1868</f>
        <v>5.0000000000000001E-3</v>
      </c>
      <c r="O1868" s="6">
        <f>IF(L1868&gt;0,E1868/L1868,0)</f>
        <v>62.5</v>
      </c>
      <c r="P1868" s="11">
        <f t="shared" si="174"/>
        <v>42794.958333333336</v>
      </c>
      <c r="Q1868" s="11">
        <f>(((J1868/60)/60)/24)+DATE(1970,1,1)+(-5/24)</f>
        <v>42742.038159722222</v>
      </c>
      <c r="R1868" s="13" t="s">
        <v>8283</v>
      </c>
      <c r="S1868" s="14" t="str">
        <f t="shared" si="175"/>
        <v>games</v>
      </c>
      <c r="T1868" s="13" t="str">
        <f t="shared" si="176"/>
        <v>mobile games</v>
      </c>
      <c r="U1868">
        <f>LEN(C1868)</f>
        <v>133</v>
      </c>
      <c r="V1868">
        <f t="shared" si="177"/>
        <v>0</v>
      </c>
      <c r="W1868">
        <f t="shared" si="178"/>
        <v>0</v>
      </c>
      <c r="X1868">
        <f t="shared" si="179"/>
        <v>1</v>
      </c>
    </row>
    <row r="1869" spans="1:24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>
        <f>E1869/D1869</f>
        <v>5.0000000000000001E-4</v>
      </c>
      <c r="O1869" s="6">
        <f>IF(L1869&gt;0,E1869/L1869,0)</f>
        <v>10</v>
      </c>
      <c r="P1869" s="11">
        <f t="shared" si="174"/>
        <v>42679.716574074067</v>
      </c>
      <c r="Q1869" s="11">
        <f>(((J1869/60)/60)/24)+DATE(1970,1,1)+(-5/24)</f>
        <v>42649.716574074067</v>
      </c>
      <c r="R1869" s="13" t="s">
        <v>8283</v>
      </c>
      <c r="S1869" s="14" t="str">
        <f t="shared" si="175"/>
        <v>games</v>
      </c>
      <c r="T1869" s="13" t="str">
        <f t="shared" si="176"/>
        <v>mobile games</v>
      </c>
      <c r="U1869">
        <f>LEN(C1869)</f>
        <v>130</v>
      </c>
      <c r="V1869">
        <f t="shared" si="177"/>
        <v>0</v>
      </c>
      <c r="W1869">
        <f t="shared" si="178"/>
        <v>0</v>
      </c>
      <c r="X1869">
        <f t="shared" si="179"/>
        <v>1</v>
      </c>
    </row>
    <row r="1870" spans="1:24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>
        <f>E1870/D1870</f>
        <v>4.8680000000000001E-2</v>
      </c>
      <c r="O1870" s="6">
        <f>IF(L1870&gt;0,E1870/L1870,0)</f>
        <v>71.588235294117652</v>
      </c>
      <c r="P1870" s="11">
        <f t="shared" si="174"/>
        <v>42353.124305555553</v>
      </c>
      <c r="Q1870" s="11">
        <f>(((J1870/60)/60)/24)+DATE(1970,1,1)+(-5/24)</f>
        <v>42328.570891203701</v>
      </c>
      <c r="R1870" s="13" t="s">
        <v>8283</v>
      </c>
      <c r="S1870" s="14" t="str">
        <f t="shared" si="175"/>
        <v>games</v>
      </c>
      <c r="T1870" s="13" t="str">
        <f t="shared" si="176"/>
        <v>mobile games</v>
      </c>
      <c r="U1870">
        <f>LEN(C1870)</f>
        <v>129</v>
      </c>
      <c r="V1870">
        <f t="shared" si="177"/>
        <v>0</v>
      </c>
      <c r="W1870">
        <f t="shared" si="178"/>
        <v>0</v>
      </c>
      <c r="X1870">
        <f t="shared" si="179"/>
        <v>1</v>
      </c>
    </row>
    <row r="1871" spans="1:24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>
        <f>E1871/D1871</f>
        <v>0</v>
      </c>
      <c r="O1871" s="6">
        <f>IF(L1871&gt;0,E1871/L1871,0)</f>
        <v>0</v>
      </c>
      <c r="P1871" s="11">
        <f t="shared" si="174"/>
        <v>42738.794548611106</v>
      </c>
      <c r="Q1871" s="11">
        <f>(((J1871/60)/60)/24)+DATE(1970,1,1)+(-5/24)</f>
        <v>42708.794548611106</v>
      </c>
      <c r="R1871" s="13" t="s">
        <v>8283</v>
      </c>
      <c r="S1871" s="14" t="str">
        <f t="shared" si="175"/>
        <v>games</v>
      </c>
      <c r="T1871" s="13" t="str">
        <f t="shared" si="176"/>
        <v>mobile games</v>
      </c>
      <c r="U1871">
        <f>LEN(C1871)</f>
        <v>132</v>
      </c>
      <c r="V1871">
        <f t="shared" si="177"/>
        <v>0</v>
      </c>
      <c r="W1871">
        <f t="shared" si="178"/>
        <v>0</v>
      </c>
      <c r="X1871">
        <f t="shared" si="179"/>
        <v>1</v>
      </c>
    </row>
    <row r="1872" spans="1:24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>
        <f>E1872/D1872</f>
        <v>0.10314285714285715</v>
      </c>
      <c r="O1872" s="6">
        <f>IF(L1872&gt;0,E1872/L1872,0)</f>
        <v>32.81818181818182</v>
      </c>
      <c r="P1872" s="11">
        <f t="shared" si="174"/>
        <v>42399.970138888886</v>
      </c>
      <c r="Q1872" s="11">
        <f>(((J1872/60)/60)/24)+DATE(1970,1,1)+(-5/24)</f>
        <v>42371.14739583333</v>
      </c>
      <c r="R1872" s="13" t="s">
        <v>8283</v>
      </c>
      <c r="S1872" s="14" t="str">
        <f t="shared" si="175"/>
        <v>games</v>
      </c>
      <c r="T1872" s="13" t="str">
        <f t="shared" si="176"/>
        <v>mobile games</v>
      </c>
      <c r="U1872">
        <f>LEN(C1872)</f>
        <v>126</v>
      </c>
      <c r="V1872">
        <f t="shared" si="177"/>
        <v>0</v>
      </c>
      <c r="W1872">
        <f t="shared" si="178"/>
        <v>0</v>
      </c>
      <c r="X1872">
        <f t="shared" si="179"/>
        <v>1</v>
      </c>
    </row>
    <row r="1873" spans="1:24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>
        <f>E1873/D1873</f>
        <v>0.7178461538461538</v>
      </c>
      <c r="O1873" s="6">
        <f>IF(L1873&gt;0,E1873/L1873,0)</f>
        <v>49.11578947368421</v>
      </c>
      <c r="P1873" s="11">
        <f t="shared" si="174"/>
        <v>41963.616909722223</v>
      </c>
      <c r="Q1873" s="11">
        <f>(((J1873/60)/60)/24)+DATE(1970,1,1)+(-5/24)</f>
        <v>41923.575243055551</v>
      </c>
      <c r="R1873" s="13" t="s">
        <v>8283</v>
      </c>
      <c r="S1873" s="14" t="str">
        <f t="shared" si="175"/>
        <v>games</v>
      </c>
      <c r="T1873" s="13" t="str">
        <f t="shared" si="176"/>
        <v>mobile games</v>
      </c>
      <c r="U1873">
        <f>LEN(C1873)</f>
        <v>135</v>
      </c>
      <c r="V1873">
        <f t="shared" si="177"/>
        <v>0</v>
      </c>
      <c r="W1873">
        <f t="shared" si="178"/>
        <v>0</v>
      </c>
      <c r="X1873">
        <f t="shared" si="179"/>
        <v>1</v>
      </c>
    </row>
    <row r="1874" spans="1:24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>
        <f>E1874/D1874</f>
        <v>1.06E-2</v>
      </c>
      <c r="O1874" s="6">
        <f>IF(L1874&gt;0,E1874/L1874,0)</f>
        <v>16.307692307692307</v>
      </c>
      <c r="P1874" s="11">
        <f t="shared" si="174"/>
        <v>42184.921319444438</v>
      </c>
      <c r="Q1874" s="11">
        <f>(((J1874/60)/60)/24)+DATE(1970,1,1)+(-5/24)</f>
        <v>42154.921319444438</v>
      </c>
      <c r="R1874" s="13" t="s">
        <v>8283</v>
      </c>
      <c r="S1874" s="14" t="str">
        <f t="shared" si="175"/>
        <v>games</v>
      </c>
      <c r="T1874" s="13" t="str">
        <f t="shared" si="176"/>
        <v>mobile games</v>
      </c>
      <c r="U1874">
        <f>LEN(C1874)</f>
        <v>134</v>
      </c>
      <c r="V1874">
        <f t="shared" si="177"/>
        <v>0</v>
      </c>
      <c r="W1874">
        <f t="shared" si="178"/>
        <v>0</v>
      </c>
      <c r="X1874">
        <f t="shared" si="179"/>
        <v>1</v>
      </c>
    </row>
    <row r="1875" spans="1:24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>
        <f>E1875/D1875</f>
        <v>4.4999999999999997E-3</v>
      </c>
      <c r="O1875" s="6">
        <f>IF(L1875&gt;0,E1875/L1875,0)</f>
        <v>18</v>
      </c>
      <c r="P1875" s="11">
        <f t="shared" si="174"/>
        <v>42193.489583333336</v>
      </c>
      <c r="Q1875" s="11">
        <f>(((J1875/60)/60)/24)+DATE(1970,1,1)+(-5/24)</f>
        <v>42164.407523148147</v>
      </c>
      <c r="R1875" s="13" t="s">
        <v>8283</v>
      </c>
      <c r="S1875" s="14" t="str">
        <f t="shared" si="175"/>
        <v>games</v>
      </c>
      <c r="T1875" s="13" t="str">
        <f t="shared" si="176"/>
        <v>mobile games</v>
      </c>
      <c r="U1875">
        <f>LEN(C1875)</f>
        <v>129</v>
      </c>
      <c r="V1875">
        <f t="shared" si="177"/>
        <v>0</v>
      </c>
      <c r="W1875">
        <f t="shared" si="178"/>
        <v>0</v>
      </c>
      <c r="X1875">
        <f t="shared" si="179"/>
        <v>1</v>
      </c>
    </row>
    <row r="1876" spans="1:24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>
        <f>E1876/D1876</f>
        <v>1.6249999999999999E-4</v>
      </c>
      <c r="O1876" s="6">
        <f>IF(L1876&gt;0,E1876/L1876,0)</f>
        <v>13</v>
      </c>
      <c r="P1876" s="11">
        <f t="shared" si="174"/>
        <v>42549.760798611103</v>
      </c>
      <c r="Q1876" s="11">
        <f>(((J1876/60)/60)/24)+DATE(1970,1,1)+(-5/24)</f>
        <v>42529.760798611103</v>
      </c>
      <c r="R1876" s="13" t="s">
        <v>8283</v>
      </c>
      <c r="S1876" s="14" t="str">
        <f t="shared" si="175"/>
        <v>games</v>
      </c>
      <c r="T1876" s="13" t="str">
        <f t="shared" si="176"/>
        <v>mobile games</v>
      </c>
      <c r="U1876">
        <f>LEN(C1876)</f>
        <v>132</v>
      </c>
      <c r="V1876">
        <f t="shared" si="177"/>
        <v>0</v>
      </c>
      <c r="W1876">
        <f t="shared" si="178"/>
        <v>0</v>
      </c>
      <c r="X1876">
        <f t="shared" si="179"/>
        <v>1</v>
      </c>
    </row>
    <row r="1877" spans="1:24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>
        <f>E1877/D1877</f>
        <v>5.1000000000000004E-3</v>
      </c>
      <c r="O1877" s="6">
        <f>IF(L1877&gt;0,E1877/L1877,0)</f>
        <v>17</v>
      </c>
      <c r="P1877" s="11">
        <f t="shared" si="174"/>
        <v>42588.691064814811</v>
      </c>
      <c r="Q1877" s="11">
        <f>(((J1877/60)/60)/24)+DATE(1970,1,1)+(-5/24)</f>
        <v>42528.691064814811</v>
      </c>
      <c r="R1877" s="13" t="s">
        <v>8283</v>
      </c>
      <c r="S1877" s="14" t="str">
        <f t="shared" si="175"/>
        <v>games</v>
      </c>
      <c r="T1877" s="13" t="str">
        <f t="shared" si="176"/>
        <v>mobile games</v>
      </c>
      <c r="U1877">
        <f>LEN(C1877)</f>
        <v>99</v>
      </c>
      <c r="V1877">
        <f t="shared" si="177"/>
        <v>0</v>
      </c>
      <c r="W1877">
        <f t="shared" si="178"/>
        <v>1</v>
      </c>
      <c r="X1877">
        <f t="shared" si="179"/>
        <v>0</v>
      </c>
    </row>
    <row r="1878" spans="1:24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>
        <f>E1878/D1878</f>
        <v>0</v>
      </c>
      <c r="O1878" s="6">
        <f>IF(L1878&gt;0,E1878/L1878,0)</f>
        <v>0</v>
      </c>
      <c r="P1878" s="11">
        <f t="shared" si="174"/>
        <v>41806.076446759253</v>
      </c>
      <c r="Q1878" s="11">
        <f>(((J1878/60)/60)/24)+DATE(1970,1,1)+(-5/24)</f>
        <v>41776.076446759253</v>
      </c>
      <c r="R1878" s="13" t="s">
        <v>8283</v>
      </c>
      <c r="S1878" s="14" t="str">
        <f t="shared" si="175"/>
        <v>games</v>
      </c>
      <c r="T1878" s="13" t="str">
        <f t="shared" si="176"/>
        <v>mobile games</v>
      </c>
      <c r="U1878">
        <f>LEN(C1878)</f>
        <v>126</v>
      </c>
      <c r="V1878">
        <f t="shared" si="177"/>
        <v>0</v>
      </c>
      <c r="W1878">
        <f t="shared" si="178"/>
        <v>0</v>
      </c>
      <c r="X1878">
        <f t="shared" si="179"/>
        <v>1</v>
      </c>
    </row>
    <row r="1879" spans="1:24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>
        <f>E1879/D1879</f>
        <v>0</v>
      </c>
      <c r="O1879" s="6">
        <f>IF(L1879&gt;0,E1879/L1879,0)</f>
        <v>0</v>
      </c>
      <c r="P1879" s="11">
        <f t="shared" si="174"/>
        <v>42063.820891203701</v>
      </c>
      <c r="Q1879" s="11">
        <f>(((J1879/60)/60)/24)+DATE(1970,1,1)+(-5/24)</f>
        <v>42034.820891203701</v>
      </c>
      <c r="R1879" s="13" t="s">
        <v>8283</v>
      </c>
      <c r="S1879" s="14" t="str">
        <f t="shared" si="175"/>
        <v>games</v>
      </c>
      <c r="T1879" s="13" t="str">
        <f t="shared" si="176"/>
        <v>mobile games</v>
      </c>
      <c r="U1879">
        <f>LEN(C1879)</f>
        <v>98</v>
      </c>
      <c r="V1879">
        <f t="shared" si="177"/>
        <v>0</v>
      </c>
      <c r="W1879">
        <f t="shared" si="178"/>
        <v>1</v>
      </c>
      <c r="X1879">
        <f t="shared" si="179"/>
        <v>0</v>
      </c>
    </row>
    <row r="1880" spans="1:24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>
        <f>E1880/D1880</f>
        <v>0</v>
      </c>
      <c r="O1880" s="6">
        <f>IF(L1880&gt;0,E1880/L1880,0)</f>
        <v>0</v>
      </c>
      <c r="P1880" s="11">
        <f t="shared" si="174"/>
        <v>41802.800405092588</v>
      </c>
      <c r="Q1880" s="11">
        <f>(((J1880/60)/60)/24)+DATE(1970,1,1)+(-5/24)</f>
        <v>41772.800405092588</v>
      </c>
      <c r="R1880" s="13" t="s">
        <v>8283</v>
      </c>
      <c r="S1880" s="14" t="str">
        <f t="shared" si="175"/>
        <v>games</v>
      </c>
      <c r="T1880" s="13" t="str">
        <f t="shared" si="176"/>
        <v>mobile games</v>
      </c>
      <c r="U1880">
        <f>LEN(C1880)</f>
        <v>135</v>
      </c>
      <c r="V1880">
        <f t="shared" si="177"/>
        <v>0</v>
      </c>
      <c r="W1880">
        <f t="shared" si="178"/>
        <v>0</v>
      </c>
      <c r="X1880">
        <f t="shared" si="179"/>
        <v>1</v>
      </c>
    </row>
    <row r="1881" spans="1:24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>
        <f>E1881/D1881</f>
        <v>1.1999999999999999E-3</v>
      </c>
      <c r="O1881" s="6">
        <f>IF(L1881&gt;0,E1881/L1881,0)</f>
        <v>3</v>
      </c>
      <c r="P1881" s="11">
        <f t="shared" si="174"/>
        <v>42443.399641203701</v>
      </c>
      <c r="Q1881" s="11">
        <f>(((J1881/60)/60)/24)+DATE(1970,1,1)+(-5/24)</f>
        <v>42413.441307870373</v>
      </c>
      <c r="R1881" s="13" t="s">
        <v>8283</v>
      </c>
      <c r="S1881" s="14" t="str">
        <f t="shared" si="175"/>
        <v>games</v>
      </c>
      <c r="T1881" s="13" t="str">
        <f t="shared" si="176"/>
        <v>mobile games</v>
      </c>
      <c r="U1881">
        <f>LEN(C1881)</f>
        <v>133</v>
      </c>
      <c r="V1881">
        <f t="shared" si="177"/>
        <v>0</v>
      </c>
      <c r="W1881">
        <f t="shared" si="178"/>
        <v>0</v>
      </c>
      <c r="X1881">
        <f t="shared" si="179"/>
        <v>1</v>
      </c>
    </row>
    <row r="1882" spans="1:24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>
        <f>E1882/D1882</f>
        <v>0.20080000000000001</v>
      </c>
      <c r="O1882" s="6">
        <f>IF(L1882&gt;0,E1882/L1882,0)</f>
        <v>41.833333333333336</v>
      </c>
      <c r="P1882" s="11">
        <f t="shared" si="174"/>
        <v>42459.31689814815</v>
      </c>
      <c r="Q1882" s="11">
        <f>(((J1882/60)/60)/24)+DATE(1970,1,1)+(-5/24)</f>
        <v>42430.358564814807</v>
      </c>
      <c r="R1882" s="13" t="s">
        <v>8283</v>
      </c>
      <c r="S1882" s="14" t="str">
        <f t="shared" si="175"/>
        <v>games</v>
      </c>
      <c r="T1882" s="13" t="str">
        <f t="shared" si="176"/>
        <v>mobile games</v>
      </c>
      <c r="U1882">
        <f>LEN(C1882)</f>
        <v>76</v>
      </c>
      <c r="V1882">
        <f t="shared" si="177"/>
        <v>0</v>
      </c>
      <c r="W1882">
        <f t="shared" si="178"/>
        <v>1</v>
      </c>
      <c r="X1882">
        <f t="shared" si="179"/>
        <v>0</v>
      </c>
    </row>
    <row r="1883" spans="1:24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>
        <f>E1883/D1883</f>
        <v>1.726845</v>
      </c>
      <c r="O1883" s="6">
        <f>IF(L1883&gt;0,E1883/L1883,0)</f>
        <v>49.338428571428572</v>
      </c>
      <c r="P1883" s="11">
        <f t="shared" si="174"/>
        <v>42072.902650462966</v>
      </c>
      <c r="Q1883" s="11">
        <f>(((J1883/60)/60)/24)+DATE(1970,1,1)+(-5/24)</f>
        <v>42042.944317129623</v>
      </c>
      <c r="R1883" s="13" t="s">
        <v>8279</v>
      </c>
      <c r="S1883" s="14" t="str">
        <f t="shared" si="175"/>
        <v>music</v>
      </c>
      <c r="T1883" s="13" t="str">
        <f t="shared" si="176"/>
        <v>indie rock</v>
      </c>
      <c r="U1883">
        <f>LEN(C1883)</f>
        <v>101</v>
      </c>
      <c r="V1883">
        <f t="shared" si="177"/>
        <v>0</v>
      </c>
      <c r="W1883">
        <f t="shared" si="178"/>
        <v>0</v>
      </c>
      <c r="X1883">
        <f t="shared" si="179"/>
        <v>1</v>
      </c>
    </row>
    <row r="1884" spans="1:24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>
        <f>E1884/D1884</f>
        <v>1.008955223880597</v>
      </c>
      <c r="O1884" s="6">
        <f>IF(L1884&gt;0,E1884/L1884,0)</f>
        <v>41.728395061728392</v>
      </c>
      <c r="P1884" s="11">
        <f t="shared" si="174"/>
        <v>41100.783333333333</v>
      </c>
      <c r="Q1884" s="11">
        <f>(((J1884/60)/60)/24)+DATE(1970,1,1)+(-5/24)</f>
        <v>41067.740879629629</v>
      </c>
      <c r="R1884" s="13" t="s">
        <v>8279</v>
      </c>
      <c r="S1884" s="14" t="str">
        <f t="shared" si="175"/>
        <v>music</v>
      </c>
      <c r="T1884" s="13" t="str">
        <f t="shared" si="176"/>
        <v>indie rock</v>
      </c>
      <c r="U1884">
        <f>LEN(C1884)</f>
        <v>133</v>
      </c>
      <c r="V1884">
        <f t="shared" si="177"/>
        <v>0</v>
      </c>
      <c r="W1884">
        <f t="shared" si="178"/>
        <v>0</v>
      </c>
      <c r="X1884">
        <f t="shared" si="179"/>
        <v>1</v>
      </c>
    </row>
    <row r="1885" spans="1:24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>
        <f>E1885/D1885</f>
        <v>1.0480480480480481</v>
      </c>
      <c r="O1885" s="6">
        <f>IF(L1885&gt;0,E1885/L1885,0)</f>
        <v>32.71875</v>
      </c>
      <c r="P1885" s="11">
        <f t="shared" si="174"/>
        <v>41007.698009259257</v>
      </c>
      <c r="Q1885" s="11">
        <f>(((J1885/60)/60)/24)+DATE(1970,1,1)+(-5/24)</f>
        <v>40977.739675925921</v>
      </c>
      <c r="R1885" s="13" t="s">
        <v>8279</v>
      </c>
      <c r="S1885" s="14" t="str">
        <f t="shared" si="175"/>
        <v>music</v>
      </c>
      <c r="T1885" s="13" t="str">
        <f t="shared" si="176"/>
        <v>indie rock</v>
      </c>
      <c r="U1885">
        <f>LEN(C1885)</f>
        <v>118</v>
      </c>
      <c r="V1885">
        <f t="shared" si="177"/>
        <v>0</v>
      </c>
      <c r="W1885">
        <f t="shared" si="178"/>
        <v>0</v>
      </c>
      <c r="X1885">
        <f t="shared" si="179"/>
        <v>1</v>
      </c>
    </row>
    <row r="1886" spans="1:24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>
        <f>E1886/D1886</f>
        <v>1.351</v>
      </c>
      <c r="O1886" s="6">
        <f>IF(L1886&gt;0,E1886/L1886,0)</f>
        <v>51.96153846153846</v>
      </c>
      <c r="P1886" s="11">
        <f t="shared" si="174"/>
        <v>41240.291666666664</v>
      </c>
      <c r="Q1886" s="11">
        <f>(((J1886/60)/60)/24)+DATE(1970,1,1)+(-5/24)</f>
        <v>41204.989988425921</v>
      </c>
      <c r="R1886" s="13" t="s">
        <v>8279</v>
      </c>
      <c r="S1886" s="14" t="str">
        <f t="shared" si="175"/>
        <v>music</v>
      </c>
      <c r="T1886" s="13" t="str">
        <f t="shared" si="176"/>
        <v>indie rock</v>
      </c>
      <c r="U1886">
        <f>LEN(C1886)</f>
        <v>125</v>
      </c>
      <c r="V1886">
        <f t="shared" si="177"/>
        <v>0</v>
      </c>
      <c r="W1886">
        <f t="shared" si="178"/>
        <v>0</v>
      </c>
      <c r="X1886">
        <f t="shared" si="179"/>
        <v>1</v>
      </c>
    </row>
    <row r="1887" spans="1:24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>
        <f>E1887/D1887</f>
        <v>1.1632786885245903</v>
      </c>
      <c r="O1887" s="6">
        <f>IF(L1887&gt;0,E1887/L1887,0)</f>
        <v>50.685714285714283</v>
      </c>
      <c r="P1887" s="11">
        <f t="shared" si="174"/>
        <v>41131.708333333328</v>
      </c>
      <c r="Q1887" s="11">
        <f>(((J1887/60)/60)/24)+DATE(1970,1,1)+(-5/24)</f>
        <v>41098.885532407403</v>
      </c>
      <c r="R1887" s="13" t="s">
        <v>8279</v>
      </c>
      <c r="S1887" s="14" t="str">
        <f t="shared" si="175"/>
        <v>music</v>
      </c>
      <c r="T1887" s="13" t="str">
        <f t="shared" si="176"/>
        <v>indie rock</v>
      </c>
      <c r="U1887">
        <f>LEN(C1887)</f>
        <v>123</v>
      </c>
      <c r="V1887">
        <f t="shared" si="177"/>
        <v>0</v>
      </c>
      <c r="W1887">
        <f t="shared" si="178"/>
        <v>0</v>
      </c>
      <c r="X1887">
        <f t="shared" si="179"/>
        <v>1</v>
      </c>
    </row>
    <row r="1888" spans="1:24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>
        <f>E1888/D1888</f>
        <v>1.0208333333333333</v>
      </c>
      <c r="O1888" s="6">
        <f>IF(L1888&gt;0,E1888/L1888,0)</f>
        <v>42.241379310344826</v>
      </c>
      <c r="P1888" s="11">
        <f t="shared" si="174"/>
        <v>41955.740023148144</v>
      </c>
      <c r="Q1888" s="11">
        <f>(((J1888/60)/60)/24)+DATE(1970,1,1)+(-5/24)</f>
        <v>41925.69835648148</v>
      </c>
      <c r="R1888" s="13" t="s">
        <v>8279</v>
      </c>
      <c r="S1888" s="14" t="str">
        <f t="shared" si="175"/>
        <v>music</v>
      </c>
      <c r="T1888" s="13" t="str">
        <f t="shared" si="176"/>
        <v>indie rock</v>
      </c>
      <c r="U1888">
        <f>LEN(C1888)</f>
        <v>123</v>
      </c>
      <c r="V1888">
        <f t="shared" si="177"/>
        <v>0</v>
      </c>
      <c r="W1888">
        <f t="shared" si="178"/>
        <v>0</v>
      </c>
      <c r="X1888">
        <f t="shared" si="179"/>
        <v>1</v>
      </c>
    </row>
    <row r="1889" spans="1:24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>
        <f>E1889/D1889</f>
        <v>1.1116666666666666</v>
      </c>
      <c r="O1889" s="6">
        <f>IF(L1889&gt;0,E1889/L1889,0)</f>
        <v>416.875</v>
      </c>
      <c r="P1889" s="11">
        <f t="shared" si="174"/>
        <v>42341.687499999993</v>
      </c>
      <c r="Q1889" s="11">
        <f>(((J1889/60)/60)/24)+DATE(1970,1,1)+(-5/24)</f>
        <v>42323.591805555552</v>
      </c>
      <c r="R1889" s="13" t="s">
        <v>8279</v>
      </c>
      <c r="S1889" s="14" t="str">
        <f t="shared" si="175"/>
        <v>music</v>
      </c>
      <c r="T1889" s="13" t="str">
        <f t="shared" si="176"/>
        <v>indie rock</v>
      </c>
      <c r="U1889">
        <f>LEN(C1889)</f>
        <v>131</v>
      </c>
      <c r="V1889">
        <f t="shared" si="177"/>
        <v>0</v>
      </c>
      <c r="W1889">
        <f t="shared" si="178"/>
        <v>0</v>
      </c>
      <c r="X1889">
        <f t="shared" si="179"/>
        <v>1</v>
      </c>
    </row>
    <row r="1890" spans="1:24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>
        <f>E1890/D1890</f>
        <v>1.6608000000000001</v>
      </c>
      <c r="O1890" s="6">
        <f>IF(L1890&gt;0,E1890/L1890,0)</f>
        <v>46.651685393258425</v>
      </c>
      <c r="P1890" s="11">
        <f t="shared" si="174"/>
        <v>40329.999305555553</v>
      </c>
      <c r="Q1890" s="11">
        <f>(((J1890/60)/60)/24)+DATE(1970,1,1)+(-5/24)</f>
        <v>40299.03162037037</v>
      </c>
      <c r="R1890" s="13" t="s">
        <v>8279</v>
      </c>
      <c r="S1890" s="14" t="str">
        <f t="shared" si="175"/>
        <v>music</v>
      </c>
      <c r="T1890" s="13" t="str">
        <f t="shared" si="176"/>
        <v>indie rock</v>
      </c>
      <c r="U1890">
        <f>LEN(C1890)</f>
        <v>149</v>
      </c>
      <c r="V1890">
        <f t="shared" si="177"/>
        <v>0</v>
      </c>
      <c r="W1890">
        <f t="shared" si="178"/>
        <v>0</v>
      </c>
      <c r="X1890">
        <f t="shared" si="179"/>
        <v>1</v>
      </c>
    </row>
    <row r="1891" spans="1:24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>
        <f>E1891/D1891</f>
        <v>1.0660000000000001</v>
      </c>
      <c r="O1891" s="6">
        <f>IF(L1891&gt;0,E1891/L1891,0)</f>
        <v>48.454545454545453</v>
      </c>
      <c r="P1891" s="11">
        <f t="shared" si="174"/>
        <v>41344.543356481481</v>
      </c>
      <c r="Q1891" s="11">
        <f>(((J1891/60)/60)/24)+DATE(1970,1,1)+(-5/24)</f>
        <v>41299.585023148145</v>
      </c>
      <c r="R1891" s="13" t="s">
        <v>8279</v>
      </c>
      <c r="S1891" s="14" t="str">
        <f t="shared" si="175"/>
        <v>music</v>
      </c>
      <c r="T1891" s="13" t="str">
        <f t="shared" si="176"/>
        <v>indie rock</v>
      </c>
      <c r="U1891">
        <f>LEN(C1891)</f>
        <v>135</v>
      </c>
      <c r="V1891">
        <f t="shared" si="177"/>
        <v>0</v>
      </c>
      <c r="W1891">
        <f t="shared" si="178"/>
        <v>0</v>
      </c>
      <c r="X1891">
        <f t="shared" si="179"/>
        <v>1</v>
      </c>
    </row>
    <row r="1892" spans="1:24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>
        <f>E1892/D1892</f>
        <v>1.4458441666666668</v>
      </c>
      <c r="O1892" s="6">
        <f>IF(L1892&gt;0,E1892/L1892,0)</f>
        <v>70.5289837398374</v>
      </c>
      <c r="P1892" s="11">
        <f t="shared" si="174"/>
        <v>41258.577870370369</v>
      </c>
      <c r="Q1892" s="11">
        <f>(((J1892/60)/60)/24)+DATE(1970,1,1)+(-5/24)</f>
        <v>41228.577870370369</v>
      </c>
      <c r="R1892" s="13" t="s">
        <v>8279</v>
      </c>
      <c r="S1892" s="14" t="str">
        <f t="shared" si="175"/>
        <v>music</v>
      </c>
      <c r="T1892" s="13" t="str">
        <f t="shared" si="176"/>
        <v>indie rock</v>
      </c>
      <c r="U1892">
        <f>LEN(C1892)</f>
        <v>121</v>
      </c>
      <c r="V1892">
        <f t="shared" si="177"/>
        <v>0</v>
      </c>
      <c r="W1892">
        <f t="shared" si="178"/>
        <v>0</v>
      </c>
      <c r="X1892">
        <f t="shared" si="179"/>
        <v>1</v>
      </c>
    </row>
    <row r="1893" spans="1:24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>
        <f>E1893/D1893</f>
        <v>1.0555000000000001</v>
      </c>
      <c r="O1893" s="6">
        <f>IF(L1893&gt;0,E1893/L1893,0)</f>
        <v>87.958333333333329</v>
      </c>
      <c r="P1893" s="11">
        <f t="shared" si="174"/>
        <v>40381.041666666664</v>
      </c>
      <c r="Q1893" s="11">
        <f>(((J1893/60)/60)/24)+DATE(1970,1,1)+(-5/24)</f>
        <v>40335.589745370366</v>
      </c>
      <c r="R1893" s="13" t="s">
        <v>8279</v>
      </c>
      <c r="S1893" s="14" t="str">
        <f t="shared" si="175"/>
        <v>music</v>
      </c>
      <c r="T1893" s="13" t="str">
        <f t="shared" si="176"/>
        <v>indie rock</v>
      </c>
      <c r="U1893">
        <f>LEN(C1893)</f>
        <v>150</v>
      </c>
      <c r="V1893">
        <f t="shared" si="177"/>
        <v>0</v>
      </c>
      <c r="W1893">
        <f t="shared" si="178"/>
        <v>0</v>
      </c>
      <c r="X1893">
        <f t="shared" si="179"/>
        <v>1</v>
      </c>
    </row>
    <row r="1894" spans="1:24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>
        <f>E1894/D1894</f>
        <v>1.3660000000000001</v>
      </c>
      <c r="O1894" s="6">
        <f>IF(L1894&gt;0,E1894/L1894,0)</f>
        <v>26.26923076923077</v>
      </c>
      <c r="P1894" s="11">
        <f t="shared" si="174"/>
        <v>40701.429178240738</v>
      </c>
      <c r="Q1894" s="11">
        <f>(((J1894/60)/60)/24)+DATE(1970,1,1)+(-5/24)</f>
        <v>40671.429178240738</v>
      </c>
      <c r="R1894" s="13" t="s">
        <v>8279</v>
      </c>
      <c r="S1894" s="14" t="str">
        <f t="shared" si="175"/>
        <v>music</v>
      </c>
      <c r="T1894" s="13" t="str">
        <f t="shared" si="176"/>
        <v>indie rock</v>
      </c>
      <c r="U1894">
        <f>LEN(C1894)</f>
        <v>100</v>
      </c>
      <c r="V1894">
        <f t="shared" si="177"/>
        <v>0</v>
      </c>
      <c r="W1894">
        <f t="shared" si="178"/>
        <v>0</v>
      </c>
      <c r="X1894">
        <f t="shared" si="179"/>
        <v>1</v>
      </c>
    </row>
    <row r="1895" spans="1:24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>
        <f>E1895/D1895</f>
        <v>1.04</v>
      </c>
      <c r="O1895" s="6">
        <f>IF(L1895&gt;0,E1895/L1895,0)</f>
        <v>57.777777777777779</v>
      </c>
      <c r="P1895" s="11">
        <f t="shared" si="174"/>
        <v>40648.957638888889</v>
      </c>
      <c r="Q1895" s="11">
        <f>(((J1895/60)/60)/24)+DATE(1970,1,1)+(-5/24)</f>
        <v>40632.733622685184</v>
      </c>
      <c r="R1895" s="13" t="s">
        <v>8279</v>
      </c>
      <c r="S1895" s="14" t="str">
        <f t="shared" si="175"/>
        <v>music</v>
      </c>
      <c r="T1895" s="13" t="str">
        <f t="shared" si="176"/>
        <v>indie rock</v>
      </c>
      <c r="U1895">
        <f>LEN(C1895)</f>
        <v>117</v>
      </c>
      <c r="V1895">
        <f t="shared" si="177"/>
        <v>0</v>
      </c>
      <c r="W1895">
        <f t="shared" si="178"/>
        <v>0</v>
      </c>
      <c r="X1895">
        <f t="shared" si="179"/>
        <v>1</v>
      </c>
    </row>
    <row r="1896" spans="1:24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>
        <f>E1896/D1896</f>
        <v>1.145</v>
      </c>
      <c r="O1896" s="6">
        <f>IF(L1896&gt;0,E1896/L1896,0)</f>
        <v>57.25</v>
      </c>
      <c r="P1896" s="11">
        <f t="shared" si="174"/>
        <v>40951.696562500001</v>
      </c>
      <c r="Q1896" s="11">
        <f>(((J1896/60)/60)/24)+DATE(1970,1,1)+(-5/24)</f>
        <v>40920.696562500001</v>
      </c>
      <c r="R1896" s="13" t="s">
        <v>8279</v>
      </c>
      <c r="S1896" s="14" t="str">
        <f t="shared" si="175"/>
        <v>music</v>
      </c>
      <c r="T1896" s="13" t="str">
        <f t="shared" si="176"/>
        <v>indie rock</v>
      </c>
      <c r="U1896">
        <f>LEN(C1896)</f>
        <v>53</v>
      </c>
      <c r="V1896">
        <f t="shared" si="177"/>
        <v>0</v>
      </c>
      <c r="W1896">
        <f t="shared" si="178"/>
        <v>1</v>
      </c>
      <c r="X1896">
        <f t="shared" si="179"/>
        <v>0</v>
      </c>
    </row>
    <row r="1897" spans="1:24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>
        <f>E1897/D1897</f>
        <v>1.0171957671957672</v>
      </c>
      <c r="O1897" s="6">
        <f>IF(L1897&gt;0,E1897/L1897,0)</f>
        <v>196.34042553191489</v>
      </c>
      <c r="P1897" s="11">
        <f t="shared" si="174"/>
        <v>42297.538449074076</v>
      </c>
      <c r="Q1897" s="11">
        <f>(((J1897/60)/60)/24)+DATE(1970,1,1)+(-5/24)</f>
        <v>42267.538449074076</v>
      </c>
      <c r="R1897" s="13" t="s">
        <v>8279</v>
      </c>
      <c r="S1897" s="14" t="str">
        <f t="shared" si="175"/>
        <v>music</v>
      </c>
      <c r="T1897" s="13" t="str">
        <f t="shared" si="176"/>
        <v>indie rock</v>
      </c>
      <c r="U1897">
        <f>LEN(C1897)</f>
        <v>135</v>
      </c>
      <c r="V1897">
        <f t="shared" si="177"/>
        <v>0</v>
      </c>
      <c r="W1897">
        <f t="shared" si="178"/>
        <v>0</v>
      </c>
      <c r="X1897">
        <f t="shared" si="179"/>
        <v>1</v>
      </c>
    </row>
    <row r="1898" spans="1:24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>
        <f>E1898/D1898</f>
        <v>1.2394678492239468</v>
      </c>
      <c r="O1898" s="6">
        <f>IF(L1898&gt;0,E1898/L1898,0)</f>
        <v>43</v>
      </c>
      <c r="P1898" s="11">
        <f t="shared" si="174"/>
        <v>41011.501909722218</v>
      </c>
      <c r="Q1898" s="11">
        <f>(((J1898/60)/60)/24)+DATE(1970,1,1)+(-5/24)</f>
        <v>40981.501909722218</v>
      </c>
      <c r="R1898" s="13" t="s">
        <v>8279</v>
      </c>
      <c r="S1898" s="14" t="str">
        <f t="shared" si="175"/>
        <v>music</v>
      </c>
      <c r="T1898" s="13" t="str">
        <f t="shared" si="176"/>
        <v>indie rock</v>
      </c>
      <c r="U1898">
        <f>LEN(C1898)</f>
        <v>131</v>
      </c>
      <c r="V1898">
        <f t="shared" si="177"/>
        <v>0</v>
      </c>
      <c r="W1898">
        <f t="shared" si="178"/>
        <v>0</v>
      </c>
      <c r="X1898">
        <f t="shared" si="179"/>
        <v>1</v>
      </c>
    </row>
    <row r="1899" spans="1:24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>
        <f>E1899/D1899</f>
        <v>1.0245669291338582</v>
      </c>
      <c r="O1899" s="6">
        <f>IF(L1899&gt;0,E1899/L1899,0)</f>
        <v>35.551912568306008</v>
      </c>
      <c r="P1899" s="11">
        <f t="shared" si="174"/>
        <v>41702.666666666664</v>
      </c>
      <c r="Q1899" s="11">
        <f>(((J1899/60)/60)/24)+DATE(1970,1,1)+(-5/24)</f>
        <v>41680.375069444446</v>
      </c>
      <c r="R1899" s="13" t="s">
        <v>8279</v>
      </c>
      <c r="S1899" s="14" t="str">
        <f t="shared" si="175"/>
        <v>music</v>
      </c>
      <c r="T1899" s="13" t="str">
        <f t="shared" si="176"/>
        <v>indie rock</v>
      </c>
      <c r="U1899">
        <f>LEN(C1899)</f>
        <v>132</v>
      </c>
      <c r="V1899">
        <f t="shared" si="177"/>
        <v>0</v>
      </c>
      <c r="W1899">
        <f t="shared" si="178"/>
        <v>0</v>
      </c>
      <c r="X1899">
        <f t="shared" si="179"/>
        <v>1</v>
      </c>
    </row>
    <row r="1900" spans="1:24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>
        <f>E1900/D1900</f>
        <v>1.4450000000000001</v>
      </c>
      <c r="O1900" s="6">
        <f>IF(L1900&gt;0,E1900/L1900,0)</f>
        <v>68.80952380952381</v>
      </c>
      <c r="P1900" s="11">
        <f t="shared" si="174"/>
        <v>42401.541666666664</v>
      </c>
      <c r="Q1900" s="11">
        <f>(((J1900/60)/60)/24)+DATE(1970,1,1)+(-5/24)</f>
        <v>42365.9846412037</v>
      </c>
      <c r="R1900" s="13" t="s">
        <v>8279</v>
      </c>
      <c r="S1900" s="14" t="str">
        <f t="shared" si="175"/>
        <v>music</v>
      </c>
      <c r="T1900" s="13" t="str">
        <f t="shared" si="176"/>
        <v>indie rock</v>
      </c>
      <c r="U1900">
        <f>LEN(C1900)</f>
        <v>122</v>
      </c>
      <c r="V1900">
        <f t="shared" si="177"/>
        <v>0</v>
      </c>
      <c r="W1900">
        <f t="shared" si="178"/>
        <v>0</v>
      </c>
      <c r="X1900">
        <f t="shared" si="179"/>
        <v>1</v>
      </c>
    </row>
    <row r="1901" spans="1:24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>
        <f>E1901/D1901</f>
        <v>1.3333333333333333</v>
      </c>
      <c r="O1901" s="6">
        <f>IF(L1901&gt;0,E1901/L1901,0)</f>
        <v>28.571428571428573</v>
      </c>
      <c r="P1901" s="11">
        <f t="shared" si="174"/>
        <v>42088.691736111105</v>
      </c>
      <c r="Q1901" s="11">
        <f>(((J1901/60)/60)/24)+DATE(1970,1,1)+(-5/24)</f>
        <v>42058.733402777776</v>
      </c>
      <c r="R1901" s="13" t="s">
        <v>8279</v>
      </c>
      <c r="S1901" s="14" t="str">
        <f t="shared" si="175"/>
        <v>music</v>
      </c>
      <c r="T1901" s="13" t="str">
        <f t="shared" si="176"/>
        <v>indie rock</v>
      </c>
      <c r="U1901">
        <f>LEN(C1901)</f>
        <v>135</v>
      </c>
      <c r="V1901">
        <f t="shared" si="177"/>
        <v>0</v>
      </c>
      <c r="W1901">
        <f t="shared" si="178"/>
        <v>0</v>
      </c>
      <c r="X1901">
        <f t="shared" si="179"/>
        <v>1</v>
      </c>
    </row>
    <row r="1902" spans="1:24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>
        <f>E1902/D1902</f>
        <v>1.0936440000000001</v>
      </c>
      <c r="O1902" s="6">
        <f>IF(L1902&gt;0,E1902/L1902,0)</f>
        <v>50.631666666666668</v>
      </c>
      <c r="P1902" s="11">
        <f t="shared" si="174"/>
        <v>41188.207638888889</v>
      </c>
      <c r="Q1902" s="11">
        <f>(((J1902/60)/60)/24)+DATE(1970,1,1)+(-5/24)</f>
        <v>41160.663553240738</v>
      </c>
      <c r="R1902" s="13" t="s">
        <v>8279</v>
      </c>
      <c r="S1902" s="14" t="str">
        <f t="shared" si="175"/>
        <v>music</v>
      </c>
      <c r="T1902" s="13" t="str">
        <f t="shared" si="176"/>
        <v>indie rock</v>
      </c>
      <c r="U1902">
        <f>LEN(C1902)</f>
        <v>137</v>
      </c>
      <c r="V1902">
        <f t="shared" si="177"/>
        <v>0</v>
      </c>
      <c r="W1902">
        <f t="shared" si="178"/>
        <v>0</v>
      </c>
      <c r="X1902">
        <f t="shared" si="179"/>
        <v>1</v>
      </c>
    </row>
    <row r="1903" spans="1:24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>
        <f>E1903/D1903</f>
        <v>2.696969696969697E-2</v>
      </c>
      <c r="O1903" s="6">
        <f>IF(L1903&gt;0,E1903/L1903,0)</f>
        <v>106.8</v>
      </c>
      <c r="P1903" s="11">
        <f t="shared" si="174"/>
        <v>42146.333333333336</v>
      </c>
      <c r="Q1903" s="11">
        <f>(((J1903/60)/60)/24)+DATE(1970,1,1)+(-5/24)</f>
        <v>42116.334826388884</v>
      </c>
      <c r="R1903" s="13" t="s">
        <v>8294</v>
      </c>
      <c r="S1903" s="14" t="str">
        <f t="shared" si="175"/>
        <v>technology</v>
      </c>
      <c r="T1903" s="13" t="str">
        <f t="shared" si="176"/>
        <v>gadgets</v>
      </c>
      <c r="U1903">
        <f>LEN(C1903)</f>
        <v>133</v>
      </c>
      <c r="V1903">
        <f t="shared" si="177"/>
        <v>0</v>
      </c>
      <c r="W1903">
        <f t="shared" si="178"/>
        <v>0</v>
      </c>
      <c r="X1903">
        <f t="shared" si="179"/>
        <v>1</v>
      </c>
    </row>
    <row r="1904" spans="1:24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>
        <f>E1904/D1904</f>
        <v>1.2E-2</v>
      </c>
      <c r="O1904" s="6">
        <f>IF(L1904&gt;0,E1904/L1904,0)</f>
        <v>4</v>
      </c>
      <c r="P1904" s="11">
        <f t="shared" si="174"/>
        <v>42067.581562499996</v>
      </c>
      <c r="Q1904" s="11">
        <f>(((J1904/60)/60)/24)+DATE(1970,1,1)+(-5/24)</f>
        <v>42037.581562499996</v>
      </c>
      <c r="R1904" s="13" t="s">
        <v>8294</v>
      </c>
      <c r="S1904" s="14" t="str">
        <f t="shared" si="175"/>
        <v>technology</v>
      </c>
      <c r="T1904" s="13" t="str">
        <f t="shared" si="176"/>
        <v>gadgets</v>
      </c>
      <c r="U1904">
        <f>LEN(C1904)</f>
        <v>133</v>
      </c>
      <c r="V1904">
        <f t="shared" si="177"/>
        <v>0</v>
      </c>
      <c r="W1904">
        <f t="shared" si="178"/>
        <v>0</v>
      </c>
      <c r="X1904">
        <f t="shared" si="179"/>
        <v>1</v>
      </c>
    </row>
    <row r="1905" spans="1:24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>
        <f>E1905/D1905</f>
        <v>0.46600000000000003</v>
      </c>
      <c r="O1905" s="6">
        <f>IF(L1905&gt;0,E1905/L1905,0)</f>
        <v>34.097560975609753</v>
      </c>
      <c r="P1905" s="11">
        <f t="shared" si="174"/>
        <v>42762.562395833331</v>
      </c>
      <c r="Q1905" s="11">
        <f>(((J1905/60)/60)/24)+DATE(1970,1,1)+(-5/24)</f>
        <v>42702.562395833331</v>
      </c>
      <c r="R1905" s="13" t="s">
        <v>8294</v>
      </c>
      <c r="S1905" s="14" t="str">
        <f t="shared" si="175"/>
        <v>technology</v>
      </c>
      <c r="T1905" s="13" t="str">
        <f t="shared" si="176"/>
        <v>gadgets</v>
      </c>
      <c r="U1905">
        <f>LEN(C1905)</f>
        <v>127</v>
      </c>
      <c r="V1905">
        <f t="shared" si="177"/>
        <v>0</v>
      </c>
      <c r="W1905">
        <f t="shared" si="178"/>
        <v>0</v>
      </c>
      <c r="X1905">
        <f t="shared" si="179"/>
        <v>1</v>
      </c>
    </row>
    <row r="1906" spans="1:24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>
        <f>E1906/D1906</f>
        <v>1E-3</v>
      </c>
      <c r="O1906" s="6">
        <f>IF(L1906&gt;0,E1906/L1906,0)</f>
        <v>25</v>
      </c>
      <c r="P1906" s="11">
        <f t="shared" si="174"/>
        <v>42371.477094907408</v>
      </c>
      <c r="Q1906" s="11">
        <f>(((J1906/60)/60)/24)+DATE(1970,1,1)+(-5/24)</f>
        <v>42326.477094907408</v>
      </c>
      <c r="R1906" s="13" t="s">
        <v>8294</v>
      </c>
      <c r="S1906" s="14" t="str">
        <f t="shared" si="175"/>
        <v>technology</v>
      </c>
      <c r="T1906" s="13" t="str">
        <f t="shared" si="176"/>
        <v>gadgets</v>
      </c>
      <c r="U1906">
        <f>LEN(C1906)</f>
        <v>120</v>
      </c>
      <c r="V1906">
        <f t="shared" si="177"/>
        <v>0</v>
      </c>
      <c r="W1906">
        <f t="shared" si="178"/>
        <v>0</v>
      </c>
      <c r="X1906">
        <f t="shared" si="179"/>
        <v>1</v>
      </c>
    </row>
    <row r="1907" spans="1:24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>
        <f>E1907/D1907</f>
        <v>1.6800000000000001E-3</v>
      </c>
      <c r="O1907" s="6">
        <f>IF(L1907&gt;0,E1907/L1907,0)</f>
        <v>10.5</v>
      </c>
      <c r="P1907" s="11">
        <f t="shared" si="174"/>
        <v>41889.717523148145</v>
      </c>
      <c r="Q1907" s="11">
        <f>(((J1907/60)/60)/24)+DATE(1970,1,1)+(-5/24)</f>
        <v>41859.717523148145</v>
      </c>
      <c r="R1907" s="13" t="s">
        <v>8294</v>
      </c>
      <c r="S1907" s="14" t="str">
        <f t="shared" si="175"/>
        <v>technology</v>
      </c>
      <c r="T1907" s="13" t="str">
        <f t="shared" si="176"/>
        <v>gadgets</v>
      </c>
      <c r="U1907">
        <f>LEN(C1907)</f>
        <v>135</v>
      </c>
      <c r="V1907">
        <f t="shared" si="177"/>
        <v>0</v>
      </c>
      <c r="W1907">
        <f t="shared" si="178"/>
        <v>0</v>
      </c>
      <c r="X1907">
        <f t="shared" si="179"/>
        <v>1</v>
      </c>
    </row>
    <row r="1908" spans="1:24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>
        <f>E1908/D1908</f>
        <v>0.42759999999999998</v>
      </c>
      <c r="O1908" s="6">
        <f>IF(L1908&gt;0,E1908/L1908,0)</f>
        <v>215.95959595959596</v>
      </c>
      <c r="P1908" s="11">
        <f t="shared" si="174"/>
        <v>42544.462766203702</v>
      </c>
      <c r="Q1908" s="11">
        <f>(((J1908/60)/60)/24)+DATE(1970,1,1)+(-5/24)</f>
        <v>42514.462766203702</v>
      </c>
      <c r="R1908" s="13" t="s">
        <v>8294</v>
      </c>
      <c r="S1908" s="14" t="str">
        <f t="shared" si="175"/>
        <v>technology</v>
      </c>
      <c r="T1908" s="13" t="str">
        <f t="shared" si="176"/>
        <v>gadgets</v>
      </c>
      <c r="U1908">
        <f>LEN(C1908)</f>
        <v>112</v>
      </c>
      <c r="V1908">
        <f t="shared" si="177"/>
        <v>0</v>
      </c>
      <c r="W1908">
        <f t="shared" si="178"/>
        <v>0</v>
      </c>
      <c r="X1908">
        <f t="shared" si="179"/>
        <v>1</v>
      </c>
    </row>
    <row r="1909" spans="1:24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>
        <f>E1909/D1909</f>
        <v>2.8333333333333335E-3</v>
      </c>
      <c r="O1909" s="6">
        <f>IF(L1909&gt;0,E1909/L1909,0)</f>
        <v>21.25</v>
      </c>
      <c r="P1909" s="11">
        <f t="shared" si="174"/>
        <v>41782.378761574073</v>
      </c>
      <c r="Q1909" s="11">
        <f>(((J1909/60)/60)/24)+DATE(1970,1,1)+(-5/24)</f>
        <v>41767.378761574073</v>
      </c>
      <c r="R1909" s="13" t="s">
        <v>8294</v>
      </c>
      <c r="S1909" s="14" t="str">
        <f t="shared" si="175"/>
        <v>technology</v>
      </c>
      <c r="T1909" s="13" t="str">
        <f t="shared" si="176"/>
        <v>gadgets</v>
      </c>
      <c r="U1909">
        <f>LEN(C1909)</f>
        <v>111</v>
      </c>
      <c r="V1909">
        <f t="shared" si="177"/>
        <v>0</v>
      </c>
      <c r="W1909">
        <f t="shared" si="178"/>
        <v>0</v>
      </c>
      <c r="X1909">
        <f t="shared" si="179"/>
        <v>1</v>
      </c>
    </row>
    <row r="1910" spans="1:24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>
        <f>E1910/D1910</f>
        <v>1.7319999999999999E-2</v>
      </c>
      <c r="O1910" s="6">
        <f>IF(L1910&gt;0,E1910/L1910,0)</f>
        <v>108.25</v>
      </c>
      <c r="P1910" s="11">
        <f t="shared" si="174"/>
        <v>42733.709490740737</v>
      </c>
      <c r="Q1910" s="11">
        <f>(((J1910/60)/60)/24)+DATE(1970,1,1)+(-5/24)</f>
        <v>42703.709490740737</v>
      </c>
      <c r="R1910" s="13" t="s">
        <v>8294</v>
      </c>
      <c r="S1910" s="14" t="str">
        <f t="shared" si="175"/>
        <v>technology</v>
      </c>
      <c r="T1910" s="13" t="str">
        <f t="shared" si="176"/>
        <v>gadgets</v>
      </c>
      <c r="U1910">
        <f>LEN(C1910)</f>
        <v>134</v>
      </c>
      <c r="V1910">
        <f t="shared" si="177"/>
        <v>0</v>
      </c>
      <c r="W1910">
        <f t="shared" si="178"/>
        <v>0</v>
      </c>
      <c r="X1910">
        <f t="shared" si="179"/>
        <v>1</v>
      </c>
    </row>
    <row r="1911" spans="1:24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>
        <f>E1911/D1911</f>
        <v>0.14111428571428572</v>
      </c>
      <c r="O1911" s="6">
        <f>IF(L1911&gt;0,E1911/L1911,0)</f>
        <v>129.97368421052633</v>
      </c>
      <c r="P1911" s="11">
        <f t="shared" si="174"/>
        <v>41935.220821759256</v>
      </c>
      <c r="Q1911" s="11">
        <f>(((J1911/60)/60)/24)+DATE(1970,1,1)+(-5/24)</f>
        <v>41905.220821759256</v>
      </c>
      <c r="R1911" s="13" t="s">
        <v>8294</v>
      </c>
      <c r="S1911" s="14" t="str">
        <f t="shared" si="175"/>
        <v>technology</v>
      </c>
      <c r="T1911" s="13" t="str">
        <f t="shared" si="176"/>
        <v>gadgets</v>
      </c>
      <c r="U1911">
        <f>LEN(C1911)</f>
        <v>130</v>
      </c>
      <c r="V1911">
        <f t="shared" si="177"/>
        <v>0</v>
      </c>
      <c r="W1911">
        <f t="shared" si="178"/>
        <v>0</v>
      </c>
      <c r="X1911">
        <f t="shared" si="179"/>
        <v>1</v>
      </c>
    </row>
    <row r="1912" spans="1:24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>
        <f>E1912/D1912</f>
        <v>0.39395294117647056</v>
      </c>
      <c r="O1912" s="6">
        <f>IF(L1912&gt;0,E1912/L1912,0)</f>
        <v>117.49473684210527</v>
      </c>
      <c r="P1912" s="11">
        <f t="shared" si="174"/>
        <v>42308.739583333336</v>
      </c>
      <c r="Q1912" s="11">
        <f>(((J1912/60)/60)/24)+DATE(1970,1,1)+(-5/24)</f>
        <v>42264.754826388882</v>
      </c>
      <c r="R1912" s="13" t="s">
        <v>8294</v>
      </c>
      <c r="S1912" s="14" t="str">
        <f t="shared" si="175"/>
        <v>technology</v>
      </c>
      <c r="T1912" s="13" t="str">
        <f t="shared" si="176"/>
        <v>gadgets</v>
      </c>
      <c r="U1912">
        <f>LEN(C1912)</f>
        <v>110</v>
      </c>
      <c r="V1912">
        <f t="shared" si="177"/>
        <v>0</v>
      </c>
      <c r="W1912">
        <f t="shared" si="178"/>
        <v>0</v>
      </c>
      <c r="X1912">
        <f t="shared" si="179"/>
        <v>1</v>
      </c>
    </row>
    <row r="1913" spans="1:24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>
        <f>E1913/D1913</f>
        <v>2.3529411764705883E-4</v>
      </c>
      <c r="O1913" s="6">
        <f>IF(L1913&gt;0,E1913/L1913,0)</f>
        <v>10</v>
      </c>
      <c r="P1913" s="11">
        <f t="shared" si="174"/>
        <v>41859.825624999998</v>
      </c>
      <c r="Q1913" s="11">
        <f>(((J1913/60)/60)/24)+DATE(1970,1,1)+(-5/24)</f>
        <v>41829.825624999998</v>
      </c>
      <c r="R1913" s="13" t="s">
        <v>8294</v>
      </c>
      <c r="S1913" s="14" t="str">
        <f t="shared" si="175"/>
        <v>technology</v>
      </c>
      <c r="T1913" s="13" t="str">
        <f t="shared" si="176"/>
        <v>gadgets</v>
      </c>
      <c r="U1913">
        <f>LEN(C1913)</f>
        <v>131</v>
      </c>
      <c r="V1913">
        <f t="shared" si="177"/>
        <v>0</v>
      </c>
      <c r="W1913">
        <f t="shared" si="178"/>
        <v>0</v>
      </c>
      <c r="X1913">
        <f t="shared" si="179"/>
        <v>1</v>
      </c>
    </row>
    <row r="1914" spans="1:24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>
        <f>E1914/D1914</f>
        <v>0.59299999999999997</v>
      </c>
      <c r="O1914" s="6">
        <f>IF(L1914&gt;0,E1914/L1914,0)</f>
        <v>70.595238095238102</v>
      </c>
      <c r="P1914" s="11">
        <f t="shared" si="174"/>
        <v>42159.018055555549</v>
      </c>
      <c r="Q1914" s="11">
        <f>(((J1914/60)/60)/24)+DATE(1970,1,1)+(-5/24)</f>
        <v>42129.018055555549</v>
      </c>
      <c r="R1914" s="13" t="s">
        <v>8294</v>
      </c>
      <c r="S1914" s="14" t="str">
        <f t="shared" si="175"/>
        <v>technology</v>
      </c>
      <c r="T1914" s="13" t="str">
        <f t="shared" si="176"/>
        <v>gadgets</v>
      </c>
      <c r="U1914">
        <f>LEN(C1914)</f>
        <v>120</v>
      </c>
      <c r="V1914">
        <f t="shared" si="177"/>
        <v>0</v>
      </c>
      <c r="W1914">
        <f t="shared" si="178"/>
        <v>0</v>
      </c>
      <c r="X1914">
        <f t="shared" si="179"/>
        <v>1</v>
      </c>
    </row>
    <row r="1915" spans="1:24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>
        <f>E1915/D1915</f>
        <v>1.3270833333333334E-2</v>
      </c>
      <c r="O1915" s="6">
        <f>IF(L1915&gt;0,E1915/L1915,0)</f>
        <v>24.5</v>
      </c>
      <c r="P1915" s="11">
        <f t="shared" si="174"/>
        <v>41920.302986111106</v>
      </c>
      <c r="Q1915" s="11">
        <f>(((J1915/60)/60)/24)+DATE(1970,1,1)+(-5/24)</f>
        <v>41890.302986111106</v>
      </c>
      <c r="R1915" s="13" t="s">
        <v>8294</v>
      </c>
      <c r="S1915" s="14" t="str">
        <f t="shared" si="175"/>
        <v>technology</v>
      </c>
      <c r="T1915" s="13" t="str">
        <f t="shared" si="176"/>
        <v>gadgets</v>
      </c>
      <c r="U1915">
        <f>LEN(C1915)</f>
        <v>74</v>
      </c>
      <c r="V1915">
        <f t="shared" si="177"/>
        <v>0</v>
      </c>
      <c r="W1915">
        <f t="shared" si="178"/>
        <v>1</v>
      </c>
      <c r="X1915">
        <f t="shared" si="179"/>
        <v>0</v>
      </c>
    </row>
    <row r="1916" spans="1:24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>
        <f>E1916/D1916</f>
        <v>9.0090090090090086E-2</v>
      </c>
      <c r="O1916" s="6">
        <f>IF(L1916&gt;0,E1916/L1916,0)</f>
        <v>30</v>
      </c>
      <c r="P1916" s="11">
        <f t="shared" si="174"/>
        <v>41943.957638888889</v>
      </c>
      <c r="Q1916" s="11">
        <f>(((J1916/60)/60)/24)+DATE(1970,1,1)+(-5/24)</f>
        <v>41928.966122685182</v>
      </c>
      <c r="R1916" s="13" t="s">
        <v>8294</v>
      </c>
      <c r="S1916" s="14" t="str">
        <f t="shared" si="175"/>
        <v>technology</v>
      </c>
      <c r="T1916" s="13" t="str">
        <f t="shared" si="176"/>
        <v>gadgets</v>
      </c>
      <c r="U1916">
        <f>LEN(C1916)</f>
        <v>132</v>
      </c>
      <c r="V1916">
        <f t="shared" si="177"/>
        <v>0</v>
      </c>
      <c r="W1916">
        <f t="shared" si="178"/>
        <v>0</v>
      </c>
      <c r="X1916">
        <f t="shared" si="179"/>
        <v>1</v>
      </c>
    </row>
    <row r="1917" spans="1:24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>
        <f>E1917/D1917</f>
        <v>1.6E-2</v>
      </c>
      <c r="O1917" s="6">
        <f>IF(L1917&gt;0,E1917/L1917,0)</f>
        <v>2</v>
      </c>
      <c r="P1917" s="11">
        <f t="shared" si="174"/>
        <v>41883.840532407405</v>
      </c>
      <c r="Q1917" s="11">
        <f>(((J1917/60)/60)/24)+DATE(1970,1,1)+(-5/24)</f>
        <v>41863.840532407405</v>
      </c>
      <c r="R1917" s="13" t="s">
        <v>8294</v>
      </c>
      <c r="S1917" s="14" t="str">
        <f t="shared" si="175"/>
        <v>technology</v>
      </c>
      <c r="T1917" s="13" t="str">
        <f t="shared" si="176"/>
        <v>gadgets</v>
      </c>
      <c r="U1917">
        <f>LEN(C1917)</f>
        <v>134</v>
      </c>
      <c r="V1917">
        <f t="shared" si="177"/>
        <v>0</v>
      </c>
      <c r="W1917">
        <f t="shared" si="178"/>
        <v>0</v>
      </c>
      <c r="X1917">
        <f t="shared" si="179"/>
        <v>1</v>
      </c>
    </row>
    <row r="1918" spans="1:24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>
        <f>E1918/D1918</f>
        <v>5.1000000000000004E-3</v>
      </c>
      <c r="O1918" s="6">
        <f>IF(L1918&gt;0,E1918/L1918,0)</f>
        <v>17</v>
      </c>
      <c r="P1918" s="11">
        <f t="shared" si="174"/>
        <v>42681.550636574073</v>
      </c>
      <c r="Q1918" s="11">
        <f>(((J1918/60)/60)/24)+DATE(1970,1,1)+(-5/24)</f>
        <v>42656.508969907409</v>
      </c>
      <c r="R1918" s="13" t="s">
        <v>8294</v>
      </c>
      <c r="S1918" s="14" t="str">
        <f t="shared" si="175"/>
        <v>technology</v>
      </c>
      <c r="T1918" s="13" t="str">
        <f t="shared" si="176"/>
        <v>gadgets</v>
      </c>
      <c r="U1918">
        <f>LEN(C1918)</f>
        <v>74</v>
      </c>
      <c r="V1918">
        <f t="shared" si="177"/>
        <v>0</v>
      </c>
      <c r="W1918">
        <f t="shared" si="178"/>
        <v>1</v>
      </c>
      <c r="X1918">
        <f t="shared" si="179"/>
        <v>0</v>
      </c>
    </row>
    <row r="1919" spans="1:24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>
        <f>E1919/D1919</f>
        <v>0.52570512820512816</v>
      </c>
      <c r="O1919" s="6">
        <f>IF(L1919&gt;0,E1919/L1919,0)</f>
        <v>2928.9285714285716</v>
      </c>
      <c r="P1919" s="11">
        <f t="shared" si="174"/>
        <v>42776.06172453703</v>
      </c>
      <c r="Q1919" s="11">
        <f>(((J1919/60)/60)/24)+DATE(1970,1,1)+(-5/24)</f>
        <v>42746.06172453703</v>
      </c>
      <c r="R1919" s="13" t="s">
        <v>8294</v>
      </c>
      <c r="S1919" s="14" t="str">
        <f t="shared" si="175"/>
        <v>technology</v>
      </c>
      <c r="T1919" s="13" t="str">
        <f t="shared" si="176"/>
        <v>gadgets</v>
      </c>
      <c r="U1919">
        <f>LEN(C1919)</f>
        <v>40</v>
      </c>
      <c r="V1919">
        <f t="shared" si="177"/>
        <v>1</v>
      </c>
      <c r="W1919">
        <f t="shared" si="178"/>
        <v>0</v>
      </c>
      <c r="X1919">
        <f t="shared" si="179"/>
        <v>0</v>
      </c>
    </row>
    <row r="1920" spans="1:24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>
        <f>E1920/D1920</f>
        <v>1.04E-2</v>
      </c>
      <c r="O1920" s="6">
        <f>IF(L1920&gt;0,E1920/L1920,0)</f>
        <v>28.888888888888889</v>
      </c>
      <c r="P1920" s="11">
        <f t="shared" si="174"/>
        <v>41863.581608796296</v>
      </c>
      <c r="Q1920" s="11">
        <f>(((J1920/60)/60)/24)+DATE(1970,1,1)+(-5/24)</f>
        <v>41828.581608796296</v>
      </c>
      <c r="R1920" s="13" t="s">
        <v>8294</v>
      </c>
      <c r="S1920" s="14" t="str">
        <f t="shared" si="175"/>
        <v>technology</v>
      </c>
      <c r="T1920" s="13" t="str">
        <f t="shared" si="176"/>
        <v>gadgets</v>
      </c>
      <c r="U1920">
        <f>LEN(C1920)</f>
        <v>120</v>
      </c>
      <c r="V1920">
        <f t="shared" si="177"/>
        <v>0</v>
      </c>
      <c r="W1920">
        <f t="shared" si="178"/>
        <v>0</v>
      </c>
      <c r="X1920">
        <f t="shared" si="179"/>
        <v>1</v>
      </c>
    </row>
    <row r="1921" spans="1:24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>
        <f>E1921/D1921</f>
        <v>0.47399999999999998</v>
      </c>
      <c r="O1921" s="6">
        <f>IF(L1921&gt;0,E1921/L1921,0)</f>
        <v>29.625</v>
      </c>
      <c r="P1921" s="11">
        <f t="shared" si="174"/>
        <v>42143.667233796288</v>
      </c>
      <c r="Q1921" s="11">
        <f>(((J1921/60)/60)/24)+DATE(1970,1,1)+(-5/24)</f>
        <v>42113.667233796288</v>
      </c>
      <c r="R1921" s="13" t="s">
        <v>8294</v>
      </c>
      <c r="S1921" s="14" t="str">
        <f t="shared" si="175"/>
        <v>technology</v>
      </c>
      <c r="T1921" s="13" t="str">
        <f t="shared" si="176"/>
        <v>gadgets</v>
      </c>
      <c r="U1921">
        <f>LEN(C1921)</f>
        <v>132</v>
      </c>
      <c r="V1921">
        <f t="shared" si="177"/>
        <v>0</v>
      </c>
      <c r="W1921">
        <f t="shared" si="178"/>
        <v>0</v>
      </c>
      <c r="X1921">
        <f t="shared" si="179"/>
        <v>1</v>
      </c>
    </row>
    <row r="1922" spans="1:24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>
        <f>E1922/D1922</f>
        <v>0.43030000000000002</v>
      </c>
      <c r="O1922" s="6">
        <f>IF(L1922&gt;0,E1922/L1922,0)</f>
        <v>40.980952380952381</v>
      </c>
      <c r="P1922" s="11">
        <f t="shared" ref="P1922:P1985" si="180">(((I1922/60)/60)/24)+DATE(1970,1,1)+(-5/24)</f>
        <v>42298.749999999993</v>
      </c>
      <c r="Q1922" s="11">
        <f>(((J1922/60)/60)/24)+DATE(1970,1,1)+(-5/24)</f>
        <v>42270.66737268518</v>
      </c>
      <c r="R1922" s="13" t="s">
        <v>8294</v>
      </c>
      <c r="S1922" s="14" t="str">
        <f t="shared" ref="S1922:S1985" si="181">LEFT(R1922,SEARCH("/",R1922)-1)</f>
        <v>technology</v>
      </c>
      <c r="T1922" s="13" t="str">
        <f t="shared" ref="T1922:T1985" si="182">RIGHT(R1922,LEN(R1922)-SEARCH("/",R1922))</f>
        <v>gadgets</v>
      </c>
      <c r="U1922">
        <f>LEN(C1922)</f>
        <v>107</v>
      </c>
      <c r="V1922">
        <f t="shared" si="177"/>
        <v>0</v>
      </c>
      <c r="W1922">
        <f t="shared" si="178"/>
        <v>0</v>
      </c>
      <c r="X1922">
        <f t="shared" si="179"/>
        <v>1</v>
      </c>
    </row>
    <row r="1923" spans="1:24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>
        <f>E1923/D1923</f>
        <v>1.3680000000000001</v>
      </c>
      <c r="O1923" s="6">
        <f>IF(L1923&gt;0,E1923/L1923,0)</f>
        <v>54</v>
      </c>
      <c r="P1923" s="11">
        <f t="shared" si="180"/>
        <v>41104.013229166667</v>
      </c>
      <c r="Q1923" s="11">
        <f>(((J1923/60)/60)/24)+DATE(1970,1,1)+(-5/24)</f>
        <v>41074.013229166667</v>
      </c>
      <c r="R1923" s="13" t="s">
        <v>8279</v>
      </c>
      <c r="S1923" s="14" t="str">
        <f t="shared" si="181"/>
        <v>music</v>
      </c>
      <c r="T1923" s="13" t="str">
        <f t="shared" si="182"/>
        <v>indie rock</v>
      </c>
      <c r="U1923">
        <f>LEN(C1923)</f>
        <v>60</v>
      </c>
      <c r="V1923">
        <f t="shared" ref="V1923:V1986" si="183">IF(U1923&lt;50,1,0)</f>
        <v>0</v>
      </c>
      <c r="W1923">
        <f t="shared" ref="W1923:W1986" si="184">IF(AND(U1923&gt;= 50, U1923 &lt; 100),1,0)</f>
        <v>1</v>
      </c>
      <c r="X1923">
        <f t="shared" ref="X1923:X1986" si="185">IF(U1923&gt;=100,1,0)</f>
        <v>0</v>
      </c>
    </row>
    <row r="1924" spans="1:24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>
        <f>E1924/D1924</f>
        <v>1.1555</v>
      </c>
      <c r="O1924" s="6">
        <f>IF(L1924&gt;0,E1924/L1924,0)</f>
        <v>36.109375</v>
      </c>
      <c r="P1924" s="11">
        <f t="shared" si="180"/>
        <v>41620.047534722216</v>
      </c>
      <c r="Q1924" s="11">
        <f>(((J1924/60)/60)/24)+DATE(1970,1,1)+(-5/24)</f>
        <v>41590.047534722216</v>
      </c>
      <c r="R1924" s="13" t="s">
        <v>8279</v>
      </c>
      <c r="S1924" s="14" t="str">
        <f t="shared" si="181"/>
        <v>music</v>
      </c>
      <c r="T1924" s="13" t="str">
        <f t="shared" si="182"/>
        <v>indie rock</v>
      </c>
      <c r="U1924">
        <f>LEN(C1924)</f>
        <v>106</v>
      </c>
      <c r="V1924">
        <f t="shared" si="183"/>
        <v>0</v>
      </c>
      <c r="W1924">
        <f t="shared" si="184"/>
        <v>0</v>
      </c>
      <c r="X1924">
        <f t="shared" si="185"/>
        <v>1</v>
      </c>
    </row>
    <row r="1925" spans="1:24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>
        <f>E1925/D1925</f>
        <v>2.4079999999999999</v>
      </c>
      <c r="O1925" s="6">
        <f>IF(L1925&gt;0,E1925/L1925,0)</f>
        <v>23.153846153846153</v>
      </c>
      <c r="P1925" s="11">
        <f t="shared" si="180"/>
        <v>40812.999305555553</v>
      </c>
      <c r="Q1925" s="11">
        <f>(((J1925/60)/60)/24)+DATE(1970,1,1)+(-5/24)</f>
        <v>40772.640416666662</v>
      </c>
      <c r="R1925" s="13" t="s">
        <v>8279</v>
      </c>
      <c r="S1925" s="14" t="str">
        <f t="shared" si="181"/>
        <v>music</v>
      </c>
      <c r="T1925" s="13" t="str">
        <f t="shared" si="182"/>
        <v>indie rock</v>
      </c>
      <c r="U1925">
        <f>LEN(C1925)</f>
        <v>108</v>
      </c>
      <c r="V1925">
        <f t="shared" si="183"/>
        <v>0</v>
      </c>
      <c r="W1925">
        <f t="shared" si="184"/>
        <v>0</v>
      </c>
      <c r="X1925">
        <f t="shared" si="185"/>
        <v>1</v>
      </c>
    </row>
    <row r="1926" spans="1:24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>
        <f>E1926/D1926</f>
        <v>1.1439999999999999</v>
      </c>
      <c r="O1926" s="6">
        <f>IF(L1926&gt;0,E1926/L1926,0)</f>
        <v>104</v>
      </c>
      <c r="P1926" s="11">
        <f t="shared" si="180"/>
        <v>41654.606249999997</v>
      </c>
      <c r="Q1926" s="11">
        <f>(((J1926/60)/60)/24)+DATE(1970,1,1)+(-5/24)</f>
        <v>41626.552719907406</v>
      </c>
      <c r="R1926" s="13" t="s">
        <v>8279</v>
      </c>
      <c r="S1926" s="14" t="str">
        <f t="shared" si="181"/>
        <v>music</v>
      </c>
      <c r="T1926" s="13" t="str">
        <f t="shared" si="182"/>
        <v>indie rock</v>
      </c>
      <c r="U1926">
        <f>LEN(C1926)</f>
        <v>117</v>
      </c>
      <c r="V1926">
        <f t="shared" si="183"/>
        <v>0</v>
      </c>
      <c r="W1926">
        <f t="shared" si="184"/>
        <v>0</v>
      </c>
      <c r="X1926">
        <f t="shared" si="185"/>
        <v>1</v>
      </c>
    </row>
    <row r="1927" spans="1:24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>
        <f>E1927/D1927</f>
        <v>1.1033333333333333</v>
      </c>
      <c r="O1927" s="6">
        <f>IF(L1927&gt;0,E1927/L1927,0)</f>
        <v>31.826923076923077</v>
      </c>
      <c r="P1927" s="11">
        <f t="shared" si="180"/>
        <v>41557.791666666664</v>
      </c>
      <c r="Q1927" s="11">
        <f>(((J1927/60)/60)/24)+DATE(1970,1,1)+(-5/24)</f>
        <v>41535.693148148144</v>
      </c>
      <c r="R1927" s="13" t="s">
        <v>8279</v>
      </c>
      <c r="S1927" s="14" t="str">
        <f t="shared" si="181"/>
        <v>music</v>
      </c>
      <c r="T1927" s="13" t="str">
        <f t="shared" si="182"/>
        <v>indie rock</v>
      </c>
      <c r="U1927">
        <f>LEN(C1927)</f>
        <v>97</v>
      </c>
      <c r="V1927">
        <f t="shared" si="183"/>
        <v>0</v>
      </c>
      <c r="W1927">
        <f t="shared" si="184"/>
        <v>1</v>
      </c>
      <c r="X1927">
        <f t="shared" si="185"/>
        <v>0</v>
      </c>
    </row>
    <row r="1928" spans="1:24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>
        <f>E1928/D1928</f>
        <v>1.9537933333333333</v>
      </c>
      <c r="O1928" s="6">
        <f>IF(L1928&gt;0,E1928/L1928,0)</f>
        <v>27.3896261682243</v>
      </c>
      <c r="P1928" s="11">
        <f t="shared" si="180"/>
        <v>40483.80972222222</v>
      </c>
      <c r="Q1928" s="11">
        <f>(((J1928/60)/60)/24)+DATE(1970,1,1)+(-5/24)</f>
        <v>40456.746018518512</v>
      </c>
      <c r="R1928" s="13" t="s">
        <v>8279</v>
      </c>
      <c r="S1928" s="14" t="str">
        <f t="shared" si="181"/>
        <v>music</v>
      </c>
      <c r="T1928" s="13" t="str">
        <f t="shared" si="182"/>
        <v>indie rock</v>
      </c>
      <c r="U1928">
        <f>LEN(C1928)</f>
        <v>147</v>
      </c>
      <c r="V1928">
        <f t="shared" si="183"/>
        <v>0</v>
      </c>
      <c r="W1928">
        <f t="shared" si="184"/>
        <v>0</v>
      </c>
      <c r="X1928">
        <f t="shared" si="185"/>
        <v>1</v>
      </c>
    </row>
    <row r="1929" spans="1:24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>
        <f>E1929/D1929</f>
        <v>1.0333333333333334</v>
      </c>
      <c r="O1929" s="6">
        <f>IF(L1929&gt;0,E1929/L1929,0)</f>
        <v>56.363636363636367</v>
      </c>
      <c r="P1929" s="11">
        <f t="shared" si="180"/>
        <v>40975.999305555553</v>
      </c>
      <c r="Q1929" s="11">
        <f>(((J1929/60)/60)/24)+DATE(1970,1,1)+(-5/24)</f>
        <v>40960.653229166666</v>
      </c>
      <c r="R1929" s="13" t="s">
        <v>8279</v>
      </c>
      <c r="S1929" s="14" t="str">
        <f t="shared" si="181"/>
        <v>music</v>
      </c>
      <c r="T1929" s="13" t="str">
        <f t="shared" si="182"/>
        <v>indie rock</v>
      </c>
      <c r="U1929">
        <f>LEN(C1929)</f>
        <v>35</v>
      </c>
      <c r="V1929">
        <f t="shared" si="183"/>
        <v>1</v>
      </c>
      <c r="W1929">
        <f t="shared" si="184"/>
        <v>0</v>
      </c>
      <c r="X1929">
        <f t="shared" si="185"/>
        <v>0</v>
      </c>
    </row>
    <row r="1930" spans="1:24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>
        <f>E1930/D1930</f>
        <v>1.031372549019608</v>
      </c>
      <c r="O1930" s="6">
        <f>IF(L1930&gt;0,E1930/L1930,0)</f>
        <v>77.352941176470594</v>
      </c>
      <c r="P1930" s="11">
        <f t="shared" si="180"/>
        <v>41401.439745370371</v>
      </c>
      <c r="Q1930" s="11">
        <f>(((J1930/60)/60)/24)+DATE(1970,1,1)+(-5/24)</f>
        <v>41371.439745370371</v>
      </c>
      <c r="R1930" s="13" t="s">
        <v>8279</v>
      </c>
      <c r="S1930" s="14" t="str">
        <f t="shared" si="181"/>
        <v>music</v>
      </c>
      <c r="T1930" s="13" t="str">
        <f t="shared" si="182"/>
        <v>indie rock</v>
      </c>
      <c r="U1930">
        <f>LEN(C1930)</f>
        <v>66</v>
      </c>
      <c r="V1930">
        <f t="shared" si="183"/>
        <v>0</v>
      </c>
      <c r="W1930">
        <f t="shared" si="184"/>
        <v>1</v>
      </c>
      <c r="X1930">
        <f t="shared" si="185"/>
        <v>0</v>
      </c>
    </row>
    <row r="1931" spans="1:24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>
        <f>E1931/D1931</f>
        <v>1.003125</v>
      </c>
      <c r="O1931" s="6">
        <f>IF(L1931&gt;0,E1931/L1931,0)</f>
        <v>42.8</v>
      </c>
      <c r="P1931" s="11">
        <f t="shared" si="180"/>
        <v>40728.813263888886</v>
      </c>
      <c r="Q1931" s="11">
        <f>(((J1931/60)/60)/24)+DATE(1970,1,1)+(-5/24)</f>
        <v>40686.813263888886</v>
      </c>
      <c r="R1931" s="13" t="s">
        <v>8279</v>
      </c>
      <c r="S1931" s="14" t="str">
        <f t="shared" si="181"/>
        <v>music</v>
      </c>
      <c r="T1931" s="13" t="str">
        <f t="shared" si="182"/>
        <v>indie rock</v>
      </c>
      <c r="U1931">
        <f>LEN(C1931)</f>
        <v>111</v>
      </c>
      <c r="V1931">
        <f t="shared" si="183"/>
        <v>0</v>
      </c>
      <c r="W1931">
        <f t="shared" si="184"/>
        <v>0</v>
      </c>
      <c r="X1931">
        <f t="shared" si="185"/>
        <v>1</v>
      </c>
    </row>
    <row r="1932" spans="1:24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>
        <f>E1932/D1932</f>
        <v>1.27</v>
      </c>
      <c r="O1932" s="6">
        <f>IF(L1932&gt;0,E1932/L1932,0)</f>
        <v>48.846153846153847</v>
      </c>
      <c r="P1932" s="11">
        <f t="shared" si="180"/>
        <v>41462.350486111107</v>
      </c>
      <c r="Q1932" s="11">
        <f>(((J1932/60)/60)/24)+DATE(1970,1,1)+(-5/24)</f>
        <v>41402.350486111107</v>
      </c>
      <c r="R1932" s="13" t="s">
        <v>8279</v>
      </c>
      <c r="S1932" s="14" t="str">
        <f t="shared" si="181"/>
        <v>music</v>
      </c>
      <c r="T1932" s="13" t="str">
        <f t="shared" si="182"/>
        <v>indie rock</v>
      </c>
      <c r="U1932">
        <f>LEN(C1932)</f>
        <v>82</v>
      </c>
      <c r="V1932">
        <f t="shared" si="183"/>
        <v>0</v>
      </c>
      <c r="W1932">
        <f t="shared" si="184"/>
        <v>1</v>
      </c>
      <c r="X1932">
        <f t="shared" si="185"/>
        <v>0</v>
      </c>
    </row>
    <row r="1933" spans="1:24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>
        <f>E1933/D1933</f>
        <v>1.20601</v>
      </c>
      <c r="O1933" s="6">
        <f>IF(L1933&gt;0,E1933/L1933,0)</f>
        <v>48.240400000000001</v>
      </c>
      <c r="P1933" s="11">
        <f t="shared" si="180"/>
        <v>41050.9375</v>
      </c>
      <c r="Q1933" s="11">
        <f>(((J1933/60)/60)/24)+DATE(1970,1,1)+(-5/24)</f>
        <v>41037.684131944443</v>
      </c>
      <c r="R1933" s="13" t="s">
        <v>8279</v>
      </c>
      <c r="S1933" s="14" t="str">
        <f t="shared" si="181"/>
        <v>music</v>
      </c>
      <c r="T1933" s="13" t="str">
        <f t="shared" si="182"/>
        <v>indie rock</v>
      </c>
      <c r="U1933">
        <f>LEN(C1933)</f>
        <v>97</v>
      </c>
      <c r="V1933">
        <f t="shared" si="183"/>
        <v>0</v>
      </c>
      <c r="W1933">
        <f t="shared" si="184"/>
        <v>1</v>
      </c>
      <c r="X1933">
        <f t="shared" si="185"/>
        <v>0</v>
      </c>
    </row>
    <row r="1934" spans="1:24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>
        <f>E1934/D1934</f>
        <v>1.0699047619047619</v>
      </c>
      <c r="O1934" s="6">
        <f>IF(L1934&gt;0,E1934/L1934,0)</f>
        <v>70.212500000000006</v>
      </c>
      <c r="P1934" s="11">
        <f t="shared" si="180"/>
        <v>40932.601539351846</v>
      </c>
      <c r="Q1934" s="11">
        <f>(((J1934/60)/60)/24)+DATE(1970,1,1)+(-5/24)</f>
        <v>40911.601539351846</v>
      </c>
      <c r="R1934" s="13" t="s">
        <v>8279</v>
      </c>
      <c r="S1934" s="14" t="str">
        <f t="shared" si="181"/>
        <v>music</v>
      </c>
      <c r="T1934" s="13" t="str">
        <f t="shared" si="182"/>
        <v>indie rock</v>
      </c>
      <c r="U1934">
        <f>LEN(C1934)</f>
        <v>130</v>
      </c>
      <c r="V1934">
        <f t="shared" si="183"/>
        <v>0</v>
      </c>
      <c r="W1934">
        <f t="shared" si="184"/>
        <v>0</v>
      </c>
      <c r="X1934">
        <f t="shared" si="185"/>
        <v>1</v>
      </c>
    </row>
    <row r="1935" spans="1:24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>
        <f>E1935/D1935</f>
        <v>1.7243333333333333</v>
      </c>
      <c r="O1935" s="6">
        <f>IF(L1935&gt;0,E1935/L1935,0)</f>
        <v>94.054545454545448</v>
      </c>
      <c r="P1935" s="11">
        <f t="shared" si="180"/>
        <v>41908.922534722216</v>
      </c>
      <c r="Q1935" s="11">
        <f>(((J1935/60)/60)/24)+DATE(1970,1,1)+(-5/24)</f>
        <v>41878.922534722216</v>
      </c>
      <c r="R1935" s="13" t="s">
        <v>8279</v>
      </c>
      <c r="S1935" s="14" t="str">
        <f t="shared" si="181"/>
        <v>music</v>
      </c>
      <c r="T1935" s="13" t="str">
        <f t="shared" si="182"/>
        <v>indie rock</v>
      </c>
      <c r="U1935">
        <f>LEN(C1935)</f>
        <v>130</v>
      </c>
      <c r="V1935">
        <f t="shared" si="183"/>
        <v>0</v>
      </c>
      <c r="W1935">
        <f t="shared" si="184"/>
        <v>0</v>
      </c>
      <c r="X1935">
        <f t="shared" si="185"/>
        <v>1</v>
      </c>
    </row>
    <row r="1936" spans="1:24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>
        <f>E1936/D1936</f>
        <v>1.2362</v>
      </c>
      <c r="O1936" s="6">
        <f>IF(L1936&gt;0,E1936/L1936,0)</f>
        <v>80.272727272727266</v>
      </c>
      <c r="P1936" s="11">
        <f t="shared" si="180"/>
        <v>40902</v>
      </c>
      <c r="Q1936" s="11">
        <f>(((J1936/60)/60)/24)+DATE(1970,1,1)+(-5/24)</f>
        <v>40865.658807870372</v>
      </c>
      <c r="R1936" s="13" t="s">
        <v>8279</v>
      </c>
      <c r="S1936" s="14" t="str">
        <f t="shared" si="181"/>
        <v>music</v>
      </c>
      <c r="T1936" s="13" t="str">
        <f t="shared" si="182"/>
        <v>indie rock</v>
      </c>
      <c r="U1936">
        <f>LEN(C1936)</f>
        <v>132</v>
      </c>
      <c r="V1936">
        <f t="shared" si="183"/>
        <v>0</v>
      </c>
      <c r="W1936">
        <f t="shared" si="184"/>
        <v>0</v>
      </c>
      <c r="X1936">
        <f t="shared" si="185"/>
        <v>1</v>
      </c>
    </row>
    <row r="1937" spans="1:24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>
        <f>E1937/D1937</f>
        <v>1.0840000000000001</v>
      </c>
      <c r="O1937" s="6">
        <f>IF(L1937&gt;0,E1937/L1937,0)</f>
        <v>54.2</v>
      </c>
      <c r="P1937" s="11">
        <f t="shared" si="180"/>
        <v>41810.999305555553</v>
      </c>
      <c r="Q1937" s="11">
        <f>(((J1937/60)/60)/24)+DATE(1970,1,1)+(-5/24)</f>
        <v>41773.72420138889</v>
      </c>
      <c r="R1937" s="13" t="s">
        <v>8279</v>
      </c>
      <c r="S1937" s="14" t="str">
        <f t="shared" si="181"/>
        <v>music</v>
      </c>
      <c r="T1937" s="13" t="str">
        <f t="shared" si="182"/>
        <v>indie rock</v>
      </c>
      <c r="U1937">
        <f>LEN(C1937)</f>
        <v>132</v>
      </c>
      <c r="V1937">
        <f t="shared" si="183"/>
        <v>0</v>
      </c>
      <c r="W1937">
        <f t="shared" si="184"/>
        <v>0</v>
      </c>
      <c r="X1937">
        <f t="shared" si="185"/>
        <v>1</v>
      </c>
    </row>
    <row r="1938" spans="1:24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>
        <f>E1938/D1938</f>
        <v>1.1652013333333333</v>
      </c>
      <c r="O1938" s="6">
        <f>IF(L1938&gt;0,E1938/L1938,0)</f>
        <v>60.26903448275862</v>
      </c>
      <c r="P1938" s="11">
        <f t="shared" si="180"/>
        <v>40883.040972222218</v>
      </c>
      <c r="Q1938" s="11">
        <f>(((J1938/60)/60)/24)+DATE(1970,1,1)+(-5/24)</f>
        <v>40852.68136574074</v>
      </c>
      <c r="R1938" s="13" t="s">
        <v>8279</v>
      </c>
      <c r="S1938" s="14" t="str">
        <f t="shared" si="181"/>
        <v>music</v>
      </c>
      <c r="T1938" s="13" t="str">
        <f t="shared" si="182"/>
        <v>indie rock</v>
      </c>
      <c r="U1938">
        <f>LEN(C1938)</f>
        <v>122</v>
      </c>
      <c r="V1938">
        <f t="shared" si="183"/>
        <v>0</v>
      </c>
      <c r="W1938">
        <f t="shared" si="184"/>
        <v>0</v>
      </c>
      <c r="X1938">
        <f t="shared" si="185"/>
        <v>1</v>
      </c>
    </row>
    <row r="1939" spans="1:24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>
        <f>E1939/D1939</f>
        <v>1.8724499999999999</v>
      </c>
      <c r="O1939" s="6">
        <f>IF(L1939&gt;0,E1939/L1939,0)</f>
        <v>38.740344827586206</v>
      </c>
      <c r="P1939" s="11">
        <f t="shared" si="180"/>
        <v>41074.957638888889</v>
      </c>
      <c r="Q1939" s="11">
        <f>(((J1939/60)/60)/24)+DATE(1970,1,1)+(-5/24)</f>
        <v>41058.91065972222</v>
      </c>
      <c r="R1939" s="13" t="s">
        <v>8279</v>
      </c>
      <c r="S1939" s="14" t="str">
        <f t="shared" si="181"/>
        <v>music</v>
      </c>
      <c r="T1939" s="13" t="str">
        <f t="shared" si="182"/>
        <v>indie rock</v>
      </c>
      <c r="U1939">
        <f>LEN(C1939)</f>
        <v>117</v>
      </c>
      <c r="V1939">
        <f t="shared" si="183"/>
        <v>0</v>
      </c>
      <c r="W1939">
        <f t="shared" si="184"/>
        <v>0</v>
      </c>
      <c r="X1939">
        <f t="shared" si="185"/>
        <v>1</v>
      </c>
    </row>
    <row r="1940" spans="1:24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>
        <f>E1940/D1940</f>
        <v>1.1593333333333333</v>
      </c>
      <c r="O1940" s="6">
        <f>IF(L1940&gt;0,E1940/L1940,0)</f>
        <v>152.54385964912279</v>
      </c>
      <c r="P1940" s="11">
        <f t="shared" si="180"/>
        <v>41457</v>
      </c>
      <c r="Q1940" s="11">
        <f>(((J1940/60)/60)/24)+DATE(1970,1,1)+(-5/24)</f>
        <v>41426.05128472222</v>
      </c>
      <c r="R1940" s="13" t="s">
        <v>8279</v>
      </c>
      <c r="S1940" s="14" t="str">
        <f t="shared" si="181"/>
        <v>music</v>
      </c>
      <c r="T1940" s="13" t="str">
        <f t="shared" si="182"/>
        <v>indie rock</v>
      </c>
      <c r="U1940">
        <f>LEN(C1940)</f>
        <v>130</v>
      </c>
      <c r="V1940">
        <f t="shared" si="183"/>
        <v>0</v>
      </c>
      <c r="W1940">
        <f t="shared" si="184"/>
        <v>0</v>
      </c>
      <c r="X1940">
        <f t="shared" si="185"/>
        <v>1</v>
      </c>
    </row>
    <row r="1941" spans="1:24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>
        <f>E1941/D1941</f>
        <v>1.107</v>
      </c>
      <c r="O1941" s="6">
        <f>IF(L1941&gt;0,E1941/L1941,0)</f>
        <v>115.3125</v>
      </c>
      <c r="P1941" s="11">
        <f t="shared" si="180"/>
        <v>41343.735046296293</v>
      </c>
      <c r="Q1941" s="11">
        <f>(((J1941/60)/60)/24)+DATE(1970,1,1)+(-5/24)</f>
        <v>41313.776712962957</v>
      </c>
      <c r="R1941" s="13" t="s">
        <v>8279</v>
      </c>
      <c r="S1941" s="14" t="str">
        <f t="shared" si="181"/>
        <v>music</v>
      </c>
      <c r="T1941" s="13" t="str">
        <f t="shared" si="182"/>
        <v>indie rock</v>
      </c>
      <c r="U1941">
        <f>LEN(C1941)</f>
        <v>135</v>
      </c>
      <c r="V1941">
        <f t="shared" si="183"/>
        <v>0</v>
      </c>
      <c r="W1941">
        <f t="shared" si="184"/>
        <v>0</v>
      </c>
      <c r="X1941">
        <f t="shared" si="185"/>
        <v>1</v>
      </c>
    </row>
    <row r="1942" spans="1:24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>
        <f>E1942/D1942</f>
        <v>1.7092307692307693</v>
      </c>
      <c r="O1942" s="6">
        <f>IF(L1942&gt;0,E1942/L1942,0)</f>
        <v>35.838709677419352</v>
      </c>
      <c r="P1942" s="11">
        <f t="shared" si="180"/>
        <v>40708.957638888889</v>
      </c>
      <c r="Q1942" s="11">
        <f>(((J1942/60)/60)/24)+DATE(1970,1,1)+(-5/24)</f>
        <v>40670.298993055556</v>
      </c>
      <c r="R1942" s="13" t="s">
        <v>8279</v>
      </c>
      <c r="S1942" s="14" t="str">
        <f t="shared" si="181"/>
        <v>music</v>
      </c>
      <c r="T1942" s="13" t="str">
        <f t="shared" si="182"/>
        <v>indie rock</v>
      </c>
      <c r="U1942">
        <f>LEN(C1942)</f>
        <v>120</v>
      </c>
      <c r="V1942">
        <f t="shared" si="183"/>
        <v>0</v>
      </c>
      <c r="W1942">
        <f t="shared" si="184"/>
        <v>0</v>
      </c>
      <c r="X1942">
        <f t="shared" si="185"/>
        <v>1</v>
      </c>
    </row>
    <row r="1943" spans="1:24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>
        <f>E1943/D1943</f>
        <v>1.2611835600000001</v>
      </c>
      <c r="O1943" s="6">
        <f>IF(L1943&gt;0,E1943/L1943,0)</f>
        <v>64.570118779438872</v>
      </c>
      <c r="P1943" s="11">
        <f t="shared" si="180"/>
        <v>41774.08253472222</v>
      </c>
      <c r="Q1943" s="11">
        <f>(((J1943/60)/60)/24)+DATE(1970,1,1)+(-5/24)</f>
        <v>41744.08253472222</v>
      </c>
      <c r="R1943" s="13" t="s">
        <v>8295</v>
      </c>
      <c r="S1943" s="14" t="str">
        <f t="shared" si="181"/>
        <v>technology</v>
      </c>
      <c r="T1943" s="13" t="str">
        <f t="shared" si="182"/>
        <v>hardware</v>
      </c>
      <c r="U1943">
        <f>LEN(C1943)</f>
        <v>129</v>
      </c>
      <c r="V1943">
        <f t="shared" si="183"/>
        <v>0</v>
      </c>
      <c r="W1943">
        <f t="shared" si="184"/>
        <v>0</v>
      </c>
      <c r="X1943">
        <f t="shared" si="185"/>
        <v>1</v>
      </c>
    </row>
    <row r="1944" spans="1:24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>
        <f>E1944/D1944</f>
        <v>1.3844033333333334</v>
      </c>
      <c r="O1944" s="6">
        <f>IF(L1944&gt;0,E1944/L1944,0)</f>
        <v>87.436000000000007</v>
      </c>
      <c r="P1944" s="11">
        <f t="shared" si="180"/>
        <v>40728.619675925926</v>
      </c>
      <c r="Q1944" s="11">
        <f>(((J1944/60)/60)/24)+DATE(1970,1,1)+(-5/24)</f>
        <v>40638.619675925926</v>
      </c>
      <c r="R1944" s="13" t="s">
        <v>8295</v>
      </c>
      <c r="S1944" s="14" t="str">
        <f t="shared" si="181"/>
        <v>technology</v>
      </c>
      <c r="T1944" s="13" t="str">
        <f t="shared" si="182"/>
        <v>hardware</v>
      </c>
      <c r="U1944">
        <f>LEN(C1944)</f>
        <v>129</v>
      </c>
      <c r="V1944">
        <f t="shared" si="183"/>
        <v>0</v>
      </c>
      <c r="W1944">
        <f t="shared" si="184"/>
        <v>0</v>
      </c>
      <c r="X1944">
        <f t="shared" si="185"/>
        <v>1</v>
      </c>
    </row>
    <row r="1945" spans="1:24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>
        <f>E1945/D1945</f>
        <v>17.052499999999998</v>
      </c>
      <c r="O1945" s="6">
        <f>IF(L1945&gt;0,E1945/L1945,0)</f>
        <v>68.815577078288939</v>
      </c>
      <c r="P1945" s="11">
        <f t="shared" si="180"/>
        <v>42593.061527777776</v>
      </c>
      <c r="Q1945" s="11">
        <f>(((J1945/60)/60)/24)+DATE(1970,1,1)+(-5/24)</f>
        <v>42548.061527777776</v>
      </c>
      <c r="R1945" s="13" t="s">
        <v>8295</v>
      </c>
      <c r="S1945" s="14" t="str">
        <f t="shared" si="181"/>
        <v>technology</v>
      </c>
      <c r="T1945" s="13" t="str">
        <f t="shared" si="182"/>
        <v>hardware</v>
      </c>
      <c r="U1945">
        <f>LEN(C1945)</f>
        <v>110</v>
      </c>
      <c r="V1945">
        <f t="shared" si="183"/>
        <v>0</v>
      </c>
      <c r="W1945">
        <f t="shared" si="184"/>
        <v>0</v>
      </c>
      <c r="X1945">
        <f t="shared" si="185"/>
        <v>1</v>
      </c>
    </row>
    <row r="1946" spans="1:24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>
        <f>E1946/D1946</f>
        <v>7.8805550000000002</v>
      </c>
      <c r="O1946" s="6">
        <f>IF(L1946&gt;0,E1946/L1946,0)</f>
        <v>176.200223588597</v>
      </c>
      <c r="P1946" s="11">
        <f t="shared" si="180"/>
        <v>41760.376041666663</v>
      </c>
      <c r="Q1946" s="11">
        <f>(((J1946/60)/60)/24)+DATE(1970,1,1)+(-5/24)</f>
        <v>41730.376041666663</v>
      </c>
      <c r="R1946" s="13" t="s">
        <v>8295</v>
      </c>
      <c r="S1946" s="14" t="str">
        <f t="shared" si="181"/>
        <v>technology</v>
      </c>
      <c r="T1946" s="13" t="str">
        <f t="shared" si="182"/>
        <v>hardware</v>
      </c>
      <c r="U1946">
        <f>LEN(C1946)</f>
        <v>136</v>
      </c>
      <c r="V1946">
        <f t="shared" si="183"/>
        <v>0</v>
      </c>
      <c r="W1946">
        <f t="shared" si="184"/>
        <v>0</v>
      </c>
      <c r="X1946">
        <f t="shared" si="185"/>
        <v>1</v>
      </c>
    </row>
    <row r="1947" spans="1:24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>
        <f>E1947/D1947</f>
        <v>3.4801799999999998</v>
      </c>
      <c r="O1947" s="6">
        <f>IF(L1947&gt;0,E1947/L1947,0)</f>
        <v>511.79117647058825</v>
      </c>
      <c r="P1947" s="11">
        <f t="shared" si="180"/>
        <v>42197.043495370373</v>
      </c>
      <c r="Q1947" s="11">
        <f>(((J1947/60)/60)/24)+DATE(1970,1,1)+(-5/24)</f>
        <v>42157.043495370373</v>
      </c>
      <c r="R1947" s="13" t="s">
        <v>8295</v>
      </c>
      <c r="S1947" s="14" t="str">
        <f t="shared" si="181"/>
        <v>technology</v>
      </c>
      <c r="T1947" s="13" t="str">
        <f t="shared" si="182"/>
        <v>hardware</v>
      </c>
      <c r="U1947">
        <f>LEN(C1947)</f>
        <v>118</v>
      </c>
      <c r="V1947">
        <f t="shared" si="183"/>
        <v>0</v>
      </c>
      <c r="W1947">
        <f t="shared" si="184"/>
        <v>0</v>
      </c>
      <c r="X1947">
        <f t="shared" si="185"/>
        <v>1</v>
      </c>
    </row>
    <row r="1948" spans="1:24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>
        <f>E1948/D1948</f>
        <v>1.4974666666666667</v>
      </c>
      <c r="O1948" s="6">
        <f>IF(L1948&gt;0,E1948/L1948,0)</f>
        <v>160.44285714285715</v>
      </c>
      <c r="P1948" s="11">
        <f t="shared" si="180"/>
        <v>41748.900011574071</v>
      </c>
      <c r="Q1948" s="11">
        <f>(((J1948/60)/60)/24)+DATE(1970,1,1)+(-5/24)</f>
        <v>41688.941678240735</v>
      </c>
      <c r="R1948" s="13" t="s">
        <v>8295</v>
      </c>
      <c r="S1948" s="14" t="str">
        <f t="shared" si="181"/>
        <v>technology</v>
      </c>
      <c r="T1948" s="13" t="str">
        <f t="shared" si="182"/>
        <v>hardware</v>
      </c>
      <c r="U1948">
        <f>LEN(C1948)</f>
        <v>123</v>
      </c>
      <c r="V1948">
        <f t="shared" si="183"/>
        <v>0</v>
      </c>
      <c r="W1948">
        <f t="shared" si="184"/>
        <v>0</v>
      </c>
      <c r="X1948">
        <f t="shared" si="185"/>
        <v>1</v>
      </c>
    </row>
    <row r="1949" spans="1:24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>
        <f>E1949/D1949</f>
        <v>1.0063375000000001</v>
      </c>
      <c r="O1949" s="6">
        <f>IF(L1949&gt;0,E1949/L1949,0)</f>
        <v>35.003043478260871</v>
      </c>
      <c r="P1949" s="11">
        <f t="shared" si="180"/>
        <v>40140.040972222218</v>
      </c>
      <c r="Q1949" s="11">
        <f>(((J1949/60)/60)/24)+DATE(1970,1,1)+(-5/24)</f>
        <v>40102.709722222222</v>
      </c>
      <c r="R1949" s="13" t="s">
        <v>8295</v>
      </c>
      <c r="S1949" s="14" t="str">
        <f t="shared" si="181"/>
        <v>technology</v>
      </c>
      <c r="T1949" s="13" t="str">
        <f t="shared" si="182"/>
        <v>hardware</v>
      </c>
      <c r="U1949">
        <f>LEN(C1949)</f>
        <v>150</v>
      </c>
      <c r="V1949">
        <f t="shared" si="183"/>
        <v>0</v>
      </c>
      <c r="W1949">
        <f t="shared" si="184"/>
        <v>0</v>
      </c>
      <c r="X1949">
        <f t="shared" si="185"/>
        <v>1</v>
      </c>
    </row>
    <row r="1950" spans="1:24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>
        <f>E1950/D1950</f>
        <v>8.0021100000000001</v>
      </c>
      <c r="O1950" s="6">
        <f>IF(L1950&gt;0,E1950/L1950,0)</f>
        <v>188.50671378091872</v>
      </c>
      <c r="P1950" s="11">
        <f t="shared" si="180"/>
        <v>42527.501388888886</v>
      </c>
      <c r="Q1950" s="11">
        <f>(((J1950/60)/60)/24)+DATE(1970,1,1)+(-5/24)</f>
        <v>42473.395937499998</v>
      </c>
      <c r="R1950" s="13" t="s">
        <v>8295</v>
      </c>
      <c r="S1950" s="14" t="str">
        <f t="shared" si="181"/>
        <v>technology</v>
      </c>
      <c r="T1950" s="13" t="str">
        <f t="shared" si="182"/>
        <v>hardware</v>
      </c>
      <c r="U1950">
        <f>LEN(C1950)</f>
        <v>67</v>
      </c>
      <c r="V1950">
        <f t="shared" si="183"/>
        <v>0</v>
      </c>
      <c r="W1950">
        <f t="shared" si="184"/>
        <v>1</v>
      </c>
      <c r="X1950">
        <f t="shared" si="185"/>
        <v>0</v>
      </c>
    </row>
    <row r="1951" spans="1:24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>
        <f>E1951/D1951</f>
        <v>1.0600260000000001</v>
      </c>
      <c r="O1951" s="6">
        <f>IF(L1951&gt;0,E1951/L1951,0)</f>
        <v>56.204984093319197</v>
      </c>
      <c r="P1951" s="11">
        <f t="shared" si="180"/>
        <v>41830.214710648142</v>
      </c>
      <c r="Q1951" s="11">
        <f>(((J1951/60)/60)/24)+DATE(1970,1,1)+(-5/24)</f>
        <v>41800.214710648142</v>
      </c>
      <c r="R1951" s="13" t="s">
        <v>8295</v>
      </c>
      <c r="S1951" s="14" t="str">
        <f t="shared" si="181"/>
        <v>technology</v>
      </c>
      <c r="T1951" s="13" t="str">
        <f t="shared" si="182"/>
        <v>hardware</v>
      </c>
      <c r="U1951">
        <f>LEN(C1951)</f>
        <v>106</v>
      </c>
      <c r="V1951">
        <f t="shared" si="183"/>
        <v>0</v>
      </c>
      <c r="W1951">
        <f t="shared" si="184"/>
        <v>0</v>
      </c>
      <c r="X1951">
        <f t="shared" si="185"/>
        <v>1</v>
      </c>
    </row>
    <row r="1952" spans="1:24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>
        <f>E1952/D1952</f>
        <v>2.0051866666666669</v>
      </c>
      <c r="O1952" s="6">
        <f>IF(L1952&gt;0,E1952/L1952,0)</f>
        <v>51.3054157782516</v>
      </c>
      <c r="P1952" s="11">
        <f t="shared" si="180"/>
        <v>40654.973067129627</v>
      </c>
      <c r="Q1952" s="11">
        <f>(((J1952/60)/60)/24)+DATE(1970,1,1)+(-5/24)</f>
        <v>40623.973067129627</v>
      </c>
      <c r="R1952" s="13" t="s">
        <v>8295</v>
      </c>
      <c r="S1952" s="14" t="str">
        <f t="shared" si="181"/>
        <v>technology</v>
      </c>
      <c r="T1952" s="13" t="str">
        <f t="shared" si="182"/>
        <v>hardware</v>
      </c>
      <c r="U1952">
        <f>LEN(C1952)</f>
        <v>108</v>
      </c>
      <c r="V1952">
        <f t="shared" si="183"/>
        <v>0</v>
      </c>
      <c r="W1952">
        <f t="shared" si="184"/>
        <v>0</v>
      </c>
      <c r="X1952">
        <f t="shared" si="185"/>
        <v>1</v>
      </c>
    </row>
    <row r="1953" spans="1:24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>
        <f>E1953/D1953</f>
        <v>2.1244399999999999</v>
      </c>
      <c r="O1953" s="6">
        <f>IF(L1953&gt;0,E1953/L1953,0)</f>
        <v>127.36450839328538</v>
      </c>
      <c r="P1953" s="11">
        <f t="shared" si="180"/>
        <v>42681.253900462958</v>
      </c>
      <c r="Q1953" s="11">
        <f>(((J1953/60)/60)/24)+DATE(1970,1,1)+(-5/24)</f>
        <v>42651.212233796294</v>
      </c>
      <c r="R1953" s="13" t="s">
        <v>8295</v>
      </c>
      <c r="S1953" s="14" t="str">
        <f t="shared" si="181"/>
        <v>technology</v>
      </c>
      <c r="T1953" s="13" t="str">
        <f t="shared" si="182"/>
        <v>hardware</v>
      </c>
      <c r="U1953">
        <f>LEN(C1953)</f>
        <v>129</v>
      </c>
      <c r="V1953">
        <f t="shared" si="183"/>
        <v>0</v>
      </c>
      <c r="W1953">
        <f t="shared" si="184"/>
        <v>0</v>
      </c>
      <c r="X1953">
        <f t="shared" si="185"/>
        <v>1</v>
      </c>
    </row>
    <row r="1954" spans="1:24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>
        <f>E1954/D1954</f>
        <v>1.9847237142857144</v>
      </c>
      <c r="O1954" s="6">
        <f>IF(L1954&gt;0,E1954/L1954,0)</f>
        <v>101.85532258064516</v>
      </c>
      <c r="P1954" s="11">
        <f t="shared" si="180"/>
        <v>41563.398321759254</v>
      </c>
      <c r="Q1954" s="11">
        <f>(((J1954/60)/60)/24)+DATE(1970,1,1)+(-5/24)</f>
        <v>41526.398321759254</v>
      </c>
      <c r="R1954" s="13" t="s">
        <v>8295</v>
      </c>
      <c r="S1954" s="14" t="str">
        <f t="shared" si="181"/>
        <v>technology</v>
      </c>
      <c r="T1954" s="13" t="str">
        <f t="shared" si="182"/>
        <v>hardware</v>
      </c>
      <c r="U1954">
        <f>LEN(C1954)</f>
        <v>129</v>
      </c>
      <c r="V1954">
        <f t="shared" si="183"/>
        <v>0</v>
      </c>
      <c r="W1954">
        <f t="shared" si="184"/>
        <v>0</v>
      </c>
      <c r="X1954">
        <f t="shared" si="185"/>
        <v>1</v>
      </c>
    </row>
    <row r="1955" spans="1:24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>
        <f>E1955/D1955</f>
        <v>2.2594666666666665</v>
      </c>
      <c r="O1955" s="6">
        <f>IF(L1955&gt;0,E1955/L1955,0)</f>
        <v>230.55782312925169</v>
      </c>
      <c r="P1955" s="11">
        <f t="shared" si="180"/>
        <v>40969.916666666664</v>
      </c>
      <c r="Q1955" s="11">
        <f>(((J1955/60)/60)/24)+DATE(1970,1,1)+(-5/24)</f>
        <v>40940.991493055553</v>
      </c>
      <c r="R1955" s="13" t="s">
        <v>8295</v>
      </c>
      <c r="S1955" s="14" t="str">
        <f t="shared" si="181"/>
        <v>technology</v>
      </c>
      <c r="T1955" s="13" t="str">
        <f t="shared" si="182"/>
        <v>hardware</v>
      </c>
      <c r="U1955">
        <f>LEN(C1955)</f>
        <v>104</v>
      </c>
      <c r="V1955">
        <f t="shared" si="183"/>
        <v>0</v>
      </c>
      <c r="W1955">
        <f t="shared" si="184"/>
        <v>0</v>
      </c>
      <c r="X1955">
        <f t="shared" si="185"/>
        <v>1</v>
      </c>
    </row>
    <row r="1956" spans="1:24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>
        <f>E1956/D1956</f>
        <v>6.9894800000000004</v>
      </c>
      <c r="O1956" s="6">
        <f>IF(L1956&gt;0,E1956/L1956,0)</f>
        <v>842.10602409638557</v>
      </c>
      <c r="P1956" s="11">
        <f t="shared" si="180"/>
        <v>42440.999999999993</v>
      </c>
      <c r="Q1956" s="11">
        <f>(((J1956/60)/60)/24)+DATE(1970,1,1)+(-5/24)</f>
        <v>42394.372407407405</v>
      </c>
      <c r="R1956" s="13" t="s">
        <v>8295</v>
      </c>
      <c r="S1956" s="14" t="str">
        <f t="shared" si="181"/>
        <v>technology</v>
      </c>
      <c r="T1956" s="13" t="str">
        <f t="shared" si="182"/>
        <v>hardware</v>
      </c>
      <c r="U1956">
        <f>LEN(C1956)</f>
        <v>59</v>
      </c>
      <c r="V1956">
        <f t="shared" si="183"/>
        <v>0</v>
      </c>
      <c r="W1956">
        <f t="shared" si="184"/>
        <v>1</v>
      </c>
      <c r="X1956">
        <f t="shared" si="185"/>
        <v>0</v>
      </c>
    </row>
    <row r="1957" spans="1:24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>
        <f>E1957/D1957</f>
        <v>3.9859528571428569</v>
      </c>
      <c r="O1957" s="6">
        <f>IF(L1957&gt;0,E1957/L1957,0)</f>
        <v>577.27593103448271</v>
      </c>
      <c r="P1957" s="11">
        <f t="shared" si="180"/>
        <v>41052.583333333328</v>
      </c>
      <c r="Q1957" s="11">
        <f>(((J1957/60)/60)/24)+DATE(1970,1,1)+(-5/24)</f>
        <v>41020.063437500001</v>
      </c>
      <c r="R1957" s="13" t="s">
        <v>8295</v>
      </c>
      <c r="S1957" s="14" t="str">
        <f t="shared" si="181"/>
        <v>technology</v>
      </c>
      <c r="T1957" s="13" t="str">
        <f t="shared" si="182"/>
        <v>hardware</v>
      </c>
      <c r="U1957">
        <f>LEN(C1957)</f>
        <v>130</v>
      </c>
      <c r="V1957">
        <f t="shared" si="183"/>
        <v>0</v>
      </c>
      <c r="W1957">
        <f t="shared" si="184"/>
        <v>0</v>
      </c>
      <c r="X1957">
        <f t="shared" si="185"/>
        <v>1</v>
      </c>
    </row>
    <row r="1958" spans="1:24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>
        <f>E1958/D1958</f>
        <v>2.9403333333333332</v>
      </c>
      <c r="O1958" s="6">
        <f>IF(L1958&gt;0,E1958/L1958,0)</f>
        <v>483.34246575342468</v>
      </c>
      <c r="P1958" s="11">
        <f t="shared" si="180"/>
        <v>42112.673668981479</v>
      </c>
      <c r="Q1958" s="11">
        <f>(((J1958/60)/60)/24)+DATE(1970,1,1)+(-5/24)</f>
        <v>42067.71533564815</v>
      </c>
      <c r="R1958" s="13" t="s">
        <v>8295</v>
      </c>
      <c r="S1958" s="14" t="str">
        <f t="shared" si="181"/>
        <v>technology</v>
      </c>
      <c r="T1958" s="13" t="str">
        <f t="shared" si="182"/>
        <v>hardware</v>
      </c>
      <c r="U1958">
        <f>LEN(C1958)</f>
        <v>129</v>
      </c>
      <c r="V1958">
        <f t="shared" si="183"/>
        <v>0</v>
      </c>
      <c r="W1958">
        <f t="shared" si="184"/>
        <v>0</v>
      </c>
      <c r="X1958">
        <f t="shared" si="185"/>
        <v>1</v>
      </c>
    </row>
    <row r="1959" spans="1:24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>
        <f>E1959/D1959</f>
        <v>1.6750470000000002</v>
      </c>
      <c r="O1959" s="6">
        <f>IF(L1959&gt;0,E1959/L1959,0)</f>
        <v>76.138500000000008</v>
      </c>
      <c r="P1959" s="11">
        <f t="shared" si="180"/>
        <v>41208.890196759254</v>
      </c>
      <c r="Q1959" s="11">
        <f>(((J1959/60)/60)/24)+DATE(1970,1,1)+(-5/24)</f>
        <v>41178.890196759254</v>
      </c>
      <c r="R1959" s="13" t="s">
        <v>8295</v>
      </c>
      <c r="S1959" s="14" t="str">
        <f t="shared" si="181"/>
        <v>technology</v>
      </c>
      <c r="T1959" s="13" t="str">
        <f t="shared" si="182"/>
        <v>hardware</v>
      </c>
      <c r="U1959">
        <f>LEN(C1959)</f>
        <v>68</v>
      </c>
      <c r="V1959">
        <f t="shared" si="183"/>
        <v>0</v>
      </c>
      <c r="W1959">
        <f t="shared" si="184"/>
        <v>1</v>
      </c>
      <c r="X1959">
        <f t="shared" si="185"/>
        <v>0</v>
      </c>
    </row>
    <row r="1960" spans="1:24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>
        <f>E1960/D1960</f>
        <v>14.355717142857143</v>
      </c>
      <c r="O1960" s="6">
        <f>IF(L1960&gt;0,E1960/L1960,0)</f>
        <v>74.107684365781708</v>
      </c>
      <c r="P1960" s="11">
        <f t="shared" si="180"/>
        <v>41356.737974537034</v>
      </c>
      <c r="Q1960" s="11">
        <f>(((J1960/60)/60)/24)+DATE(1970,1,1)+(-5/24)</f>
        <v>41326.779641203699</v>
      </c>
      <c r="R1960" s="13" t="s">
        <v>8295</v>
      </c>
      <c r="S1960" s="14" t="str">
        <f t="shared" si="181"/>
        <v>technology</v>
      </c>
      <c r="T1960" s="13" t="str">
        <f t="shared" si="182"/>
        <v>hardware</v>
      </c>
      <c r="U1960">
        <f>LEN(C1960)</f>
        <v>131</v>
      </c>
      <c r="V1960">
        <f t="shared" si="183"/>
        <v>0</v>
      </c>
      <c r="W1960">
        <f t="shared" si="184"/>
        <v>0</v>
      </c>
      <c r="X1960">
        <f t="shared" si="185"/>
        <v>1</v>
      </c>
    </row>
    <row r="1961" spans="1:24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>
        <f>E1961/D1961</f>
        <v>1.5673440000000001</v>
      </c>
      <c r="O1961" s="6">
        <f>IF(L1961&gt;0,E1961/L1961,0)</f>
        <v>36.965660377358489</v>
      </c>
      <c r="P1961" s="11">
        <f t="shared" si="180"/>
        <v>41912.791666666664</v>
      </c>
      <c r="Q1961" s="11">
        <f>(((J1961/60)/60)/24)+DATE(1970,1,1)+(-5/24)</f>
        <v>41871.63726851852</v>
      </c>
      <c r="R1961" s="13" t="s">
        <v>8295</v>
      </c>
      <c r="S1961" s="14" t="str">
        <f t="shared" si="181"/>
        <v>technology</v>
      </c>
      <c r="T1961" s="13" t="str">
        <f t="shared" si="182"/>
        <v>hardware</v>
      </c>
      <c r="U1961">
        <f>LEN(C1961)</f>
        <v>135</v>
      </c>
      <c r="V1961">
        <f t="shared" si="183"/>
        <v>0</v>
      </c>
      <c r="W1961">
        <f t="shared" si="184"/>
        <v>0</v>
      </c>
      <c r="X1961">
        <f t="shared" si="185"/>
        <v>1</v>
      </c>
    </row>
    <row r="1962" spans="1:24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>
        <f>E1962/D1962</f>
        <v>1.1790285714285715</v>
      </c>
      <c r="O1962" s="6">
        <f>IF(L1962&gt;0,E1962/L1962,0)</f>
        <v>2500.969696969697</v>
      </c>
      <c r="P1962" s="11">
        <f t="shared" si="180"/>
        <v>41994.154409722221</v>
      </c>
      <c r="Q1962" s="11">
        <f>(((J1962/60)/60)/24)+DATE(1970,1,1)+(-5/24)</f>
        <v>41964.154409722221</v>
      </c>
      <c r="R1962" s="13" t="s">
        <v>8295</v>
      </c>
      <c r="S1962" s="14" t="str">
        <f t="shared" si="181"/>
        <v>technology</v>
      </c>
      <c r="T1962" s="13" t="str">
        <f t="shared" si="182"/>
        <v>hardware</v>
      </c>
      <c r="U1962">
        <f>LEN(C1962)</f>
        <v>126</v>
      </c>
      <c r="V1962">
        <f t="shared" si="183"/>
        <v>0</v>
      </c>
      <c r="W1962">
        <f t="shared" si="184"/>
        <v>0</v>
      </c>
      <c r="X1962">
        <f t="shared" si="185"/>
        <v>1</v>
      </c>
    </row>
    <row r="1963" spans="1:24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>
        <f>E1963/D1963</f>
        <v>11.053811999999999</v>
      </c>
      <c r="O1963" s="6">
        <f>IF(L1963&gt;0,E1963/L1963,0)</f>
        <v>67.690214329454989</v>
      </c>
      <c r="P1963" s="11">
        <f t="shared" si="180"/>
        <v>41187.957638888889</v>
      </c>
      <c r="Q1963" s="11">
        <f>(((J1963/60)/60)/24)+DATE(1970,1,1)+(-5/24)</f>
        <v>41147.986307870371</v>
      </c>
      <c r="R1963" s="13" t="s">
        <v>8295</v>
      </c>
      <c r="S1963" s="14" t="str">
        <f t="shared" si="181"/>
        <v>technology</v>
      </c>
      <c r="T1963" s="13" t="str">
        <f t="shared" si="182"/>
        <v>hardware</v>
      </c>
      <c r="U1963">
        <f>LEN(C1963)</f>
        <v>121</v>
      </c>
      <c r="V1963">
        <f t="shared" si="183"/>
        <v>0</v>
      </c>
      <c r="W1963">
        <f t="shared" si="184"/>
        <v>0</v>
      </c>
      <c r="X1963">
        <f t="shared" si="185"/>
        <v>1</v>
      </c>
    </row>
    <row r="1964" spans="1:24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>
        <f>E1964/D1964</f>
        <v>1.9292499999999999</v>
      </c>
      <c r="O1964" s="6">
        <f>IF(L1964&gt;0,E1964/L1964,0)</f>
        <v>63.04738562091503</v>
      </c>
      <c r="P1964" s="11">
        <f t="shared" si="180"/>
        <v>41772.572175925925</v>
      </c>
      <c r="Q1964" s="11">
        <f>(((J1964/60)/60)/24)+DATE(1970,1,1)+(-5/24)</f>
        <v>41742.572175925925</v>
      </c>
      <c r="R1964" s="13" t="s">
        <v>8295</v>
      </c>
      <c r="S1964" s="14" t="str">
        <f t="shared" si="181"/>
        <v>technology</v>
      </c>
      <c r="T1964" s="13" t="str">
        <f t="shared" si="182"/>
        <v>hardware</v>
      </c>
      <c r="U1964">
        <f>LEN(C1964)</f>
        <v>136</v>
      </c>
      <c r="V1964">
        <f t="shared" si="183"/>
        <v>0</v>
      </c>
      <c r="W1964">
        <f t="shared" si="184"/>
        <v>0</v>
      </c>
      <c r="X1964">
        <f t="shared" si="185"/>
        <v>1</v>
      </c>
    </row>
    <row r="1965" spans="1:24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>
        <f>E1965/D1965</f>
        <v>1.268842105263158</v>
      </c>
      <c r="O1965" s="6">
        <f>IF(L1965&gt;0,E1965/L1965,0)</f>
        <v>117.6</v>
      </c>
      <c r="P1965" s="11">
        <f t="shared" si="180"/>
        <v>41898.221458333333</v>
      </c>
      <c r="Q1965" s="11">
        <f>(((J1965/60)/60)/24)+DATE(1970,1,1)+(-5/24)</f>
        <v>41863.221458333333</v>
      </c>
      <c r="R1965" s="13" t="s">
        <v>8295</v>
      </c>
      <c r="S1965" s="14" t="str">
        <f t="shared" si="181"/>
        <v>technology</v>
      </c>
      <c r="T1965" s="13" t="str">
        <f t="shared" si="182"/>
        <v>hardware</v>
      </c>
      <c r="U1965">
        <f>LEN(C1965)</f>
        <v>132</v>
      </c>
      <c r="V1965">
        <f t="shared" si="183"/>
        <v>0</v>
      </c>
      <c r="W1965">
        <f t="shared" si="184"/>
        <v>0</v>
      </c>
      <c r="X1965">
        <f t="shared" si="185"/>
        <v>1</v>
      </c>
    </row>
    <row r="1966" spans="1:24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>
        <f>E1966/D1966</f>
        <v>2.5957748878923765</v>
      </c>
      <c r="O1966" s="6">
        <f>IF(L1966&gt;0,E1966/L1966,0)</f>
        <v>180.75185011709601</v>
      </c>
      <c r="P1966" s="11">
        <f t="shared" si="180"/>
        <v>42482.064490740733</v>
      </c>
      <c r="Q1966" s="11">
        <f>(((J1966/60)/60)/24)+DATE(1970,1,1)+(-5/24)</f>
        <v>42452.064490740733</v>
      </c>
      <c r="R1966" s="13" t="s">
        <v>8295</v>
      </c>
      <c r="S1966" s="14" t="str">
        <f t="shared" si="181"/>
        <v>technology</v>
      </c>
      <c r="T1966" s="13" t="str">
        <f t="shared" si="182"/>
        <v>hardware</v>
      </c>
      <c r="U1966">
        <f>LEN(C1966)</f>
        <v>122</v>
      </c>
      <c r="V1966">
        <f t="shared" si="183"/>
        <v>0</v>
      </c>
      <c r="W1966">
        <f t="shared" si="184"/>
        <v>0</v>
      </c>
      <c r="X1966">
        <f t="shared" si="185"/>
        <v>1</v>
      </c>
    </row>
    <row r="1967" spans="1:24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>
        <f>E1967/D1967</f>
        <v>2.6227999999999998</v>
      </c>
      <c r="O1967" s="6">
        <f>IF(L1967&gt;0,E1967/L1967,0)</f>
        <v>127.32038834951456</v>
      </c>
      <c r="P1967" s="11">
        <f t="shared" si="180"/>
        <v>40919.833333333328</v>
      </c>
      <c r="Q1967" s="11">
        <f>(((J1967/60)/60)/24)+DATE(1970,1,1)+(-5/24)</f>
        <v>40897.880902777775</v>
      </c>
      <c r="R1967" s="13" t="s">
        <v>8295</v>
      </c>
      <c r="S1967" s="14" t="str">
        <f t="shared" si="181"/>
        <v>technology</v>
      </c>
      <c r="T1967" s="13" t="str">
        <f t="shared" si="182"/>
        <v>hardware</v>
      </c>
      <c r="U1967">
        <f>LEN(C1967)</f>
        <v>119</v>
      </c>
      <c r="V1967">
        <f t="shared" si="183"/>
        <v>0</v>
      </c>
      <c r="W1967">
        <f t="shared" si="184"/>
        <v>0</v>
      </c>
      <c r="X1967">
        <f t="shared" si="185"/>
        <v>1</v>
      </c>
    </row>
    <row r="1968" spans="1:24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>
        <f>E1968/D1968</f>
        <v>2.0674309000000002</v>
      </c>
      <c r="O1968" s="6">
        <f>IF(L1968&gt;0,E1968/L1968,0)</f>
        <v>136.6444745538665</v>
      </c>
      <c r="P1968" s="11">
        <f t="shared" si="180"/>
        <v>41865.332152777773</v>
      </c>
      <c r="Q1968" s="11">
        <f>(((J1968/60)/60)/24)+DATE(1970,1,1)+(-5/24)</f>
        <v>41835.332152777773</v>
      </c>
      <c r="R1968" s="13" t="s">
        <v>8295</v>
      </c>
      <c r="S1968" s="14" t="str">
        <f t="shared" si="181"/>
        <v>technology</v>
      </c>
      <c r="T1968" s="13" t="str">
        <f t="shared" si="182"/>
        <v>hardware</v>
      </c>
      <c r="U1968">
        <f>LEN(C1968)</f>
        <v>133</v>
      </c>
      <c r="V1968">
        <f t="shared" si="183"/>
        <v>0</v>
      </c>
      <c r="W1968">
        <f t="shared" si="184"/>
        <v>0</v>
      </c>
      <c r="X1968">
        <f t="shared" si="185"/>
        <v>1</v>
      </c>
    </row>
    <row r="1969" spans="1:24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>
        <f>E1969/D1969</f>
        <v>3.7012999999999998</v>
      </c>
      <c r="O1969" s="6">
        <f>IF(L1969&gt;0,E1969/L1969,0)</f>
        <v>182.78024691358024</v>
      </c>
      <c r="P1969" s="11">
        <f t="shared" si="180"/>
        <v>41760.455196759256</v>
      </c>
      <c r="Q1969" s="11">
        <f>(((J1969/60)/60)/24)+DATE(1970,1,1)+(-5/24)</f>
        <v>41730.455196759256</v>
      </c>
      <c r="R1969" s="13" t="s">
        <v>8295</v>
      </c>
      <c r="S1969" s="14" t="str">
        <f t="shared" si="181"/>
        <v>technology</v>
      </c>
      <c r="T1969" s="13" t="str">
        <f t="shared" si="182"/>
        <v>hardware</v>
      </c>
      <c r="U1969">
        <f>LEN(C1969)</f>
        <v>132</v>
      </c>
      <c r="V1969">
        <f t="shared" si="183"/>
        <v>0</v>
      </c>
      <c r="W1969">
        <f t="shared" si="184"/>
        <v>0</v>
      </c>
      <c r="X1969">
        <f t="shared" si="185"/>
        <v>1</v>
      </c>
    </row>
    <row r="1970" spans="1:24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>
        <f>E1970/D1970</f>
        <v>2.8496600000000001</v>
      </c>
      <c r="O1970" s="6">
        <f>IF(L1970&gt;0,E1970/L1970,0)</f>
        <v>279.37843137254902</v>
      </c>
      <c r="P1970" s="11">
        <f t="shared" si="180"/>
        <v>42707.420312499999</v>
      </c>
      <c r="Q1970" s="11">
        <f>(((J1970/60)/60)/24)+DATE(1970,1,1)+(-5/24)</f>
        <v>42676.378645833327</v>
      </c>
      <c r="R1970" s="13" t="s">
        <v>8295</v>
      </c>
      <c r="S1970" s="14" t="str">
        <f t="shared" si="181"/>
        <v>technology</v>
      </c>
      <c r="T1970" s="13" t="str">
        <f t="shared" si="182"/>
        <v>hardware</v>
      </c>
      <c r="U1970">
        <f>LEN(C1970)</f>
        <v>82</v>
      </c>
      <c r="V1970">
        <f t="shared" si="183"/>
        <v>0</v>
      </c>
      <c r="W1970">
        <f t="shared" si="184"/>
        <v>1</v>
      </c>
      <c r="X1970">
        <f t="shared" si="185"/>
        <v>0</v>
      </c>
    </row>
    <row r="1971" spans="1:24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>
        <f>E1971/D1971</f>
        <v>5.7907999999999999</v>
      </c>
      <c r="O1971" s="6">
        <f>IF(L1971&gt;0,E1971/L1971,0)</f>
        <v>61.375728669846318</v>
      </c>
      <c r="P1971" s="11">
        <f t="shared" si="180"/>
        <v>42587.584120370368</v>
      </c>
      <c r="Q1971" s="11">
        <f>(((J1971/60)/60)/24)+DATE(1970,1,1)+(-5/24)</f>
        <v>42557.584120370368</v>
      </c>
      <c r="R1971" s="13" t="s">
        <v>8295</v>
      </c>
      <c r="S1971" s="14" t="str">
        <f t="shared" si="181"/>
        <v>technology</v>
      </c>
      <c r="T1971" s="13" t="str">
        <f t="shared" si="182"/>
        <v>hardware</v>
      </c>
      <c r="U1971">
        <f>LEN(C1971)</f>
        <v>133</v>
      </c>
      <c r="V1971">
        <f t="shared" si="183"/>
        <v>0</v>
      </c>
      <c r="W1971">
        <f t="shared" si="184"/>
        <v>0</v>
      </c>
      <c r="X1971">
        <f t="shared" si="185"/>
        <v>1</v>
      </c>
    </row>
    <row r="1972" spans="1:24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>
        <f>E1972/D1972</f>
        <v>11.318</v>
      </c>
      <c r="O1972" s="6">
        <f>IF(L1972&gt;0,E1972/L1972,0)</f>
        <v>80.727532097004286</v>
      </c>
      <c r="P1972" s="11">
        <f t="shared" si="180"/>
        <v>41383.943298611113</v>
      </c>
      <c r="Q1972" s="11">
        <f>(((J1972/60)/60)/24)+DATE(1970,1,1)+(-5/24)</f>
        <v>41323.984965277778</v>
      </c>
      <c r="R1972" s="13" t="s">
        <v>8295</v>
      </c>
      <c r="S1972" s="14" t="str">
        <f t="shared" si="181"/>
        <v>technology</v>
      </c>
      <c r="T1972" s="13" t="str">
        <f t="shared" si="182"/>
        <v>hardware</v>
      </c>
      <c r="U1972">
        <f>LEN(C1972)</f>
        <v>107</v>
      </c>
      <c r="V1972">
        <f t="shared" si="183"/>
        <v>0</v>
      </c>
      <c r="W1972">
        <f t="shared" si="184"/>
        <v>0</v>
      </c>
      <c r="X1972">
        <f t="shared" si="185"/>
        <v>1</v>
      </c>
    </row>
    <row r="1973" spans="1:24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>
        <f>E1973/D1973</f>
        <v>2.6302771750000002</v>
      </c>
      <c r="O1973" s="6">
        <f>IF(L1973&gt;0,E1973/L1973,0)</f>
        <v>272.35590732591254</v>
      </c>
      <c r="P1973" s="11">
        <f t="shared" si="180"/>
        <v>41592.958333333328</v>
      </c>
      <c r="Q1973" s="11">
        <f>(((J1973/60)/60)/24)+DATE(1970,1,1)+(-5/24)</f>
        <v>41561.29237268518</v>
      </c>
      <c r="R1973" s="13" t="s">
        <v>8295</v>
      </c>
      <c r="S1973" s="14" t="str">
        <f t="shared" si="181"/>
        <v>technology</v>
      </c>
      <c r="T1973" s="13" t="str">
        <f t="shared" si="182"/>
        <v>hardware</v>
      </c>
      <c r="U1973">
        <f>LEN(C1973)</f>
        <v>134</v>
      </c>
      <c r="V1973">
        <f t="shared" si="183"/>
        <v>0</v>
      </c>
      <c r="W1973">
        <f t="shared" si="184"/>
        <v>0</v>
      </c>
      <c r="X1973">
        <f t="shared" si="185"/>
        <v>1</v>
      </c>
    </row>
    <row r="1974" spans="1:24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>
        <f>E1974/D1974</f>
        <v>6.7447999999999997</v>
      </c>
      <c r="O1974" s="6">
        <f>IF(L1974&gt;0,E1974/L1974,0)</f>
        <v>70.848739495798313</v>
      </c>
      <c r="P1974" s="11">
        <f t="shared" si="180"/>
        <v>41230.845416666663</v>
      </c>
      <c r="Q1974" s="11">
        <f>(((J1974/60)/60)/24)+DATE(1970,1,1)+(-5/24)</f>
        <v>41200.803749999999</v>
      </c>
      <c r="R1974" s="13" t="s">
        <v>8295</v>
      </c>
      <c r="S1974" s="14" t="str">
        <f t="shared" si="181"/>
        <v>technology</v>
      </c>
      <c r="T1974" s="13" t="str">
        <f t="shared" si="182"/>
        <v>hardware</v>
      </c>
      <c r="U1974">
        <f>LEN(C1974)</f>
        <v>121</v>
      </c>
      <c r="V1974">
        <f t="shared" si="183"/>
        <v>0</v>
      </c>
      <c r="W1974">
        <f t="shared" si="184"/>
        <v>0</v>
      </c>
      <c r="X1974">
        <f t="shared" si="185"/>
        <v>1</v>
      </c>
    </row>
    <row r="1975" spans="1:24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>
        <f>E1975/D1975</f>
        <v>2.5683081313131315</v>
      </c>
      <c r="O1975" s="6">
        <f>IF(L1975&gt;0,E1975/L1975,0)</f>
        <v>247.94003412969283</v>
      </c>
      <c r="P1975" s="11">
        <f t="shared" si="180"/>
        <v>42588.083333333336</v>
      </c>
      <c r="Q1975" s="11">
        <f>(((J1975/60)/60)/24)+DATE(1970,1,1)+(-5/24)</f>
        <v>42549.514629629623</v>
      </c>
      <c r="R1975" s="13" t="s">
        <v>8295</v>
      </c>
      <c r="S1975" s="14" t="str">
        <f t="shared" si="181"/>
        <v>technology</v>
      </c>
      <c r="T1975" s="13" t="str">
        <f t="shared" si="182"/>
        <v>hardware</v>
      </c>
      <c r="U1975">
        <f>LEN(C1975)</f>
        <v>127</v>
      </c>
      <c r="V1975">
        <f t="shared" si="183"/>
        <v>0</v>
      </c>
      <c r="W1975">
        <f t="shared" si="184"/>
        <v>0</v>
      </c>
      <c r="X1975">
        <f t="shared" si="185"/>
        <v>1</v>
      </c>
    </row>
    <row r="1976" spans="1:24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>
        <f>E1976/D1976</f>
        <v>3.7549600000000001</v>
      </c>
      <c r="O1976" s="6">
        <f>IF(L1976&gt;0,E1976/L1976,0)</f>
        <v>186.81393034825871</v>
      </c>
      <c r="P1976" s="11">
        <f t="shared" si="180"/>
        <v>41505.125798611109</v>
      </c>
      <c r="Q1976" s="11">
        <f>(((J1976/60)/60)/24)+DATE(1970,1,1)+(-5/24)</f>
        <v>41445.125798611109</v>
      </c>
      <c r="R1976" s="13" t="s">
        <v>8295</v>
      </c>
      <c r="S1976" s="14" t="str">
        <f t="shared" si="181"/>
        <v>technology</v>
      </c>
      <c r="T1976" s="13" t="str">
        <f t="shared" si="182"/>
        <v>hardware</v>
      </c>
      <c r="U1976">
        <f>LEN(C1976)</f>
        <v>132</v>
      </c>
      <c r="V1976">
        <f t="shared" si="183"/>
        <v>0</v>
      </c>
      <c r="W1976">
        <f t="shared" si="184"/>
        <v>0</v>
      </c>
      <c r="X1976">
        <f t="shared" si="185"/>
        <v>1</v>
      </c>
    </row>
    <row r="1977" spans="1:24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>
        <f>E1977/D1977</f>
        <v>2.0870837499999997</v>
      </c>
      <c r="O1977" s="6">
        <f>IF(L1977&gt;0,E1977/L1977,0)</f>
        <v>131.98948616600788</v>
      </c>
      <c r="P1977" s="11">
        <f t="shared" si="180"/>
        <v>41343.54688657407</v>
      </c>
      <c r="Q1977" s="11">
        <f>(((J1977/60)/60)/24)+DATE(1970,1,1)+(-5/24)</f>
        <v>41313.54688657407</v>
      </c>
      <c r="R1977" s="13" t="s">
        <v>8295</v>
      </c>
      <c r="S1977" s="14" t="str">
        <f t="shared" si="181"/>
        <v>technology</v>
      </c>
      <c r="T1977" s="13" t="str">
        <f t="shared" si="182"/>
        <v>hardware</v>
      </c>
      <c r="U1977">
        <f>LEN(C1977)</f>
        <v>80</v>
      </c>
      <c r="V1977">
        <f t="shared" si="183"/>
        <v>0</v>
      </c>
      <c r="W1977">
        <f t="shared" si="184"/>
        <v>1</v>
      </c>
      <c r="X1977">
        <f t="shared" si="185"/>
        <v>0</v>
      </c>
    </row>
    <row r="1978" spans="1:24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>
        <f>E1978/D1978</f>
        <v>3.4660000000000002</v>
      </c>
      <c r="O1978" s="6">
        <f>IF(L1978&gt;0,E1978/L1978,0)</f>
        <v>29.310782241014799</v>
      </c>
      <c r="P1978" s="11">
        <f t="shared" si="180"/>
        <v>41468.691261574073</v>
      </c>
      <c r="Q1978" s="11">
        <f>(((J1978/60)/60)/24)+DATE(1970,1,1)+(-5/24)</f>
        <v>41438.691261574073</v>
      </c>
      <c r="R1978" s="13" t="s">
        <v>8295</v>
      </c>
      <c r="S1978" s="14" t="str">
        <f t="shared" si="181"/>
        <v>technology</v>
      </c>
      <c r="T1978" s="13" t="str">
        <f t="shared" si="182"/>
        <v>hardware</v>
      </c>
      <c r="U1978">
        <f>LEN(C1978)</f>
        <v>57</v>
      </c>
      <c r="V1978">
        <f t="shared" si="183"/>
        <v>0</v>
      </c>
      <c r="W1978">
        <f t="shared" si="184"/>
        <v>1</v>
      </c>
      <c r="X1978">
        <f t="shared" si="185"/>
        <v>0</v>
      </c>
    </row>
    <row r="1979" spans="1:24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>
        <f>E1979/D1979</f>
        <v>4.0232999999999999</v>
      </c>
      <c r="O1979" s="6">
        <f>IF(L1979&gt;0,E1979/L1979,0)</f>
        <v>245.02436053593178</v>
      </c>
      <c r="P1979" s="11">
        <f t="shared" si="180"/>
        <v>42357.124305555553</v>
      </c>
      <c r="Q1979" s="11">
        <f>(((J1979/60)/60)/24)+DATE(1970,1,1)+(-5/24)</f>
        <v>42311.008564814816</v>
      </c>
      <c r="R1979" s="13" t="s">
        <v>8295</v>
      </c>
      <c r="S1979" s="14" t="str">
        <f t="shared" si="181"/>
        <v>technology</v>
      </c>
      <c r="T1979" s="13" t="str">
        <f t="shared" si="182"/>
        <v>hardware</v>
      </c>
      <c r="U1979">
        <f>LEN(C1979)</f>
        <v>102</v>
      </c>
      <c r="V1979">
        <f t="shared" si="183"/>
        <v>0</v>
      </c>
      <c r="W1979">
        <f t="shared" si="184"/>
        <v>0</v>
      </c>
      <c r="X1979">
        <f t="shared" si="185"/>
        <v>1</v>
      </c>
    </row>
    <row r="1980" spans="1:24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>
        <f>E1980/D1980</f>
        <v>10.2684514</v>
      </c>
      <c r="O1980" s="6">
        <f>IF(L1980&gt;0,E1980/L1980,0)</f>
        <v>1323.2540463917526</v>
      </c>
      <c r="P1980" s="11">
        <f t="shared" si="180"/>
        <v>41072.083333333328</v>
      </c>
      <c r="Q1980" s="11">
        <f>(((J1980/60)/60)/24)+DATE(1970,1,1)+(-5/24)</f>
        <v>41039.017268518517</v>
      </c>
      <c r="R1980" s="13" t="s">
        <v>8295</v>
      </c>
      <c r="S1980" s="14" t="str">
        <f t="shared" si="181"/>
        <v>technology</v>
      </c>
      <c r="T1980" s="13" t="str">
        <f t="shared" si="182"/>
        <v>hardware</v>
      </c>
      <c r="U1980">
        <f>LEN(C1980)</f>
        <v>135</v>
      </c>
      <c r="V1980">
        <f t="shared" si="183"/>
        <v>0</v>
      </c>
      <c r="W1980">
        <f t="shared" si="184"/>
        <v>0</v>
      </c>
      <c r="X1980">
        <f t="shared" si="185"/>
        <v>1</v>
      </c>
    </row>
    <row r="1981" spans="1:24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>
        <f>E1981/D1981</f>
        <v>1.14901155</v>
      </c>
      <c r="O1981" s="6">
        <f>IF(L1981&gt;0,E1981/L1981,0)</f>
        <v>282.65966789667897</v>
      </c>
      <c r="P1981" s="11">
        <f t="shared" si="180"/>
        <v>42326.999305555553</v>
      </c>
      <c r="Q1981" s="11">
        <f>(((J1981/60)/60)/24)+DATE(1970,1,1)+(-5/24)</f>
        <v>42290.25168981481</v>
      </c>
      <c r="R1981" s="13" t="s">
        <v>8295</v>
      </c>
      <c r="S1981" s="14" t="str">
        <f t="shared" si="181"/>
        <v>technology</v>
      </c>
      <c r="T1981" s="13" t="str">
        <f t="shared" si="182"/>
        <v>hardware</v>
      </c>
      <c r="U1981">
        <f>LEN(C1981)</f>
        <v>95</v>
      </c>
      <c r="V1981">
        <f t="shared" si="183"/>
        <v>0</v>
      </c>
      <c r="W1981">
        <f t="shared" si="184"/>
        <v>1</v>
      </c>
      <c r="X1981">
        <f t="shared" si="185"/>
        <v>0</v>
      </c>
    </row>
    <row r="1982" spans="1:24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>
        <f>E1982/D1982</f>
        <v>3.5482402000000004</v>
      </c>
      <c r="O1982" s="6">
        <f>IF(L1982&gt;0,E1982/L1982,0)</f>
        <v>91.214401028277635</v>
      </c>
      <c r="P1982" s="11">
        <f t="shared" si="180"/>
        <v>42463.292384259257</v>
      </c>
      <c r="Q1982" s="11">
        <f>(((J1982/60)/60)/24)+DATE(1970,1,1)+(-5/24)</f>
        <v>42423.334050925921</v>
      </c>
      <c r="R1982" s="13" t="s">
        <v>8295</v>
      </c>
      <c r="S1982" s="14" t="str">
        <f t="shared" si="181"/>
        <v>technology</v>
      </c>
      <c r="T1982" s="13" t="str">
        <f t="shared" si="182"/>
        <v>hardware</v>
      </c>
      <c r="U1982">
        <f>LEN(C1982)</f>
        <v>67</v>
      </c>
      <c r="V1982">
        <f t="shared" si="183"/>
        <v>0</v>
      </c>
      <c r="W1982">
        <f t="shared" si="184"/>
        <v>1</v>
      </c>
      <c r="X1982">
        <f t="shared" si="185"/>
        <v>0</v>
      </c>
    </row>
    <row r="1983" spans="1:24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>
        <f>E1983/D1983</f>
        <v>5.0799999999999998E-2</v>
      </c>
      <c r="O1983" s="6">
        <f>IF(L1983&gt;0,E1983/L1983,0)</f>
        <v>31.75</v>
      </c>
      <c r="P1983" s="11">
        <f t="shared" si="180"/>
        <v>41829.516956018517</v>
      </c>
      <c r="Q1983" s="11">
        <f>(((J1983/60)/60)/24)+DATE(1970,1,1)+(-5/24)</f>
        <v>41799.516956018517</v>
      </c>
      <c r="R1983" s="13" t="s">
        <v>8296</v>
      </c>
      <c r="S1983" s="14" t="str">
        <f t="shared" si="181"/>
        <v>photography</v>
      </c>
      <c r="T1983" s="13" t="str">
        <f t="shared" si="182"/>
        <v>people</v>
      </c>
      <c r="U1983">
        <f>LEN(C1983)</f>
        <v>133</v>
      </c>
      <c r="V1983">
        <f t="shared" si="183"/>
        <v>0</v>
      </c>
      <c r="W1983">
        <f t="shared" si="184"/>
        <v>0</v>
      </c>
      <c r="X1983">
        <f t="shared" si="185"/>
        <v>1</v>
      </c>
    </row>
    <row r="1984" spans="1:24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>
        <f>E1984/D1984</f>
        <v>0</v>
      </c>
      <c r="O1984" s="6">
        <f>IF(L1984&gt;0,E1984/L1984,0)</f>
        <v>0</v>
      </c>
      <c r="P1984" s="11">
        <f t="shared" si="180"/>
        <v>42708.419988425921</v>
      </c>
      <c r="Q1984" s="11">
        <f>(((J1984/60)/60)/24)+DATE(1970,1,1)+(-5/24)</f>
        <v>42678.378321759257</v>
      </c>
      <c r="R1984" s="13" t="s">
        <v>8296</v>
      </c>
      <c r="S1984" s="14" t="str">
        <f t="shared" si="181"/>
        <v>photography</v>
      </c>
      <c r="T1984" s="13" t="str">
        <f t="shared" si="182"/>
        <v>people</v>
      </c>
      <c r="U1984">
        <f>LEN(C1984)</f>
        <v>100</v>
      </c>
      <c r="V1984">
        <f t="shared" si="183"/>
        <v>0</v>
      </c>
      <c r="W1984">
        <f t="shared" si="184"/>
        <v>0</v>
      </c>
      <c r="X1984">
        <f t="shared" si="185"/>
        <v>1</v>
      </c>
    </row>
    <row r="1985" spans="1:24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>
        <f>E1985/D1985</f>
        <v>4.2999999999999997E-2</v>
      </c>
      <c r="O1985" s="6">
        <f>IF(L1985&gt;0,E1985/L1985,0)</f>
        <v>88.6875</v>
      </c>
      <c r="P1985" s="11">
        <f t="shared" si="180"/>
        <v>42615.083333333336</v>
      </c>
      <c r="Q1985" s="11">
        <f>(((J1985/60)/60)/24)+DATE(1970,1,1)+(-5/24)</f>
        <v>42592.803449074076</v>
      </c>
      <c r="R1985" s="13" t="s">
        <v>8296</v>
      </c>
      <c r="S1985" s="14" t="str">
        <f t="shared" si="181"/>
        <v>photography</v>
      </c>
      <c r="T1985" s="13" t="str">
        <f t="shared" si="182"/>
        <v>people</v>
      </c>
      <c r="U1985">
        <f>LEN(C1985)</f>
        <v>126</v>
      </c>
      <c r="V1985">
        <f t="shared" si="183"/>
        <v>0</v>
      </c>
      <c r="W1985">
        <f t="shared" si="184"/>
        <v>0</v>
      </c>
      <c r="X1985">
        <f t="shared" si="185"/>
        <v>1</v>
      </c>
    </row>
    <row r="1986" spans="1:24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>
        <f>E1986/D1986</f>
        <v>0.21146666666666666</v>
      </c>
      <c r="O1986" s="6">
        <f>IF(L1986&gt;0,E1986/L1986,0)</f>
        <v>453.14285714285717</v>
      </c>
      <c r="P1986" s="11">
        <f t="shared" ref="P1986:P2049" si="186">(((I1986/60)/60)/24)+DATE(1970,1,1)+(-5/24)</f>
        <v>41973.623622685183</v>
      </c>
      <c r="Q1986" s="11">
        <f>(((J1986/60)/60)/24)+DATE(1970,1,1)+(-5/24)</f>
        <v>41913.581956018512</v>
      </c>
      <c r="R1986" s="13" t="s">
        <v>8296</v>
      </c>
      <c r="S1986" s="14" t="str">
        <f t="shared" ref="S1986:S2049" si="187">LEFT(R1986,SEARCH("/",R1986)-1)</f>
        <v>photography</v>
      </c>
      <c r="T1986" s="13" t="str">
        <f t="shared" ref="T1986:T2049" si="188">RIGHT(R1986,LEN(R1986)-SEARCH("/",R1986))</f>
        <v>people</v>
      </c>
      <c r="U1986">
        <f>LEN(C1986)</f>
        <v>113</v>
      </c>
      <c r="V1986">
        <f t="shared" si="183"/>
        <v>0</v>
      </c>
      <c r="W1986">
        <f t="shared" si="184"/>
        <v>0</v>
      </c>
      <c r="X1986">
        <f t="shared" si="185"/>
        <v>1</v>
      </c>
    </row>
    <row r="1987" spans="1:24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>
        <f>E1987/D1987</f>
        <v>3.1875000000000001E-2</v>
      </c>
      <c r="O1987" s="6">
        <f>IF(L1987&gt;0,E1987/L1987,0)</f>
        <v>12.75</v>
      </c>
      <c r="P1987" s="11">
        <f t="shared" si="186"/>
        <v>42584.749999999993</v>
      </c>
      <c r="Q1987" s="11">
        <f>(((J1987/60)/60)/24)+DATE(1970,1,1)+(-5/24)</f>
        <v>42555.490405092591</v>
      </c>
      <c r="R1987" s="13" t="s">
        <v>8296</v>
      </c>
      <c r="S1987" s="14" t="str">
        <f t="shared" si="187"/>
        <v>photography</v>
      </c>
      <c r="T1987" s="13" t="str">
        <f t="shared" si="188"/>
        <v>people</v>
      </c>
      <c r="U1987">
        <f>LEN(C1987)</f>
        <v>133</v>
      </c>
      <c r="V1987">
        <f t="shared" ref="V1987:V2050" si="189">IF(U1987&lt;50,1,0)</f>
        <v>0</v>
      </c>
      <c r="W1987">
        <f t="shared" ref="W1987:W2050" si="190">IF(AND(U1987&gt;= 50, U1987 &lt; 100),1,0)</f>
        <v>0</v>
      </c>
      <c r="X1987">
        <f t="shared" ref="X1987:X2050" si="191">IF(U1987&gt;=100,1,0)</f>
        <v>1</v>
      </c>
    </row>
    <row r="1988" spans="1:24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>
        <f>E1988/D1988</f>
        <v>5.0000000000000001E-4</v>
      </c>
      <c r="O1988" s="6">
        <f>IF(L1988&gt;0,E1988/L1988,0)</f>
        <v>1</v>
      </c>
      <c r="P1988" s="11">
        <f t="shared" si="186"/>
        <v>42443.183831018519</v>
      </c>
      <c r="Q1988" s="11">
        <f>(((J1988/60)/60)/24)+DATE(1970,1,1)+(-5/24)</f>
        <v>42413.225497685176</v>
      </c>
      <c r="R1988" s="13" t="s">
        <v>8296</v>
      </c>
      <c r="S1988" s="14" t="str">
        <f t="shared" si="187"/>
        <v>photography</v>
      </c>
      <c r="T1988" s="13" t="str">
        <f t="shared" si="188"/>
        <v>people</v>
      </c>
      <c r="U1988">
        <f>LEN(C1988)</f>
        <v>128</v>
      </c>
      <c r="V1988">
        <f t="shared" si="189"/>
        <v>0</v>
      </c>
      <c r="W1988">
        <f t="shared" si="190"/>
        <v>0</v>
      </c>
      <c r="X1988">
        <f t="shared" si="191"/>
        <v>1</v>
      </c>
    </row>
    <row r="1989" spans="1:24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>
        <f>E1989/D1989</f>
        <v>0.42472727272727273</v>
      </c>
      <c r="O1989" s="6">
        <f>IF(L1989&gt;0,E1989/L1989,0)</f>
        <v>83.428571428571431</v>
      </c>
      <c r="P1989" s="11">
        <f t="shared" si="186"/>
        <v>42064.431435185186</v>
      </c>
      <c r="Q1989" s="11">
        <f>(((J1989/60)/60)/24)+DATE(1970,1,1)+(-5/24)</f>
        <v>42034.431435185186</v>
      </c>
      <c r="R1989" s="13" t="s">
        <v>8296</v>
      </c>
      <c r="S1989" s="14" t="str">
        <f t="shared" si="187"/>
        <v>photography</v>
      </c>
      <c r="T1989" s="13" t="str">
        <f t="shared" si="188"/>
        <v>people</v>
      </c>
      <c r="U1989">
        <f>LEN(C1989)</f>
        <v>76</v>
      </c>
      <c r="V1989">
        <f t="shared" si="189"/>
        <v>0</v>
      </c>
      <c r="W1989">
        <f t="shared" si="190"/>
        <v>1</v>
      </c>
      <c r="X1989">
        <f t="shared" si="191"/>
        <v>0</v>
      </c>
    </row>
    <row r="1990" spans="1:24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>
        <f>E1990/D1990</f>
        <v>4.1666666666666666E-3</v>
      </c>
      <c r="O1990" s="6">
        <f>IF(L1990&gt;0,E1990/L1990,0)</f>
        <v>25</v>
      </c>
      <c r="P1990" s="11">
        <f t="shared" si="186"/>
        <v>42236.554884259262</v>
      </c>
      <c r="Q1990" s="11">
        <f>(((J1990/60)/60)/24)+DATE(1970,1,1)+(-5/24)</f>
        <v>42206.554884259262</v>
      </c>
      <c r="R1990" s="13" t="s">
        <v>8296</v>
      </c>
      <c r="S1990" s="14" t="str">
        <f t="shared" si="187"/>
        <v>photography</v>
      </c>
      <c r="T1990" s="13" t="str">
        <f t="shared" si="188"/>
        <v>people</v>
      </c>
      <c r="U1990">
        <f>LEN(C1990)</f>
        <v>27</v>
      </c>
      <c r="V1990">
        <f t="shared" si="189"/>
        <v>1</v>
      </c>
      <c r="W1990">
        <f t="shared" si="190"/>
        <v>0</v>
      </c>
      <c r="X1990">
        <f t="shared" si="191"/>
        <v>0</v>
      </c>
    </row>
    <row r="1991" spans="1:24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>
        <f>E1991/D1991</f>
        <v>0.01</v>
      </c>
      <c r="O1991" s="6">
        <f>IF(L1991&gt;0,E1991/L1991,0)</f>
        <v>50</v>
      </c>
      <c r="P1991" s="11">
        <f t="shared" si="186"/>
        <v>42715.472314814811</v>
      </c>
      <c r="Q1991" s="11">
        <f>(((J1991/60)/60)/24)+DATE(1970,1,1)+(-5/24)</f>
        <v>42685.472314814811</v>
      </c>
      <c r="R1991" s="13" t="s">
        <v>8296</v>
      </c>
      <c r="S1991" s="14" t="str">
        <f t="shared" si="187"/>
        <v>photography</v>
      </c>
      <c r="T1991" s="13" t="str">
        <f t="shared" si="188"/>
        <v>people</v>
      </c>
      <c r="U1991">
        <f>LEN(C1991)</f>
        <v>114</v>
      </c>
      <c r="V1991">
        <f t="shared" si="189"/>
        <v>0</v>
      </c>
      <c r="W1991">
        <f t="shared" si="190"/>
        <v>0</v>
      </c>
      <c r="X1991">
        <f t="shared" si="191"/>
        <v>1</v>
      </c>
    </row>
    <row r="1992" spans="1:24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>
        <f>E1992/D1992</f>
        <v>0.16966666666666666</v>
      </c>
      <c r="O1992" s="6">
        <f>IF(L1992&gt;0,E1992/L1992,0)</f>
        <v>101.8</v>
      </c>
      <c r="P1992" s="11">
        <f t="shared" si="186"/>
        <v>42412.987638888888</v>
      </c>
      <c r="Q1992" s="11">
        <f>(((J1992/60)/60)/24)+DATE(1970,1,1)+(-5/24)</f>
        <v>42397.987638888888</v>
      </c>
      <c r="R1992" s="13" t="s">
        <v>8296</v>
      </c>
      <c r="S1992" s="14" t="str">
        <f t="shared" si="187"/>
        <v>photography</v>
      </c>
      <c r="T1992" s="13" t="str">
        <f t="shared" si="188"/>
        <v>people</v>
      </c>
      <c r="U1992">
        <f>LEN(C1992)</f>
        <v>120</v>
      </c>
      <c r="V1992">
        <f t="shared" si="189"/>
        <v>0</v>
      </c>
      <c r="W1992">
        <f t="shared" si="190"/>
        <v>0</v>
      </c>
      <c r="X1992">
        <f t="shared" si="191"/>
        <v>1</v>
      </c>
    </row>
    <row r="1993" spans="1:24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>
        <f>E1993/D1993</f>
        <v>7.0000000000000007E-2</v>
      </c>
      <c r="O1993" s="6">
        <f>IF(L1993&gt;0,E1993/L1993,0)</f>
        <v>46.666666666666664</v>
      </c>
      <c r="P1993" s="11">
        <f t="shared" si="186"/>
        <v>42188.685023148144</v>
      </c>
      <c r="Q1993" s="11">
        <f>(((J1993/60)/60)/24)+DATE(1970,1,1)+(-5/24)</f>
        <v>42167.685023148144</v>
      </c>
      <c r="R1993" s="13" t="s">
        <v>8296</v>
      </c>
      <c r="S1993" s="14" t="str">
        <f t="shared" si="187"/>
        <v>photography</v>
      </c>
      <c r="T1993" s="13" t="str">
        <f t="shared" si="188"/>
        <v>people</v>
      </c>
      <c r="U1993">
        <f>LEN(C1993)</f>
        <v>88</v>
      </c>
      <c r="V1993">
        <f t="shared" si="189"/>
        <v>0</v>
      </c>
      <c r="W1993">
        <f t="shared" si="190"/>
        <v>1</v>
      </c>
      <c r="X1993">
        <f t="shared" si="191"/>
        <v>0</v>
      </c>
    </row>
    <row r="1994" spans="1:24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>
        <f>E1994/D1994</f>
        <v>1.3333333333333333E-3</v>
      </c>
      <c r="O1994" s="6">
        <f>IF(L1994&gt;0,E1994/L1994,0)</f>
        <v>1</v>
      </c>
      <c r="P1994" s="11">
        <f t="shared" si="186"/>
        <v>42052.935081018521</v>
      </c>
      <c r="Q1994" s="11">
        <f>(((J1994/60)/60)/24)+DATE(1970,1,1)+(-5/24)</f>
        <v>42022.935081018521</v>
      </c>
      <c r="R1994" s="13" t="s">
        <v>8296</v>
      </c>
      <c r="S1994" s="14" t="str">
        <f t="shared" si="187"/>
        <v>photography</v>
      </c>
      <c r="T1994" s="13" t="str">
        <f t="shared" si="188"/>
        <v>people</v>
      </c>
      <c r="U1994">
        <f>LEN(C1994)</f>
        <v>57</v>
      </c>
      <c r="V1994">
        <f t="shared" si="189"/>
        <v>0</v>
      </c>
      <c r="W1994">
        <f t="shared" si="190"/>
        <v>1</v>
      </c>
      <c r="X1994">
        <f t="shared" si="191"/>
        <v>0</v>
      </c>
    </row>
    <row r="1995" spans="1:24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>
        <f>E1995/D1995</f>
        <v>0</v>
      </c>
      <c r="O1995" s="6">
        <f>IF(L1995&gt;0,E1995/L1995,0)</f>
        <v>0</v>
      </c>
      <c r="P1995" s="11">
        <f t="shared" si="186"/>
        <v>42359.380057870374</v>
      </c>
      <c r="Q1995" s="11">
        <f>(((J1995/60)/60)/24)+DATE(1970,1,1)+(-5/24)</f>
        <v>42329.380057870374</v>
      </c>
      <c r="R1995" s="13" t="s">
        <v>8296</v>
      </c>
      <c r="S1995" s="14" t="str">
        <f t="shared" si="187"/>
        <v>photography</v>
      </c>
      <c r="T1995" s="13" t="str">
        <f t="shared" si="188"/>
        <v>people</v>
      </c>
      <c r="U1995">
        <f>LEN(C1995)</f>
        <v>121</v>
      </c>
      <c r="V1995">
        <f t="shared" si="189"/>
        <v>0</v>
      </c>
      <c r="W1995">
        <f t="shared" si="190"/>
        <v>0</v>
      </c>
      <c r="X1995">
        <f t="shared" si="191"/>
        <v>1</v>
      </c>
    </row>
    <row r="1996" spans="1:24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>
        <f>E1996/D1996</f>
        <v>0</v>
      </c>
      <c r="O1996" s="6">
        <f>IF(L1996&gt;0,E1996/L1996,0)</f>
        <v>0</v>
      </c>
      <c r="P1996" s="11">
        <f t="shared" si="186"/>
        <v>42710.839606481481</v>
      </c>
      <c r="Q1996" s="11">
        <f>(((J1996/60)/60)/24)+DATE(1970,1,1)+(-5/24)</f>
        <v>42650.797939814809</v>
      </c>
      <c r="R1996" s="13" t="s">
        <v>8296</v>
      </c>
      <c r="S1996" s="14" t="str">
        <f t="shared" si="187"/>
        <v>photography</v>
      </c>
      <c r="T1996" s="13" t="str">
        <f t="shared" si="188"/>
        <v>people</v>
      </c>
      <c r="U1996">
        <f>LEN(C1996)</f>
        <v>133</v>
      </c>
      <c r="V1996">
        <f t="shared" si="189"/>
        <v>0</v>
      </c>
      <c r="W1996">
        <f t="shared" si="190"/>
        <v>0</v>
      </c>
      <c r="X1996">
        <f t="shared" si="191"/>
        <v>1</v>
      </c>
    </row>
    <row r="1997" spans="1:24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>
        <f>E1997/D1997</f>
        <v>7.8E-2</v>
      </c>
      <c r="O1997" s="6">
        <f>IF(L1997&gt;0,E1997/L1997,0)</f>
        <v>26</v>
      </c>
      <c r="P1997" s="11">
        <f t="shared" si="186"/>
        <v>42201.693703703706</v>
      </c>
      <c r="Q1997" s="11">
        <f>(((J1997/60)/60)/24)+DATE(1970,1,1)+(-5/24)</f>
        <v>42181.693703703706</v>
      </c>
      <c r="R1997" s="13" t="s">
        <v>8296</v>
      </c>
      <c r="S1997" s="14" t="str">
        <f t="shared" si="187"/>
        <v>photography</v>
      </c>
      <c r="T1997" s="13" t="str">
        <f t="shared" si="188"/>
        <v>people</v>
      </c>
      <c r="U1997">
        <f>LEN(C1997)</f>
        <v>128</v>
      </c>
      <c r="V1997">
        <f t="shared" si="189"/>
        <v>0</v>
      </c>
      <c r="W1997">
        <f t="shared" si="190"/>
        <v>0</v>
      </c>
      <c r="X1997">
        <f t="shared" si="191"/>
        <v>1</v>
      </c>
    </row>
    <row r="1998" spans="1:24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>
        <f>E1998/D1998</f>
        <v>0</v>
      </c>
      <c r="O1998" s="6">
        <f>IF(L1998&gt;0,E1998/L1998,0)</f>
        <v>0</v>
      </c>
      <c r="P1998" s="11">
        <f t="shared" si="186"/>
        <v>41830.611238425925</v>
      </c>
      <c r="Q1998" s="11">
        <f>(((J1998/60)/60)/24)+DATE(1970,1,1)+(-5/24)</f>
        <v>41800.611238425925</v>
      </c>
      <c r="R1998" s="13" t="s">
        <v>8296</v>
      </c>
      <c r="S1998" s="14" t="str">
        <f t="shared" si="187"/>
        <v>photography</v>
      </c>
      <c r="T1998" s="13" t="str">
        <f t="shared" si="188"/>
        <v>people</v>
      </c>
      <c r="U1998">
        <f>LEN(C1998)</f>
        <v>135</v>
      </c>
      <c r="V1998">
        <f t="shared" si="189"/>
        <v>0</v>
      </c>
      <c r="W1998">
        <f t="shared" si="190"/>
        <v>0</v>
      </c>
      <c r="X1998">
        <f t="shared" si="191"/>
        <v>1</v>
      </c>
    </row>
    <row r="1999" spans="1:24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>
        <f>E1999/D1999</f>
        <v>0</v>
      </c>
      <c r="O1999" s="6">
        <f>IF(L1999&gt;0,E1999/L1999,0)</f>
        <v>0</v>
      </c>
      <c r="P1999" s="11">
        <f t="shared" si="186"/>
        <v>41877.722361111111</v>
      </c>
      <c r="Q1999" s="11">
        <f>(((J1999/60)/60)/24)+DATE(1970,1,1)+(-5/24)</f>
        <v>41847.722361111111</v>
      </c>
      <c r="R1999" s="13" t="s">
        <v>8296</v>
      </c>
      <c r="S1999" s="14" t="str">
        <f t="shared" si="187"/>
        <v>photography</v>
      </c>
      <c r="T1999" s="13" t="str">
        <f t="shared" si="188"/>
        <v>people</v>
      </c>
      <c r="U1999">
        <f>LEN(C1999)</f>
        <v>125</v>
      </c>
      <c r="V1999">
        <f t="shared" si="189"/>
        <v>0</v>
      </c>
      <c r="W1999">
        <f t="shared" si="190"/>
        <v>0</v>
      </c>
      <c r="X1999">
        <f t="shared" si="191"/>
        <v>1</v>
      </c>
    </row>
    <row r="2000" spans="1:24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>
        <f>E2000/D2000</f>
        <v>0.26200000000000001</v>
      </c>
      <c r="O2000" s="6">
        <f>IF(L2000&gt;0,E2000/L2000,0)</f>
        <v>218.33333333333334</v>
      </c>
      <c r="P2000" s="11">
        <f t="shared" si="186"/>
        <v>41851.910162037035</v>
      </c>
      <c r="Q2000" s="11">
        <f>(((J2000/60)/60)/24)+DATE(1970,1,1)+(-5/24)</f>
        <v>41806.910162037035</v>
      </c>
      <c r="R2000" s="13" t="s">
        <v>8296</v>
      </c>
      <c r="S2000" s="14" t="str">
        <f t="shared" si="187"/>
        <v>photography</v>
      </c>
      <c r="T2000" s="13" t="str">
        <f t="shared" si="188"/>
        <v>people</v>
      </c>
      <c r="U2000">
        <f>LEN(C2000)</f>
        <v>127</v>
      </c>
      <c r="V2000">
        <f t="shared" si="189"/>
        <v>0</v>
      </c>
      <c r="W2000">
        <f t="shared" si="190"/>
        <v>0</v>
      </c>
      <c r="X2000">
        <f t="shared" si="191"/>
        <v>1</v>
      </c>
    </row>
    <row r="2001" spans="1:24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>
        <f>E2001/D2001</f>
        <v>7.6129032258064515E-3</v>
      </c>
      <c r="O2001" s="6">
        <f>IF(L2001&gt;0,E2001/L2001,0)</f>
        <v>33.714285714285715</v>
      </c>
      <c r="P2001" s="11">
        <f t="shared" si="186"/>
        <v>41956.316064814811</v>
      </c>
      <c r="Q2001" s="11">
        <f>(((J2001/60)/60)/24)+DATE(1970,1,1)+(-5/24)</f>
        <v>41926.274398148147</v>
      </c>
      <c r="R2001" s="13" t="s">
        <v>8296</v>
      </c>
      <c r="S2001" s="14" t="str">
        <f t="shared" si="187"/>
        <v>photography</v>
      </c>
      <c r="T2001" s="13" t="str">
        <f t="shared" si="188"/>
        <v>people</v>
      </c>
      <c r="U2001">
        <f>LEN(C2001)</f>
        <v>101</v>
      </c>
      <c r="V2001">
        <f t="shared" si="189"/>
        <v>0</v>
      </c>
      <c r="W2001">
        <f t="shared" si="190"/>
        <v>0</v>
      </c>
      <c r="X2001">
        <f t="shared" si="191"/>
        <v>1</v>
      </c>
    </row>
    <row r="2002" spans="1:24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>
        <f>E2002/D2002</f>
        <v>0.125</v>
      </c>
      <c r="O2002" s="6">
        <f>IF(L2002&gt;0,E2002/L2002,0)</f>
        <v>25</v>
      </c>
      <c r="P2002" s="11">
        <f t="shared" si="186"/>
        <v>42375.743206018517</v>
      </c>
      <c r="Q2002" s="11">
        <f>(((J2002/60)/60)/24)+DATE(1970,1,1)+(-5/24)</f>
        <v>42345.743206018517</v>
      </c>
      <c r="R2002" s="13" t="s">
        <v>8296</v>
      </c>
      <c r="S2002" s="14" t="str">
        <f t="shared" si="187"/>
        <v>photography</v>
      </c>
      <c r="T2002" s="13" t="str">
        <f t="shared" si="188"/>
        <v>people</v>
      </c>
      <c r="U2002">
        <f>LEN(C2002)</f>
        <v>128</v>
      </c>
      <c r="V2002">
        <f t="shared" si="189"/>
        <v>0</v>
      </c>
      <c r="W2002">
        <f t="shared" si="190"/>
        <v>0</v>
      </c>
      <c r="X2002">
        <f t="shared" si="191"/>
        <v>1</v>
      </c>
    </row>
    <row r="2003" spans="1:24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>
        <f>E2003/D2003</f>
        <v>3.8212909090909091</v>
      </c>
      <c r="O2003" s="6">
        <f>IF(L2003&gt;0,E2003/L2003,0)</f>
        <v>128.38790470372632</v>
      </c>
      <c r="P2003" s="11">
        <f t="shared" si="186"/>
        <v>42167.624999999993</v>
      </c>
      <c r="Q2003" s="11">
        <f>(((J2003/60)/60)/24)+DATE(1970,1,1)+(-5/24)</f>
        <v>42136.001342592594</v>
      </c>
      <c r="R2003" s="13" t="s">
        <v>8295</v>
      </c>
      <c r="S2003" s="14" t="str">
        <f t="shared" si="187"/>
        <v>technology</v>
      </c>
      <c r="T2003" s="13" t="str">
        <f t="shared" si="188"/>
        <v>hardware</v>
      </c>
      <c r="U2003">
        <f>LEN(C2003)</f>
        <v>103</v>
      </c>
      <c r="V2003">
        <f t="shared" si="189"/>
        <v>0</v>
      </c>
      <c r="W2003">
        <f t="shared" si="190"/>
        <v>0</v>
      </c>
      <c r="X2003">
        <f t="shared" si="191"/>
        <v>1</v>
      </c>
    </row>
    <row r="2004" spans="1:24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>
        <f>E2004/D2004</f>
        <v>2.1679422000000002</v>
      </c>
      <c r="O2004" s="6">
        <f>IF(L2004&gt;0,E2004/L2004,0)</f>
        <v>78.834261818181815</v>
      </c>
      <c r="P2004" s="11">
        <f t="shared" si="186"/>
        <v>42758.503969907404</v>
      </c>
      <c r="Q2004" s="11">
        <f>(((J2004/60)/60)/24)+DATE(1970,1,1)+(-5/24)</f>
        <v>42728.503969907404</v>
      </c>
      <c r="R2004" s="13" t="s">
        <v>8295</v>
      </c>
      <c r="S2004" s="14" t="str">
        <f t="shared" si="187"/>
        <v>technology</v>
      </c>
      <c r="T2004" s="13" t="str">
        <f t="shared" si="188"/>
        <v>hardware</v>
      </c>
      <c r="U2004">
        <f>LEN(C2004)</f>
        <v>115</v>
      </c>
      <c r="V2004">
        <f t="shared" si="189"/>
        <v>0</v>
      </c>
      <c r="W2004">
        <f t="shared" si="190"/>
        <v>0</v>
      </c>
      <c r="X2004">
        <f t="shared" si="191"/>
        <v>1</v>
      </c>
    </row>
    <row r="2005" spans="1:24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>
        <f>E2005/D2005</f>
        <v>3.12</v>
      </c>
      <c r="O2005" s="6">
        <f>IF(L2005&gt;0,E2005/L2005,0)</f>
        <v>91.764705882352942</v>
      </c>
      <c r="P2005" s="11">
        <f t="shared" si="186"/>
        <v>40361.75</v>
      </c>
      <c r="Q2005" s="11">
        <f>(((J2005/60)/60)/24)+DATE(1970,1,1)+(-5/24)</f>
        <v>40346.917268518519</v>
      </c>
      <c r="R2005" s="13" t="s">
        <v>8295</v>
      </c>
      <c r="S2005" s="14" t="str">
        <f t="shared" si="187"/>
        <v>technology</v>
      </c>
      <c r="T2005" s="13" t="str">
        <f t="shared" si="188"/>
        <v>hardware</v>
      </c>
      <c r="U2005">
        <f>LEN(C2005)</f>
        <v>146</v>
      </c>
      <c r="V2005">
        <f t="shared" si="189"/>
        <v>0</v>
      </c>
      <c r="W2005">
        <f t="shared" si="190"/>
        <v>0</v>
      </c>
      <c r="X2005">
        <f t="shared" si="191"/>
        <v>1</v>
      </c>
    </row>
    <row r="2006" spans="1:24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>
        <f>E2006/D2006</f>
        <v>2.3442048</v>
      </c>
      <c r="O2006" s="6">
        <f>IF(L2006&gt;0,E2006/L2006,0)</f>
        <v>331.10237288135596</v>
      </c>
      <c r="P2006" s="11">
        <f t="shared" si="186"/>
        <v>41830.396562499998</v>
      </c>
      <c r="Q2006" s="11">
        <f>(((J2006/60)/60)/24)+DATE(1970,1,1)+(-5/24)</f>
        <v>41800.396562499998</v>
      </c>
      <c r="R2006" s="13" t="s">
        <v>8295</v>
      </c>
      <c r="S2006" s="14" t="str">
        <f t="shared" si="187"/>
        <v>technology</v>
      </c>
      <c r="T2006" s="13" t="str">
        <f t="shared" si="188"/>
        <v>hardware</v>
      </c>
      <c r="U2006">
        <f>LEN(C2006)</f>
        <v>122</v>
      </c>
      <c r="V2006">
        <f t="shared" si="189"/>
        <v>0</v>
      </c>
      <c r="W2006">
        <f t="shared" si="190"/>
        <v>0</v>
      </c>
      <c r="X2006">
        <f t="shared" si="191"/>
        <v>1</v>
      </c>
    </row>
    <row r="2007" spans="1:24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>
        <f>E2007/D2007</f>
        <v>1.236801</v>
      </c>
      <c r="O2007" s="6">
        <f>IF(L2007&gt;0,E2007/L2007,0)</f>
        <v>194.26193717277485</v>
      </c>
      <c r="P2007" s="11">
        <f t="shared" si="186"/>
        <v>41562.957638888889</v>
      </c>
      <c r="Q2007" s="11">
        <f>(((J2007/60)/60)/24)+DATE(1970,1,1)+(-5/24)</f>
        <v>41535.604374999995</v>
      </c>
      <c r="R2007" s="13" t="s">
        <v>8295</v>
      </c>
      <c r="S2007" s="14" t="str">
        <f t="shared" si="187"/>
        <v>technology</v>
      </c>
      <c r="T2007" s="13" t="str">
        <f t="shared" si="188"/>
        <v>hardware</v>
      </c>
      <c r="U2007">
        <f>LEN(C2007)</f>
        <v>121</v>
      </c>
      <c r="V2007">
        <f t="shared" si="189"/>
        <v>0</v>
      </c>
      <c r="W2007">
        <f t="shared" si="190"/>
        <v>0</v>
      </c>
      <c r="X2007">
        <f t="shared" si="191"/>
        <v>1</v>
      </c>
    </row>
    <row r="2008" spans="1:24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>
        <f>E2008/D2008</f>
        <v>2.4784000000000002</v>
      </c>
      <c r="O2008" s="6">
        <f>IF(L2008&gt;0,E2008/L2008,0)</f>
        <v>408.97689768976898</v>
      </c>
      <c r="P2008" s="11">
        <f t="shared" si="186"/>
        <v>41976.333854166667</v>
      </c>
      <c r="Q2008" s="11">
        <f>(((J2008/60)/60)/24)+DATE(1970,1,1)+(-5/24)</f>
        <v>41941.292187499996</v>
      </c>
      <c r="R2008" s="13" t="s">
        <v>8295</v>
      </c>
      <c r="S2008" s="14" t="str">
        <f t="shared" si="187"/>
        <v>technology</v>
      </c>
      <c r="T2008" s="13" t="str">
        <f t="shared" si="188"/>
        <v>hardware</v>
      </c>
      <c r="U2008">
        <f>LEN(C2008)</f>
        <v>134</v>
      </c>
      <c r="V2008">
        <f t="shared" si="189"/>
        <v>0</v>
      </c>
      <c r="W2008">
        <f t="shared" si="190"/>
        <v>0</v>
      </c>
      <c r="X2008">
        <f t="shared" si="191"/>
        <v>1</v>
      </c>
    </row>
    <row r="2009" spans="1:24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>
        <f>E2009/D2009</f>
        <v>1.157092</v>
      </c>
      <c r="O2009" s="6">
        <f>IF(L2009&gt;0,E2009/L2009,0)</f>
        <v>84.459270072992695</v>
      </c>
      <c r="P2009" s="11">
        <f t="shared" si="186"/>
        <v>40413.958333333328</v>
      </c>
      <c r="Q2009" s="11">
        <f>(((J2009/60)/60)/24)+DATE(1970,1,1)+(-5/24)</f>
        <v>40347.629467592589</v>
      </c>
      <c r="R2009" s="13" t="s">
        <v>8295</v>
      </c>
      <c r="S2009" s="14" t="str">
        <f t="shared" si="187"/>
        <v>technology</v>
      </c>
      <c r="T2009" s="13" t="str">
        <f t="shared" si="188"/>
        <v>hardware</v>
      </c>
      <c r="U2009">
        <f>LEN(C2009)</f>
        <v>144</v>
      </c>
      <c r="V2009">
        <f t="shared" si="189"/>
        <v>0</v>
      </c>
      <c r="W2009">
        <f t="shared" si="190"/>
        <v>0</v>
      </c>
      <c r="X2009">
        <f t="shared" si="191"/>
        <v>1</v>
      </c>
    </row>
    <row r="2010" spans="1:24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>
        <f>E2010/D2010</f>
        <v>1.1707484768810599</v>
      </c>
      <c r="O2010" s="6">
        <f>IF(L2010&gt;0,E2010/L2010,0)</f>
        <v>44.853658536585364</v>
      </c>
      <c r="P2010" s="11">
        <f t="shared" si="186"/>
        <v>40805.396087962959</v>
      </c>
      <c r="Q2010" s="11">
        <f>(((J2010/60)/60)/24)+DATE(1970,1,1)+(-5/24)</f>
        <v>40761.396087962959</v>
      </c>
      <c r="R2010" s="13" t="s">
        <v>8295</v>
      </c>
      <c r="S2010" s="14" t="str">
        <f t="shared" si="187"/>
        <v>technology</v>
      </c>
      <c r="T2010" s="13" t="str">
        <f t="shared" si="188"/>
        <v>hardware</v>
      </c>
      <c r="U2010">
        <f>LEN(C2010)</f>
        <v>133</v>
      </c>
      <c r="V2010">
        <f t="shared" si="189"/>
        <v>0</v>
      </c>
      <c r="W2010">
        <f t="shared" si="190"/>
        <v>0</v>
      </c>
      <c r="X2010">
        <f t="shared" si="191"/>
        <v>1</v>
      </c>
    </row>
    <row r="2011" spans="1:24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>
        <f>E2011/D2011</f>
        <v>3.05158</v>
      </c>
      <c r="O2011" s="6">
        <f>IF(L2011&gt;0,E2011/L2011,0)</f>
        <v>383.3643216080402</v>
      </c>
      <c r="P2011" s="11">
        <f t="shared" si="186"/>
        <v>42697.156747685185</v>
      </c>
      <c r="Q2011" s="11">
        <f>(((J2011/60)/60)/24)+DATE(1970,1,1)+(-5/24)</f>
        <v>42661.115081018514</v>
      </c>
      <c r="R2011" s="13" t="s">
        <v>8295</v>
      </c>
      <c r="S2011" s="14" t="str">
        <f t="shared" si="187"/>
        <v>technology</v>
      </c>
      <c r="T2011" s="13" t="str">
        <f t="shared" si="188"/>
        <v>hardware</v>
      </c>
      <c r="U2011">
        <f>LEN(C2011)</f>
        <v>124</v>
      </c>
      <c r="V2011">
        <f t="shared" si="189"/>
        <v>0</v>
      </c>
      <c r="W2011">
        <f t="shared" si="190"/>
        <v>0</v>
      </c>
      <c r="X2011">
        <f t="shared" si="191"/>
        <v>1</v>
      </c>
    </row>
    <row r="2012" spans="1:24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>
        <f>E2012/D2012</f>
        <v>3.2005299999999997</v>
      </c>
      <c r="O2012" s="6">
        <f>IF(L2012&gt;0,E2012/L2012,0)</f>
        <v>55.276856649395505</v>
      </c>
      <c r="P2012" s="11">
        <f t="shared" si="186"/>
        <v>42600.788090277776</v>
      </c>
      <c r="Q2012" s="11">
        <f>(((J2012/60)/60)/24)+DATE(1970,1,1)+(-5/24)</f>
        <v>42570.788090277776</v>
      </c>
      <c r="R2012" s="13" t="s">
        <v>8295</v>
      </c>
      <c r="S2012" s="14" t="str">
        <f t="shared" si="187"/>
        <v>technology</v>
      </c>
      <c r="T2012" s="13" t="str">
        <f t="shared" si="188"/>
        <v>hardware</v>
      </c>
      <c r="U2012">
        <f>LEN(C2012)</f>
        <v>75</v>
      </c>
      <c r="V2012">
        <f t="shared" si="189"/>
        <v>0</v>
      </c>
      <c r="W2012">
        <f t="shared" si="190"/>
        <v>1</v>
      </c>
      <c r="X2012">
        <f t="shared" si="191"/>
        <v>0</v>
      </c>
    </row>
    <row r="2013" spans="1:24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>
        <f>E2013/D2013</f>
        <v>8.1956399999999991</v>
      </c>
      <c r="O2013" s="6">
        <f>IF(L2013&gt;0,E2013/L2013,0)</f>
        <v>422.02059732234807</v>
      </c>
      <c r="P2013" s="11">
        <f t="shared" si="186"/>
        <v>42380.749999999993</v>
      </c>
      <c r="Q2013" s="11">
        <f>(((J2013/60)/60)/24)+DATE(1970,1,1)+(-5/24)</f>
        <v>42347.150150462963</v>
      </c>
      <c r="R2013" s="13" t="s">
        <v>8295</v>
      </c>
      <c r="S2013" s="14" t="str">
        <f t="shared" si="187"/>
        <v>technology</v>
      </c>
      <c r="T2013" s="13" t="str">
        <f t="shared" si="188"/>
        <v>hardware</v>
      </c>
      <c r="U2013">
        <f>LEN(C2013)</f>
        <v>112</v>
      </c>
      <c r="V2013">
        <f t="shared" si="189"/>
        <v>0</v>
      </c>
      <c r="W2013">
        <f t="shared" si="190"/>
        <v>0</v>
      </c>
      <c r="X2013">
        <f t="shared" si="191"/>
        <v>1</v>
      </c>
    </row>
    <row r="2014" spans="1:24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>
        <f>E2014/D2014</f>
        <v>2.3490000000000002</v>
      </c>
      <c r="O2014" s="6">
        <f>IF(L2014&gt;0,E2014/L2014,0)</f>
        <v>64.180327868852459</v>
      </c>
      <c r="P2014" s="11">
        <f t="shared" si="186"/>
        <v>42040.613900462959</v>
      </c>
      <c r="Q2014" s="11">
        <f>(((J2014/60)/60)/24)+DATE(1970,1,1)+(-5/24)</f>
        <v>42010.613900462959</v>
      </c>
      <c r="R2014" s="13" t="s">
        <v>8295</v>
      </c>
      <c r="S2014" s="14" t="str">
        <f t="shared" si="187"/>
        <v>technology</v>
      </c>
      <c r="T2014" s="13" t="str">
        <f t="shared" si="188"/>
        <v>hardware</v>
      </c>
      <c r="U2014">
        <f>LEN(C2014)</f>
        <v>123</v>
      </c>
      <c r="V2014">
        <f t="shared" si="189"/>
        <v>0</v>
      </c>
      <c r="W2014">
        <f t="shared" si="190"/>
        <v>0</v>
      </c>
      <c r="X2014">
        <f t="shared" si="191"/>
        <v>1</v>
      </c>
    </row>
    <row r="2015" spans="1:24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>
        <f>E2015/D2015</f>
        <v>4.9491375</v>
      </c>
      <c r="O2015" s="6">
        <f>IF(L2015&gt;0,E2015/L2015,0)</f>
        <v>173.57781674704077</v>
      </c>
      <c r="P2015" s="11">
        <f t="shared" si="186"/>
        <v>42559.752476851849</v>
      </c>
      <c r="Q2015" s="11">
        <f>(((J2015/60)/60)/24)+DATE(1970,1,1)+(-5/24)</f>
        <v>42499.752476851849</v>
      </c>
      <c r="R2015" s="13" t="s">
        <v>8295</v>
      </c>
      <c r="S2015" s="14" t="str">
        <f t="shared" si="187"/>
        <v>technology</v>
      </c>
      <c r="T2015" s="13" t="str">
        <f t="shared" si="188"/>
        <v>hardware</v>
      </c>
      <c r="U2015">
        <f>LEN(C2015)</f>
        <v>129</v>
      </c>
      <c r="V2015">
        <f t="shared" si="189"/>
        <v>0</v>
      </c>
      <c r="W2015">
        <f t="shared" si="190"/>
        <v>0</v>
      </c>
      <c r="X2015">
        <f t="shared" si="191"/>
        <v>1</v>
      </c>
    </row>
    <row r="2016" spans="1:24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>
        <f>E2016/D2016</f>
        <v>78.137822333333332</v>
      </c>
      <c r="O2016" s="6">
        <f>IF(L2016&gt;0,E2016/L2016,0)</f>
        <v>88.601680840609291</v>
      </c>
      <c r="P2016" s="11">
        <f t="shared" si="186"/>
        <v>41357.964571759258</v>
      </c>
      <c r="Q2016" s="11">
        <f>(((J2016/60)/60)/24)+DATE(1970,1,1)+(-5/24)</f>
        <v>41324.006238425922</v>
      </c>
      <c r="R2016" s="13" t="s">
        <v>8295</v>
      </c>
      <c r="S2016" s="14" t="str">
        <f t="shared" si="187"/>
        <v>technology</v>
      </c>
      <c r="T2016" s="13" t="str">
        <f t="shared" si="188"/>
        <v>hardware</v>
      </c>
      <c r="U2016">
        <f>LEN(C2016)</f>
        <v>131</v>
      </c>
      <c r="V2016">
        <f t="shared" si="189"/>
        <v>0</v>
      </c>
      <c r="W2016">
        <f t="shared" si="190"/>
        <v>0</v>
      </c>
      <c r="X2016">
        <f t="shared" si="191"/>
        <v>1</v>
      </c>
    </row>
    <row r="2017" spans="1:24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>
        <f>E2017/D2017</f>
        <v>1.1300013888888889</v>
      </c>
      <c r="O2017" s="6">
        <f>IF(L2017&gt;0,E2017/L2017,0)</f>
        <v>50.222283950617282</v>
      </c>
      <c r="P2017" s="11">
        <f t="shared" si="186"/>
        <v>40795.668553240735</v>
      </c>
      <c r="Q2017" s="11">
        <f>(((J2017/60)/60)/24)+DATE(1970,1,1)+(-5/24)</f>
        <v>40765.668553240735</v>
      </c>
      <c r="R2017" s="13" t="s">
        <v>8295</v>
      </c>
      <c r="S2017" s="14" t="str">
        <f t="shared" si="187"/>
        <v>technology</v>
      </c>
      <c r="T2017" s="13" t="str">
        <f t="shared" si="188"/>
        <v>hardware</v>
      </c>
      <c r="U2017">
        <f>LEN(C2017)</f>
        <v>110</v>
      </c>
      <c r="V2017">
        <f t="shared" si="189"/>
        <v>0</v>
      </c>
      <c r="W2017">
        <f t="shared" si="190"/>
        <v>0</v>
      </c>
      <c r="X2017">
        <f t="shared" si="191"/>
        <v>1</v>
      </c>
    </row>
    <row r="2018" spans="1:24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>
        <f>E2018/D2018</f>
        <v>9.2154220000000002</v>
      </c>
      <c r="O2018" s="6">
        <f>IF(L2018&gt;0,E2018/L2018,0)</f>
        <v>192.38876826722338</v>
      </c>
      <c r="P2018" s="11">
        <f t="shared" si="186"/>
        <v>41342.672442129624</v>
      </c>
      <c r="Q2018" s="11">
        <f>(((J2018/60)/60)/24)+DATE(1970,1,1)+(-5/24)</f>
        <v>41312.672442129624</v>
      </c>
      <c r="R2018" s="13" t="s">
        <v>8295</v>
      </c>
      <c r="S2018" s="14" t="str">
        <f t="shared" si="187"/>
        <v>technology</v>
      </c>
      <c r="T2018" s="13" t="str">
        <f t="shared" si="188"/>
        <v>hardware</v>
      </c>
      <c r="U2018">
        <f>LEN(C2018)</f>
        <v>66</v>
      </c>
      <c r="V2018">
        <f t="shared" si="189"/>
        <v>0</v>
      </c>
      <c r="W2018">
        <f t="shared" si="190"/>
        <v>1</v>
      </c>
      <c r="X2018">
        <f t="shared" si="191"/>
        <v>0</v>
      </c>
    </row>
    <row r="2019" spans="1:24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>
        <f>E2019/D2019</f>
        <v>1.2510239999999999</v>
      </c>
      <c r="O2019" s="6">
        <f>IF(L2019&gt;0,E2019/L2019,0)</f>
        <v>73.416901408450698</v>
      </c>
      <c r="P2019" s="11">
        <f t="shared" si="186"/>
        <v>40991.958333333328</v>
      </c>
      <c r="Q2019" s="11">
        <f>(((J2019/60)/60)/24)+DATE(1970,1,1)+(-5/24)</f>
        <v>40960.849016203698</v>
      </c>
      <c r="R2019" s="13" t="s">
        <v>8295</v>
      </c>
      <c r="S2019" s="14" t="str">
        <f t="shared" si="187"/>
        <v>technology</v>
      </c>
      <c r="T2019" s="13" t="str">
        <f t="shared" si="188"/>
        <v>hardware</v>
      </c>
      <c r="U2019">
        <f>LEN(C2019)</f>
        <v>128</v>
      </c>
      <c r="V2019">
        <f t="shared" si="189"/>
        <v>0</v>
      </c>
      <c r="W2019">
        <f t="shared" si="190"/>
        <v>0</v>
      </c>
      <c r="X2019">
        <f t="shared" si="191"/>
        <v>1</v>
      </c>
    </row>
    <row r="2020" spans="1:24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>
        <f>E2020/D2020</f>
        <v>1.0224343076923077</v>
      </c>
      <c r="O2020" s="6">
        <f>IF(L2020&gt;0,E2020/L2020,0)</f>
        <v>147.68495555555555</v>
      </c>
      <c r="P2020" s="11">
        <f t="shared" si="186"/>
        <v>42229.157511574071</v>
      </c>
      <c r="Q2020" s="11">
        <f>(((J2020/60)/60)/24)+DATE(1970,1,1)+(-5/24)</f>
        <v>42199.157511574071</v>
      </c>
      <c r="R2020" s="13" t="s">
        <v>8295</v>
      </c>
      <c r="S2020" s="14" t="str">
        <f t="shared" si="187"/>
        <v>technology</v>
      </c>
      <c r="T2020" s="13" t="str">
        <f t="shared" si="188"/>
        <v>hardware</v>
      </c>
      <c r="U2020">
        <f>LEN(C2020)</f>
        <v>131</v>
      </c>
      <c r="V2020">
        <f t="shared" si="189"/>
        <v>0</v>
      </c>
      <c r="W2020">
        <f t="shared" si="190"/>
        <v>0</v>
      </c>
      <c r="X2020">
        <f t="shared" si="191"/>
        <v>1</v>
      </c>
    </row>
    <row r="2021" spans="1:24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>
        <f>E2021/D2021</f>
        <v>4.8490975000000001</v>
      </c>
      <c r="O2021" s="6">
        <f>IF(L2021&gt;0,E2021/L2021,0)</f>
        <v>108.96848314606741</v>
      </c>
      <c r="P2021" s="11">
        <f t="shared" si="186"/>
        <v>42635.500243055554</v>
      </c>
      <c r="Q2021" s="11">
        <f>(((J2021/60)/60)/24)+DATE(1970,1,1)+(-5/24)</f>
        <v>42605.500243055554</v>
      </c>
      <c r="R2021" s="13" t="s">
        <v>8295</v>
      </c>
      <c r="S2021" s="14" t="str">
        <f t="shared" si="187"/>
        <v>technology</v>
      </c>
      <c r="T2021" s="13" t="str">
        <f t="shared" si="188"/>
        <v>hardware</v>
      </c>
      <c r="U2021">
        <f>LEN(C2021)</f>
        <v>133</v>
      </c>
      <c r="V2021">
        <f t="shared" si="189"/>
        <v>0</v>
      </c>
      <c r="W2021">
        <f t="shared" si="190"/>
        <v>0</v>
      </c>
      <c r="X2021">
        <f t="shared" si="191"/>
        <v>1</v>
      </c>
    </row>
    <row r="2022" spans="1:24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>
        <f>E2022/D2022</f>
        <v>1.9233333333333333</v>
      </c>
      <c r="O2022" s="6">
        <f>IF(L2022&gt;0,E2022/L2022,0)</f>
        <v>23.647540983606557</v>
      </c>
      <c r="P2022" s="11">
        <f t="shared" si="186"/>
        <v>41773.752777777772</v>
      </c>
      <c r="Q2022" s="11">
        <f>(((J2022/60)/60)/24)+DATE(1970,1,1)+(-5/24)</f>
        <v>41736.88916666666</v>
      </c>
      <c r="R2022" s="13" t="s">
        <v>8295</v>
      </c>
      <c r="S2022" s="14" t="str">
        <f t="shared" si="187"/>
        <v>technology</v>
      </c>
      <c r="T2022" s="13" t="str">
        <f t="shared" si="188"/>
        <v>hardware</v>
      </c>
      <c r="U2022">
        <f>LEN(C2022)</f>
        <v>126</v>
      </c>
      <c r="V2022">
        <f t="shared" si="189"/>
        <v>0</v>
      </c>
      <c r="W2022">
        <f t="shared" si="190"/>
        <v>0</v>
      </c>
      <c r="X2022">
        <f t="shared" si="191"/>
        <v>1</v>
      </c>
    </row>
    <row r="2023" spans="1:24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>
        <f>E2023/D2023</f>
        <v>2.8109999999999999</v>
      </c>
      <c r="O2023" s="6">
        <f>IF(L2023&gt;0,E2023/L2023,0)</f>
        <v>147.94736842105263</v>
      </c>
      <c r="P2023" s="11">
        <f t="shared" si="186"/>
        <v>41905.862233796295</v>
      </c>
      <c r="Q2023" s="11">
        <f>(((J2023/60)/60)/24)+DATE(1970,1,1)+(-5/24)</f>
        <v>41860.862233796295</v>
      </c>
      <c r="R2023" s="13" t="s">
        <v>8295</v>
      </c>
      <c r="S2023" s="14" t="str">
        <f t="shared" si="187"/>
        <v>technology</v>
      </c>
      <c r="T2023" s="13" t="str">
        <f t="shared" si="188"/>
        <v>hardware</v>
      </c>
      <c r="U2023">
        <f>LEN(C2023)</f>
        <v>135</v>
      </c>
      <c r="V2023">
        <f t="shared" si="189"/>
        <v>0</v>
      </c>
      <c r="W2023">
        <f t="shared" si="190"/>
        <v>0</v>
      </c>
      <c r="X2023">
        <f t="shared" si="191"/>
        <v>1</v>
      </c>
    </row>
    <row r="2024" spans="1:24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>
        <f>E2024/D2024</f>
        <v>1.2513700000000001</v>
      </c>
      <c r="O2024" s="6">
        <f>IF(L2024&gt;0,E2024/L2024,0)</f>
        <v>385.03692307692307</v>
      </c>
      <c r="P2024" s="11">
        <f t="shared" si="186"/>
        <v>42532.36078703704</v>
      </c>
      <c r="Q2024" s="11">
        <f>(((J2024/60)/60)/24)+DATE(1970,1,1)+(-5/24)</f>
        <v>42502.36078703704</v>
      </c>
      <c r="R2024" s="13" t="s">
        <v>8295</v>
      </c>
      <c r="S2024" s="14" t="str">
        <f t="shared" si="187"/>
        <v>technology</v>
      </c>
      <c r="T2024" s="13" t="str">
        <f t="shared" si="188"/>
        <v>hardware</v>
      </c>
      <c r="U2024">
        <f>LEN(C2024)</f>
        <v>127</v>
      </c>
      <c r="V2024">
        <f t="shared" si="189"/>
        <v>0</v>
      </c>
      <c r="W2024">
        <f t="shared" si="190"/>
        <v>0</v>
      </c>
      <c r="X2024">
        <f t="shared" si="191"/>
        <v>1</v>
      </c>
    </row>
    <row r="2025" spans="1:24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>
        <f>E2025/D2025</f>
        <v>1.61459</v>
      </c>
      <c r="O2025" s="6">
        <f>IF(L2025&gt;0,E2025/L2025,0)</f>
        <v>457.39093484419266</v>
      </c>
      <c r="P2025" s="11">
        <f t="shared" si="186"/>
        <v>42166.212418981479</v>
      </c>
      <c r="Q2025" s="11">
        <f>(((J2025/60)/60)/24)+DATE(1970,1,1)+(-5/24)</f>
        <v>42136.212418981479</v>
      </c>
      <c r="R2025" s="13" t="s">
        <v>8295</v>
      </c>
      <c r="S2025" s="14" t="str">
        <f t="shared" si="187"/>
        <v>technology</v>
      </c>
      <c r="T2025" s="13" t="str">
        <f t="shared" si="188"/>
        <v>hardware</v>
      </c>
      <c r="U2025">
        <f>LEN(C2025)</f>
        <v>133</v>
      </c>
      <c r="V2025">
        <f t="shared" si="189"/>
        <v>0</v>
      </c>
      <c r="W2025">
        <f t="shared" si="190"/>
        <v>0</v>
      </c>
      <c r="X2025">
        <f t="shared" si="191"/>
        <v>1</v>
      </c>
    </row>
    <row r="2026" spans="1:24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>
        <f>E2026/D2026</f>
        <v>5.8535000000000004</v>
      </c>
      <c r="O2026" s="6">
        <f>IF(L2026&gt;0,E2026/L2026,0)</f>
        <v>222.99047619047619</v>
      </c>
      <c r="P2026" s="11">
        <f t="shared" si="186"/>
        <v>41133.916666666664</v>
      </c>
      <c r="Q2026" s="11">
        <f>(((J2026/60)/60)/24)+DATE(1970,1,1)+(-5/24)</f>
        <v>41099.758611111109</v>
      </c>
      <c r="R2026" s="13" t="s">
        <v>8295</v>
      </c>
      <c r="S2026" s="14" t="str">
        <f t="shared" si="187"/>
        <v>technology</v>
      </c>
      <c r="T2026" s="13" t="str">
        <f t="shared" si="188"/>
        <v>hardware</v>
      </c>
      <c r="U2026">
        <f>LEN(C2026)</f>
        <v>128</v>
      </c>
      <c r="V2026">
        <f t="shared" si="189"/>
        <v>0</v>
      </c>
      <c r="W2026">
        <f t="shared" si="190"/>
        <v>0</v>
      </c>
      <c r="X2026">
        <f t="shared" si="191"/>
        <v>1</v>
      </c>
    </row>
    <row r="2027" spans="1:24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>
        <f>E2027/D2027</f>
        <v>2.0114999999999998</v>
      </c>
      <c r="O2027" s="6">
        <f>IF(L2027&gt;0,E2027/L2027,0)</f>
        <v>220.74074074074073</v>
      </c>
      <c r="P2027" s="11">
        <f t="shared" si="186"/>
        <v>42165.976226851846</v>
      </c>
      <c r="Q2027" s="11">
        <f>(((J2027/60)/60)/24)+DATE(1970,1,1)+(-5/24)</f>
        <v>42135.976226851846</v>
      </c>
      <c r="R2027" s="13" t="s">
        <v>8295</v>
      </c>
      <c r="S2027" s="14" t="str">
        <f t="shared" si="187"/>
        <v>technology</v>
      </c>
      <c r="T2027" s="13" t="str">
        <f t="shared" si="188"/>
        <v>hardware</v>
      </c>
      <c r="U2027">
        <f>LEN(C2027)</f>
        <v>133</v>
      </c>
      <c r="V2027">
        <f t="shared" si="189"/>
        <v>0</v>
      </c>
      <c r="W2027">
        <f t="shared" si="190"/>
        <v>0</v>
      </c>
      <c r="X2027">
        <f t="shared" si="191"/>
        <v>1</v>
      </c>
    </row>
    <row r="2028" spans="1:24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>
        <f>E2028/D2028</f>
        <v>1.3348307999999998</v>
      </c>
      <c r="O2028" s="6">
        <f>IF(L2028&gt;0,E2028/L2028,0)</f>
        <v>73.503898678414089</v>
      </c>
      <c r="P2028" s="11">
        <f t="shared" si="186"/>
        <v>41749.957638888889</v>
      </c>
      <c r="Q2028" s="11">
        <f>(((J2028/60)/60)/24)+DATE(1970,1,1)+(-5/24)</f>
        <v>41704.527604166666</v>
      </c>
      <c r="R2028" s="13" t="s">
        <v>8295</v>
      </c>
      <c r="S2028" s="14" t="str">
        <f t="shared" si="187"/>
        <v>technology</v>
      </c>
      <c r="T2028" s="13" t="str">
        <f t="shared" si="188"/>
        <v>hardware</v>
      </c>
      <c r="U2028">
        <f>LEN(C2028)</f>
        <v>61</v>
      </c>
      <c r="V2028">
        <f t="shared" si="189"/>
        <v>0</v>
      </c>
      <c r="W2028">
        <f t="shared" si="190"/>
        <v>1</v>
      </c>
      <c r="X2028">
        <f t="shared" si="191"/>
        <v>0</v>
      </c>
    </row>
    <row r="2029" spans="1:24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>
        <f>E2029/D2029</f>
        <v>1.2024900000000001</v>
      </c>
      <c r="O2029" s="6">
        <f>IF(L2029&gt;0,E2029/L2029,0)</f>
        <v>223.09647495361781</v>
      </c>
      <c r="P2029" s="11">
        <f t="shared" si="186"/>
        <v>42093.563877314817</v>
      </c>
      <c r="Q2029" s="11">
        <f>(((J2029/60)/60)/24)+DATE(1970,1,1)+(-5/24)</f>
        <v>42048.605543981481</v>
      </c>
      <c r="R2029" s="13" t="s">
        <v>8295</v>
      </c>
      <c r="S2029" s="14" t="str">
        <f t="shared" si="187"/>
        <v>technology</v>
      </c>
      <c r="T2029" s="13" t="str">
        <f t="shared" si="188"/>
        <v>hardware</v>
      </c>
      <c r="U2029">
        <f>LEN(C2029)</f>
        <v>114</v>
      </c>
      <c r="V2029">
        <f t="shared" si="189"/>
        <v>0</v>
      </c>
      <c r="W2029">
        <f t="shared" si="190"/>
        <v>0</v>
      </c>
      <c r="X2029">
        <f t="shared" si="191"/>
        <v>1</v>
      </c>
    </row>
    <row r="2030" spans="1:24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>
        <f>E2030/D2030</f>
        <v>1.2616666666666667</v>
      </c>
      <c r="O2030" s="6">
        <f>IF(L2030&gt;0,E2030/L2030,0)</f>
        <v>47.911392405063289</v>
      </c>
      <c r="P2030" s="11">
        <f t="shared" si="186"/>
        <v>40252.704861111109</v>
      </c>
      <c r="Q2030" s="11">
        <f>(((J2030/60)/60)/24)+DATE(1970,1,1)+(-5/24)</f>
        <v>40215.710717592592</v>
      </c>
      <c r="R2030" s="13" t="s">
        <v>8295</v>
      </c>
      <c r="S2030" s="14" t="str">
        <f t="shared" si="187"/>
        <v>technology</v>
      </c>
      <c r="T2030" s="13" t="str">
        <f t="shared" si="188"/>
        <v>hardware</v>
      </c>
      <c r="U2030">
        <f>LEN(C2030)</f>
        <v>65</v>
      </c>
      <c r="V2030">
        <f t="shared" si="189"/>
        <v>0</v>
      </c>
      <c r="W2030">
        <f t="shared" si="190"/>
        <v>1</v>
      </c>
      <c r="X2030">
        <f t="shared" si="191"/>
        <v>0</v>
      </c>
    </row>
    <row r="2031" spans="1:24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>
        <f>E2031/D2031</f>
        <v>3.6120000000000001</v>
      </c>
      <c r="O2031" s="6">
        <f>IF(L2031&gt;0,E2031/L2031,0)</f>
        <v>96.063829787234042</v>
      </c>
      <c r="P2031" s="11">
        <f t="shared" si="186"/>
        <v>41877.813437500001</v>
      </c>
      <c r="Q2031" s="11">
        <f>(((J2031/60)/60)/24)+DATE(1970,1,1)+(-5/24)</f>
        <v>41847.813437500001</v>
      </c>
      <c r="R2031" s="13" t="s">
        <v>8295</v>
      </c>
      <c r="S2031" s="14" t="str">
        <f t="shared" si="187"/>
        <v>technology</v>
      </c>
      <c r="T2031" s="13" t="str">
        <f t="shared" si="188"/>
        <v>hardware</v>
      </c>
      <c r="U2031">
        <f>LEN(C2031)</f>
        <v>99</v>
      </c>
      <c r="V2031">
        <f t="shared" si="189"/>
        <v>0</v>
      </c>
      <c r="W2031">
        <f t="shared" si="190"/>
        <v>1</v>
      </c>
      <c r="X2031">
        <f t="shared" si="191"/>
        <v>0</v>
      </c>
    </row>
    <row r="2032" spans="1:24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>
        <f>E2032/D2032</f>
        <v>2.26239013671875</v>
      </c>
      <c r="O2032" s="6">
        <f>IF(L2032&gt;0,E2032/L2032,0)</f>
        <v>118.6144</v>
      </c>
      <c r="P2032" s="11">
        <f t="shared" si="186"/>
        <v>41242.788148148145</v>
      </c>
      <c r="Q2032" s="11">
        <f>(((J2032/60)/60)/24)+DATE(1970,1,1)+(-5/24)</f>
        <v>41212.788148148145</v>
      </c>
      <c r="R2032" s="13" t="s">
        <v>8295</v>
      </c>
      <c r="S2032" s="14" t="str">
        <f t="shared" si="187"/>
        <v>technology</v>
      </c>
      <c r="T2032" s="13" t="str">
        <f t="shared" si="188"/>
        <v>hardware</v>
      </c>
      <c r="U2032">
        <f>LEN(C2032)</f>
        <v>127</v>
      </c>
      <c r="V2032">
        <f t="shared" si="189"/>
        <v>0</v>
      </c>
      <c r="W2032">
        <f t="shared" si="190"/>
        <v>0</v>
      </c>
      <c r="X2032">
        <f t="shared" si="191"/>
        <v>1</v>
      </c>
    </row>
    <row r="2033" spans="1:24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>
        <f>E2033/D2033</f>
        <v>1.2035</v>
      </c>
      <c r="O2033" s="6">
        <f>IF(L2033&gt;0,E2033/L2033,0)</f>
        <v>118.45472440944881</v>
      </c>
      <c r="P2033" s="11">
        <f t="shared" si="186"/>
        <v>42012.833333333336</v>
      </c>
      <c r="Q2033" s="11">
        <f>(((J2033/60)/60)/24)+DATE(1970,1,1)+(-5/24)</f>
        <v>41975.120983796289</v>
      </c>
      <c r="R2033" s="13" t="s">
        <v>8295</v>
      </c>
      <c r="S2033" s="14" t="str">
        <f t="shared" si="187"/>
        <v>technology</v>
      </c>
      <c r="T2033" s="13" t="str">
        <f t="shared" si="188"/>
        <v>hardware</v>
      </c>
      <c r="U2033">
        <f>LEN(C2033)</f>
        <v>91</v>
      </c>
      <c r="V2033">
        <f t="shared" si="189"/>
        <v>0</v>
      </c>
      <c r="W2033">
        <f t="shared" si="190"/>
        <v>1</v>
      </c>
      <c r="X2033">
        <f t="shared" si="191"/>
        <v>0</v>
      </c>
    </row>
    <row r="2034" spans="1:24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>
        <f>E2034/D2034</f>
        <v>3.0418799999999999</v>
      </c>
      <c r="O2034" s="6">
        <f>IF(L2034&gt;0,E2034/L2034,0)</f>
        <v>143.21468926553672</v>
      </c>
      <c r="P2034" s="11">
        <f t="shared" si="186"/>
        <v>42718.999999999993</v>
      </c>
      <c r="Q2034" s="11">
        <f>(((J2034/60)/60)/24)+DATE(1970,1,1)+(-5/24)</f>
        <v>42689.35733796296</v>
      </c>
      <c r="R2034" s="13" t="s">
        <v>8295</v>
      </c>
      <c r="S2034" s="14" t="str">
        <f t="shared" si="187"/>
        <v>technology</v>
      </c>
      <c r="T2034" s="13" t="str">
        <f t="shared" si="188"/>
        <v>hardware</v>
      </c>
      <c r="U2034">
        <f>LEN(C2034)</f>
        <v>123</v>
      </c>
      <c r="V2034">
        <f t="shared" si="189"/>
        <v>0</v>
      </c>
      <c r="W2034">
        <f t="shared" si="190"/>
        <v>0</v>
      </c>
      <c r="X2034">
        <f t="shared" si="191"/>
        <v>1</v>
      </c>
    </row>
    <row r="2035" spans="1:24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>
        <f>E2035/D2035</f>
        <v>1.7867599999999999</v>
      </c>
      <c r="O2035" s="6">
        <f>IF(L2035&gt;0,E2035/L2035,0)</f>
        <v>282.71518987341773</v>
      </c>
      <c r="P2035" s="11">
        <f t="shared" si="186"/>
        <v>41754.874050925922</v>
      </c>
      <c r="Q2035" s="11">
        <f>(((J2035/60)/60)/24)+DATE(1970,1,1)+(-5/24)</f>
        <v>41724.874050925922</v>
      </c>
      <c r="R2035" s="13" t="s">
        <v>8295</v>
      </c>
      <c r="S2035" s="14" t="str">
        <f t="shared" si="187"/>
        <v>technology</v>
      </c>
      <c r="T2035" s="13" t="str">
        <f t="shared" si="188"/>
        <v>hardware</v>
      </c>
      <c r="U2035">
        <f>LEN(C2035)</f>
        <v>132</v>
      </c>
      <c r="V2035">
        <f t="shared" si="189"/>
        <v>0</v>
      </c>
      <c r="W2035">
        <f t="shared" si="190"/>
        <v>0</v>
      </c>
      <c r="X2035">
        <f t="shared" si="191"/>
        <v>1</v>
      </c>
    </row>
    <row r="2036" spans="1:24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>
        <f>E2036/D2036</f>
        <v>3.868199871794872</v>
      </c>
      <c r="O2036" s="6">
        <f>IF(L2036&gt;0,E2036/L2036,0)</f>
        <v>593.93620078740162</v>
      </c>
      <c r="P2036" s="11">
        <f t="shared" si="186"/>
        <v>42131.081944444442</v>
      </c>
      <c r="Q2036" s="11">
        <f>(((J2036/60)/60)/24)+DATE(1970,1,1)+(-5/24)</f>
        <v>42075.921678240738</v>
      </c>
      <c r="R2036" s="13" t="s">
        <v>8295</v>
      </c>
      <c r="S2036" s="14" t="str">
        <f t="shared" si="187"/>
        <v>technology</v>
      </c>
      <c r="T2036" s="13" t="str">
        <f t="shared" si="188"/>
        <v>hardware</v>
      </c>
      <c r="U2036">
        <f>LEN(C2036)</f>
        <v>135</v>
      </c>
      <c r="V2036">
        <f t="shared" si="189"/>
        <v>0</v>
      </c>
      <c r="W2036">
        <f t="shared" si="190"/>
        <v>0</v>
      </c>
      <c r="X2036">
        <f t="shared" si="191"/>
        <v>1</v>
      </c>
    </row>
    <row r="2037" spans="1:24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>
        <f>E2037/D2037</f>
        <v>2.1103642500000004</v>
      </c>
      <c r="O2037" s="6">
        <f>IF(L2037&gt;0,E2037/L2037,0)</f>
        <v>262.15704968944101</v>
      </c>
      <c r="P2037" s="11">
        <f t="shared" si="186"/>
        <v>42356.833333333336</v>
      </c>
      <c r="Q2037" s="11">
        <f>(((J2037/60)/60)/24)+DATE(1970,1,1)+(-5/24)</f>
        <v>42311.41674768518</v>
      </c>
      <c r="R2037" s="13" t="s">
        <v>8295</v>
      </c>
      <c r="S2037" s="14" t="str">
        <f t="shared" si="187"/>
        <v>technology</v>
      </c>
      <c r="T2037" s="13" t="str">
        <f t="shared" si="188"/>
        <v>hardware</v>
      </c>
      <c r="U2037">
        <f>LEN(C2037)</f>
        <v>119</v>
      </c>
      <c r="V2037">
        <f t="shared" si="189"/>
        <v>0</v>
      </c>
      <c r="W2037">
        <f t="shared" si="190"/>
        <v>0</v>
      </c>
      <c r="X2037">
        <f t="shared" si="191"/>
        <v>1</v>
      </c>
    </row>
    <row r="2038" spans="1:24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>
        <f>E2038/D2038</f>
        <v>1.3166833333333334</v>
      </c>
      <c r="O2038" s="6">
        <f>IF(L2038&gt;0,E2038/L2038,0)</f>
        <v>46.580778301886795</v>
      </c>
      <c r="P2038" s="11">
        <f t="shared" si="186"/>
        <v>41768.656469907408</v>
      </c>
      <c r="Q2038" s="11">
        <f>(((J2038/60)/60)/24)+DATE(1970,1,1)+(-5/24)</f>
        <v>41738.656469907408</v>
      </c>
      <c r="R2038" s="13" t="s">
        <v>8295</v>
      </c>
      <c r="S2038" s="14" t="str">
        <f t="shared" si="187"/>
        <v>technology</v>
      </c>
      <c r="T2038" s="13" t="str">
        <f t="shared" si="188"/>
        <v>hardware</v>
      </c>
      <c r="U2038">
        <f>LEN(C2038)</f>
        <v>133</v>
      </c>
      <c r="V2038">
        <f t="shared" si="189"/>
        <v>0</v>
      </c>
      <c r="W2038">
        <f t="shared" si="190"/>
        <v>0</v>
      </c>
      <c r="X2038">
        <f t="shared" si="191"/>
        <v>1</v>
      </c>
    </row>
    <row r="2039" spans="1:24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>
        <f>E2039/D2039</f>
        <v>3.0047639999999998</v>
      </c>
      <c r="O2039" s="6">
        <f>IF(L2039&gt;0,E2039/L2039,0)</f>
        <v>70.041118881118877</v>
      </c>
      <c r="P2039" s="11">
        <f t="shared" si="186"/>
        <v>41638.043437499997</v>
      </c>
      <c r="Q2039" s="11">
        <f>(((J2039/60)/60)/24)+DATE(1970,1,1)+(-5/24)</f>
        <v>41578.001770833333</v>
      </c>
      <c r="R2039" s="13" t="s">
        <v>8295</v>
      </c>
      <c r="S2039" s="14" t="str">
        <f t="shared" si="187"/>
        <v>technology</v>
      </c>
      <c r="T2039" s="13" t="str">
        <f t="shared" si="188"/>
        <v>hardware</v>
      </c>
      <c r="U2039">
        <f>LEN(C2039)</f>
        <v>109</v>
      </c>
      <c r="V2039">
        <f t="shared" si="189"/>
        <v>0</v>
      </c>
      <c r="W2039">
        <f t="shared" si="190"/>
        <v>0</v>
      </c>
      <c r="X2039">
        <f t="shared" si="191"/>
        <v>1</v>
      </c>
    </row>
    <row r="2040" spans="1:24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>
        <f>E2040/D2040</f>
        <v>4.2051249999999998</v>
      </c>
      <c r="O2040" s="6">
        <f>IF(L2040&gt;0,E2040/L2040,0)</f>
        <v>164.90686274509804</v>
      </c>
      <c r="P2040" s="11">
        <f t="shared" si="186"/>
        <v>41456.541666666664</v>
      </c>
      <c r="Q2040" s="11">
        <f>(((J2040/60)/60)/24)+DATE(1970,1,1)+(-5/24)</f>
        <v>41424.062743055554</v>
      </c>
      <c r="R2040" s="13" t="s">
        <v>8295</v>
      </c>
      <c r="S2040" s="14" t="str">
        <f t="shared" si="187"/>
        <v>technology</v>
      </c>
      <c r="T2040" s="13" t="str">
        <f t="shared" si="188"/>
        <v>hardware</v>
      </c>
      <c r="U2040">
        <f>LEN(C2040)</f>
        <v>115</v>
      </c>
      <c r="V2040">
        <f t="shared" si="189"/>
        <v>0</v>
      </c>
      <c r="W2040">
        <f t="shared" si="190"/>
        <v>0</v>
      </c>
      <c r="X2040">
        <f t="shared" si="191"/>
        <v>1</v>
      </c>
    </row>
    <row r="2041" spans="1:24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>
        <f>E2041/D2041</f>
        <v>1.362168</v>
      </c>
      <c r="O2041" s="6">
        <f>IF(L2041&gt;0,E2041/L2041,0)</f>
        <v>449.26385224274406</v>
      </c>
      <c r="P2041" s="11">
        <f t="shared" si="186"/>
        <v>42704.999305555553</v>
      </c>
      <c r="Q2041" s="11">
        <f>(((J2041/60)/60)/24)+DATE(1970,1,1)+(-5/24)</f>
        <v>42675.23061342592</v>
      </c>
      <c r="R2041" s="13" t="s">
        <v>8295</v>
      </c>
      <c r="S2041" s="14" t="str">
        <f t="shared" si="187"/>
        <v>technology</v>
      </c>
      <c r="T2041" s="13" t="str">
        <f t="shared" si="188"/>
        <v>hardware</v>
      </c>
      <c r="U2041">
        <f>LEN(C2041)</f>
        <v>91</v>
      </c>
      <c r="V2041">
        <f t="shared" si="189"/>
        <v>0</v>
      </c>
      <c r="W2041">
        <f t="shared" si="190"/>
        <v>1</v>
      </c>
      <c r="X2041">
        <f t="shared" si="191"/>
        <v>0</v>
      </c>
    </row>
    <row r="2042" spans="1:24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>
        <f>E2042/D2042</f>
        <v>2.4817133333333334</v>
      </c>
      <c r="O2042" s="6">
        <f>IF(L2042&gt;0,E2042/L2042,0)</f>
        <v>27.472841328413285</v>
      </c>
      <c r="P2042" s="11">
        <f t="shared" si="186"/>
        <v>41593.760451388887</v>
      </c>
      <c r="Q2042" s="11">
        <f>(((J2042/60)/60)/24)+DATE(1970,1,1)+(-5/24)</f>
        <v>41578.718784722223</v>
      </c>
      <c r="R2042" s="13" t="s">
        <v>8295</v>
      </c>
      <c r="S2042" s="14" t="str">
        <f t="shared" si="187"/>
        <v>technology</v>
      </c>
      <c r="T2042" s="13" t="str">
        <f t="shared" si="188"/>
        <v>hardware</v>
      </c>
      <c r="U2042">
        <f>LEN(C2042)</f>
        <v>57</v>
      </c>
      <c r="V2042">
        <f t="shared" si="189"/>
        <v>0</v>
      </c>
      <c r="W2042">
        <f t="shared" si="190"/>
        <v>1</v>
      </c>
      <c r="X2042">
        <f t="shared" si="191"/>
        <v>0</v>
      </c>
    </row>
    <row r="2043" spans="1:24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>
        <f>E2043/D2043</f>
        <v>1.8186315789473684</v>
      </c>
      <c r="O2043" s="6">
        <f>IF(L2043&gt;0,E2043/L2043,0)</f>
        <v>143.97499999999999</v>
      </c>
      <c r="P2043" s="11">
        <f t="shared" si="186"/>
        <v>42684.359108796292</v>
      </c>
      <c r="Q2043" s="11">
        <f>(((J2043/60)/60)/24)+DATE(1970,1,1)+(-5/24)</f>
        <v>42654.317442129628</v>
      </c>
      <c r="R2043" s="13" t="s">
        <v>8295</v>
      </c>
      <c r="S2043" s="14" t="str">
        <f t="shared" si="187"/>
        <v>technology</v>
      </c>
      <c r="T2043" s="13" t="str">
        <f t="shared" si="188"/>
        <v>hardware</v>
      </c>
      <c r="U2043">
        <f>LEN(C2043)</f>
        <v>132</v>
      </c>
      <c r="V2043">
        <f t="shared" si="189"/>
        <v>0</v>
      </c>
      <c r="W2043">
        <f t="shared" si="190"/>
        <v>0</v>
      </c>
      <c r="X2043">
        <f t="shared" si="191"/>
        <v>1</v>
      </c>
    </row>
    <row r="2044" spans="1:24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>
        <f>E2044/D2044</f>
        <v>1.2353000000000001</v>
      </c>
      <c r="O2044" s="6">
        <f>IF(L2044&gt;0,E2044/L2044,0)</f>
        <v>88.23571428571428</v>
      </c>
      <c r="P2044" s="11">
        <f t="shared" si="186"/>
        <v>42391.499699074069</v>
      </c>
      <c r="Q2044" s="11">
        <f>(((J2044/60)/60)/24)+DATE(1970,1,1)+(-5/24)</f>
        <v>42331.499699074069</v>
      </c>
      <c r="R2044" s="13" t="s">
        <v>8295</v>
      </c>
      <c r="S2044" s="14" t="str">
        <f t="shared" si="187"/>
        <v>technology</v>
      </c>
      <c r="T2044" s="13" t="str">
        <f t="shared" si="188"/>
        <v>hardware</v>
      </c>
      <c r="U2044">
        <f>LEN(C2044)</f>
        <v>111</v>
      </c>
      <c r="V2044">
        <f t="shared" si="189"/>
        <v>0</v>
      </c>
      <c r="W2044">
        <f t="shared" si="190"/>
        <v>0</v>
      </c>
      <c r="X2044">
        <f t="shared" si="191"/>
        <v>1</v>
      </c>
    </row>
    <row r="2045" spans="1:24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>
        <f>E2045/D2045</f>
        <v>5.0620938628158845</v>
      </c>
      <c r="O2045" s="6">
        <f>IF(L2045&gt;0,E2045/L2045,0)</f>
        <v>36.326424870466319</v>
      </c>
      <c r="P2045" s="11">
        <f t="shared" si="186"/>
        <v>42714.999305555553</v>
      </c>
      <c r="Q2045" s="11">
        <f>(((J2045/60)/60)/24)+DATE(1970,1,1)+(-5/24)</f>
        <v>42660.968483796292</v>
      </c>
      <c r="R2045" s="13" t="s">
        <v>8295</v>
      </c>
      <c r="S2045" s="14" t="str">
        <f t="shared" si="187"/>
        <v>technology</v>
      </c>
      <c r="T2045" s="13" t="str">
        <f t="shared" si="188"/>
        <v>hardware</v>
      </c>
      <c r="U2045">
        <f>LEN(C2045)</f>
        <v>133</v>
      </c>
      <c r="V2045">
        <f t="shared" si="189"/>
        <v>0</v>
      </c>
      <c r="W2045">
        <f t="shared" si="190"/>
        <v>0</v>
      </c>
      <c r="X2045">
        <f t="shared" si="191"/>
        <v>1</v>
      </c>
    </row>
    <row r="2046" spans="1:24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>
        <f>E2046/D2046</f>
        <v>1.0821333333333334</v>
      </c>
      <c r="O2046" s="6">
        <f>IF(L2046&gt;0,E2046/L2046,0)</f>
        <v>90.177777777777777</v>
      </c>
      <c r="P2046" s="11">
        <f t="shared" si="186"/>
        <v>42168.475856481477</v>
      </c>
      <c r="Q2046" s="11">
        <f>(((J2046/60)/60)/24)+DATE(1970,1,1)+(-5/24)</f>
        <v>42138.475856481477</v>
      </c>
      <c r="R2046" s="13" t="s">
        <v>8295</v>
      </c>
      <c r="S2046" s="14" t="str">
        <f t="shared" si="187"/>
        <v>technology</v>
      </c>
      <c r="T2046" s="13" t="str">
        <f t="shared" si="188"/>
        <v>hardware</v>
      </c>
      <c r="U2046">
        <f>LEN(C2046)</f>
        <v>131</v>
      </c>
      <c r="V2046">
        <f t="shared" si="189"/>
        <v>0</v>
      </c>
      <c r="W2046">
        <f t="shared" si="190"/>
        <v>0</v>
      </c>
      <c r="X2046">
        <f t="shared" si="191"/>
        <v>1</v>
      </c>
    </row>
    <row r="2047" spans="1:24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>
        <f>E2047/D2047</f>
        <v>8.1918387755102042</v>
      </c>
      <c r="O2047" s="6">
        <f>IF(L2047&gt;0,E2047/L2047,0)</f>
        <v>152.62361216730039</v>
      </c>
      <c r="P2047" s="11">
        <f t="shared" si="186"/>
        <v>41098.880173611105</v>
      </c>
      <c r="Q2047" s="11">
        <f>(((J2047/60)/60)/24)+DATE(1970,1,1)+(-5/24)</f>
        <v>41068.880173611105</v>
      </c>
      <c r="R2047" s="13" t="s">
        <v>8295</v>
      </c>
      <c r="S2047" s="14" t="str">
        <f t="shared" si="187"/>
        <v>technology</v>
      </c>
      <c r="T2047" s="13" t="str">
        <f t="shared" si="188"/>
        <v>hardware</v>
      </c>
      <c r="U2047">
        <f>LEN(C2047)</f>
        <v>135</v>
      </c>
      <c r="V2047">
        <f t="shared" si="189"/>
        <v>0</v>
      </c>
      <c r="W2047">
        <f t="shared" si="190"/>
        <v>0</v>
      </c>
      <c r="X2047">
        <f t="shared" si="191"/>
        <v>1</v>
      </c>
    </row>
    <row r="2048" spans="1:24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>
        <f>E2048/D2048</f>
        <v>1.2110000000000001</v>
      </c>
      <c r="O2048" s="6">
        <f>IF(L2048&gt;0,E2048/L2048,0)</f>
        <v>55.806451612903224</v>
      </c>
      <c r="P2048" s="11">
        <f t="shared" si="186"/>
        <v>41416.963472222218</v>
      </c>
      <c r="Q2048" s="11">
        <f>(((J2048/60)/60)/24)+DATE(1970,1,1)+(-5/24)</f>
        <v>41386.963472222218</v>
      </c>
      <c r="R2048" s="13" t="s">
        <v>8295</v>
      </c>
      <c r="S2048" s="14" t="str">
        <f t="shared" si="187"/>
        <v>technology</v>
      </c>
      <c r="T2048" s="13" t="str">
        <f t="shared" si="188"/>
        <v>hardware</v>
      </c>
      <c r="U2048">
        <f>LEN(C2048)</f>
        <v>129</v>
      </c>
      <c r="V2048">
        <f t="shared" si="189"/>
        <v>0</v>
      </c>
      <c r="W2048">
        <f t="shared" si="190"/>
        <v>0</v>
      </c>
      <c r="X2048">
        <f t="shared" si="191"/>
        <v>1</v>
      </c>
    </row>
    <row r="2049" spans="1:24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>
        <f>E2049/D2049</f>
        <v>1.0299897959183673</v>
      </c>
      <c r="O2049" s="6">
        <f>IF(L2049&gt;0,E2049/L2049,0)</f>
        <v>227.85327313769753</v>
      </c>
      <c r="P2049" s="11">
        <f t="shared" si="186"/>
        <v>42110.791666666664</v>
      </c>
      <c r="Q2049" s="11">
        <f>(((J2049/60)/60)/24)+DATE(1970,1,1)+(-5/24)</f>
        <v>42081.695254629631</v>
      </c>
      <c r="R2049" s="13" t="s">
        <v>8295</v>
      </c>
      <c r="S2049" s="14" t="str">
        <f t="shared" si="187"/>
        <v>technology</v>
      </c>
      <c r="T2049" s="13" t="str">
        <f t="shared" si="188"/>
        <v>hardware</v>
      </c>
      <c r="U2049">
        <f>LEN(C2049)</f>
        <v>132</v>
      </c>
      <c r="V2049">
        <f t="shared" si="189"/>
        <v>0</v>
      </c>
      <c r="W2049">
        <f t="shared" si="190"/>
        <v>0</v>
      </c>
      <c r="X2049">
        <f t="shared" si="191"/>
        <v>1</v>
      </c>
    </row>
    <row r="2050" spans="1:24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>
        <f>E2050/D2050</f>
        <v>1.4833229411764706</v>
      </c>
      <c r="O2050" s="6">
        <f>IF(L2050&gt;0,E2050/L2050,0)</f>
        <v>91.82989803350327</v>
      </c>
      <c r="P2050" s="11">
        <f t="shared" ref="P2050:P2113" si="192">(((I2050/60)/60)/24)+DATE(1970,1,1)+(-5/24)</f>
        <v>41417.443182870367</v>
      </c>
      <c r="Q2050" s="11">
        <f>(((J2050/60)/60)/24)+DATE(1970,1,1)+(-5/24)</f>
        <v>41387.443182870367</v>
      </c>
      <c r="R2050" s="13" t="s">
        <v>8295</v>
      </c>
      <c r="S2050" s="14" t="str">
        <f t="shared" ref="S2050:S2113" si="193">LEFT(R2050,SEARCH("/",R2050)-1)</f>
        <v>technology</v>
      </c>
      <c r="T2050" s="13" t="str">
        <f t="shared" ref="T2050:T2113" si="194">RIGHT(R2050,LEN(R2050)-SEARCH("/",R2050))</f>
        <v>hardware</v>
      </c>
      <c r="U2050">
        <f>LEN(C2050)</f>
        <v>134</v>
      </c>
      <c r="V2050">
        <f t="shared" si="189"/>
        <v>0</v>
      </c>
      <c r="W2050">
        <f t="shared" si="190"/>
        <v>0</v>
      </c>
      <c r="X2050">
        <f t="shared" si="191"/>
        <v>1</v>
      </c>
    </row>
    <row r="2051" spans="1:24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>
        <f>E2051/D2051</f>
        <v>1.2019070000000001</v>
      </c>
      <c r="O2051" s="6">
        <f>IF(L2051&gt;0,E2051/L2051,0)</f>
        <v>80.991037735849048</v>
      </c>
      <c r="P2051" s="11">
        <f t="shared" si="192"/>
        <v>41610.749305555553</v>
      </c>
      <c r="Q2051" s="11">
        <f>(((J2051/60)/60)/24)+DATE(1970,1,1)+(-5/24)</f>
        <v>41575.319016203699</v>
      </c>
      <c r="R2051" s="13" t="s">
        <v>8295</v>
      </c>
      <c r="S2051" s="14" t="str">
        <f t="shared" si="193"/>
        <v>technology</v>
      </c>
      <c r="T2051" s="13" t="str">
        <f t="shared" si="194"/>
        <v>hardware</v>
      </c>
      <c r="U2051">
        <f>LEN(C2051)</f>
        <v>37</v>
      </c>
      <c r="V2051">
        <f t="shared" ref="V2051:V2114" si="195">IF(U2051&lt;50,1,0)</f>
        <v>1</v>
      </c>
      <c r="W2051">
        <f t="shared" ref="W2051:W2114" si="196">IF(AND(U2051&gt;= 50, U2051 &lt; 100),1,0)</f>
        <v>0</v>
      </c>
      <c r="X2051">
        <f t="shared" ref="X2051:X2114" si="197">IF(U2051&gt;=100,1,0)</f>
        <v>0</v>
      </c>
    </row>
    <row r="2052" spans="1:24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>
        <f>E2052/D2052</f>
        <v>4.7327000000000004</v>
      </c>
      <c r="O2052" s="6">
        <f>IF(L2052&gt;0,E2052/L2052,0)</f>
        <v>278.39411764705881</v>
      </c>
      <c r="P2052" s="11">
        <f t="shared" si="192"/>
        <v>42154.863171296289</v>
      </c>
      <c r="Q2052" s="11">
        <f>(((J2052/60)/60)/24)+DATE(1970,1,1)+(-5/24)</f>
        <v>42114.863171296289</v>
      </c>
      <c r="R2052" s="13" t="s">
        <v>8295</v>
      </c>
      <c r="S2052" s="14" t="str">
        <f t="shared" si="193"/>
        <v>technology</v>
      </c>
      <c r="T2052" s="13" t="str">
        <f t="shared" si="194"/>
        <v>hardware</v>
      </c>
      <c r="U2052">
        <f>LEN(C2052)</f>
        <v>130</v>
      </c>
      <c r="V2052">
        <f t="shared" si="195"/>
        <v>0</v>
      </c>
      <c r="W2052">
        <f t="shared" si="196"/>
        <v>0</v>
      </c>
      <c r="X2052">
        <f t="shared" si="197"/>
        <v>1</v>
      </c>
    </row>
    <row r="2053" spans="1:24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>
        <f>E2053/D2053</f>
        <v>1.303625</v>
      </c>
      <c r="O2053" s="6">
        <f>IF(L2053&gt;0,E2053/L2053,0)</f>
        <v>43.095041322314053</v>
      </c>
      <c r="P2053" s="11">
        <f t="shared" si="192"/>
        <v>41633.814085648148</v>
      </c>
      <c r="Q2053" s="11">
        <f>(((J2053/60)/60)/24)+DATE(1970,1,1)+(-5/24)</f>
        <v>41603.814085648148</v>
      </c>
      <c r="R2053" s="13" t="s">
        <v>8295</v>
      </c>
      <c r="S2053" s="14" t="str">
        <f t="shared" si="193"/>
        <v>technology</v>
      </c>
      <c r="T2053" s="13" t="str">
        <f t="shared" si="194"/>
        <v>hardware</v>
      </c>
      <c r="U2053">
        <f>LEN(C2053)</f>
        <v>123</v>
      </c>
      <c r="V2053">
        <f t="shared" si="195"/>
        <v>0</v>
      </c>
      <c r="W2053">
        <f t="shared" si="196"/>
        <v>0</v>
      </c>
      <c r="X2053">
        <f t="shared" si="197"/>
        <v>1</v>
      </c>
    </row>
    <row r="2054" spans="1:24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>
        <f>E2054/D2054</f>
        <v>3.5304799999999998</v>
      </c>
      <c r="O2054" s="6">
        <f>IF(L2054&gt;0,E2054/L2054,0)</f>
        <v>326.29205175600737</v>
      </c>
      <c r="P2054" s="11">
        <f t="shared" si="192"/>
        <v>42419.875613425924</v>
      </c>
      <c r="Q2054" s="11">
        <f>(((J2054/60)/60)/24)+DATE(1970,1,1)+(-5/24)</f>
        <v>42374.875613425924</v>
      </c>
      <c r="R2054" s="13" t="s">
        <v>8295</v>
      </c>
      <c r="S2054" s="14" t="str">
        <f t="shared" si="193"/>
        <v>technology</v>
      </c>
      <c r="T2054" s="13" t="str">
        <f t="shared" si="194"/>
        <v>hardware</v>
      </c>
      <c r="U2054">
        <f>LEN(C2054)</f>
        <v>128</v>
      </c>
      <c r="V2054">
        <f t="shared" si="195"/>
        <v>0</v>
      </c>
      <c r="W2054">
        <f t="shared" si="196"/>
        <v>0</v>
      </c>
      <c r="X2054">
        <f t="shared" si="197"/>
        <v>1</v>
      </c>
    </row>
    <row r="2055" spans="1:24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>
        <f>E2055/D2055</f>
        <v>1.0102</v>
      </c>
      <c r="O2055" s="6">
        <f>IF(L2055&gt;0,E2055/L2055,0)</f>
        <v>41.743801652892564</v>
      </c>
      <c r="P2055" s="11">
        <f t="shared" si="192"/>
        <v>42333.450821759259</v>
      </c>
      <c r="Q2055" s="11">
        <f>(((J2055/60)/60)/24)+DATE(1970,1,1)+(-5/24)</f>
        <v>42303.409155092588</v>
      </c>
      <c r="R2055" s="13" t="s">
        <v>8295</v>
      </c>
      <c r="S2055" s="14" t="str">
        <f t="shared" si="193"/>
        <v>technology</v>
      </c>
      <c r="T2055" s="13" t="str">
        <f t="shared" si="194"/>
        <v>hardware</v>
      </c>
      <c r="U2055">
        <f>LEN(C2055)</f>
        <v>124</v>
      </c>
      <c r="V2055">
        <f t="shared" si="195"/>
        <v>0</v>
      </c>
      <c r="W2055">
        <f t="shared" si="196"/>
        <v>0</v>
      </c>
      <c r="X2055">
        <f t="shared" si="197"/>
        <v>1</v>
      </c>
    </row>
    <row r="2056" spans="1:24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>
        <f>E2056/D2056</f>
        <v>1.1359142857142857</v>
      </c>
      <c r="O2056" s="6">
        <f>IF(L2056&gt;0,E2056/L2056,0)</f>
        <v>64.020933977455712</v>
      </c>
      <c r="P2056" s="11">
        <f t="shared" si="192"/>
        <v>41761.312615740739</v>
      </c>
      <c r="Q2056" s="11">
        <f>(((J2056/60)/60)/24)+DATE(1970,1,1)+(-5/24)</f>
        <v>41731.312615740739</v>
      </c>
      <c r="R2056" s="13" t="s">
        <v>8295</v>
      </c>
      <c r="S2056" s="14" t="str">
        <f t="shared" si="193"/>
        <v>technology</v>
      </c>
      <c r="T2056" s="13" t="str">
        <f t="shared" si="194"/>
        <v>hardware</v>
      </c>
      <c r="U2056">
        <f>LEN(C2056)</f>
        <v>133</v>
      </c>
      <c r="V2056">
        <f t="shared" si="195"/>
        <v>0</v>
      </c>
      <c r="W2056">
        <f t="shared" si="196"/>
        <v>0</v>
      </c>
      <c r="X2056">
        <f t="shared" si="197"/>
        <v>1</v>
      </c>
    </row>
    <row r="2057" spans="1:24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>
        <f>E2057/D2057</f>
        <v>1.6741666666666666</v>
      </c>
      <c r="O2057" s="6">
        <f>IF(L2057&gt;0,E2057/L2057,0)</f>
        <v>99.455445544554451</v>
      </c>
      <c r="P2057" s="11">
        <f t="shared" si="192"/>
        <v>41975.958333333336</v>
      </c>
      <c r="Q2057" s="11">
        <f>(((J2057/60)/60)/24)+DATE(1970,1,1)+(-5/24)</f>
        <v>41946.465775462959</v>
      </c>
      <c r="R2057" s="13" t="s">
        <v>8295</v>
      </c>
      <c r="S2057" s="14" t="str">
        <f t="shared" si="193"/>
        <v>technology</v>
      </c>
      <c r="T2057" s="13" t="str">
        <f t="shared" si="194"/>
        <v>hardware</v>
      </c>
      <c r="U2057">
        <f>LEN(C2057)</f>
        <v>123</v>
      </c>
      <c r="V2057">
        <f t="shared" si="195"/>
        <v>0</v>
      </c>
      <c r="W2057">
        <f t="shared" si="196"/>
        <v>0</v>
      </c>
      <c r="X2057">
        <f t="shared" si="197"/>
        <v>1</v>
      </c>
    </row>
    <row r="2058" spans="1:24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>
        <f>E2058/D2058</f>
        <v>1.5345200000000001</v>
      </c>
      <c r="O2058" s="6">
        <f>IF(L2058&gt;0,E2058/L2058,0)</f>
        <v>138.49458483754512</v>
      </c>
      <c r="P2058" s="11">
        <f t="shared" si="192"/>
        <v>41381.552569444444</v>
      </c>
      <c r="Q2058" s="11">
        <f>(((J2058/60)/60)/24)+DATE(1970,1,1)+(-5/24)</f>
        <v>41351.552569444444</v>
      </c>
      <c r="R2058" s="13" t="s">
        <v>8295</v>
      </c>
      <c r="S2058" s="14" t="str">
        <f t="shared" si="193"/>
        <v>technology</v>
      </c>
      <c r="T2058" s="13" t="str">
        <f t="shared" si="194"/>
        <v>hardware</v>
      </c>
      <c r="U2058">
        <f>LEN(C2058)</f>
        <v>118</v>
      </c>
      <c r="V2058">
        <f t="shared" si="195"/>
        <v>0</v>
      </c>
      <c r="W2058">
        <f t="shared" si="196"/>
        <v>0</v>
      </c>
      <c r="X2058">
        <f t="shared" si="197"/>
        <v>1</v>
      </c>
    </row>
    <row r="2059" spans="1:24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>
        <f>E2059/D2059</f>
        <v>2.022322</v>
      </c>
      <c r="O2059" s="6">
        <f>IF(L2059&gt;0,E2059/L2059,0)</f>
        <v>45.547792792792798</v>
      </c>
      <c r="P2059" s="11">
        <f t="shared" si="192"/>
        <v>42426.286249999997</v>
      </c>
      <c r="Q2059" s="11">
        <f>(((J2059/60)/60)/24)+DATE(1970,1,1)+(-5/24)</f>
        <v>42396.286249999997</v>
      </c>
      <c r="R2059" s="13" t="s">
        <v>8295</v>
      </c>
      <c r="S2059" s="14" t="str">
        <f t="shared" si="193"/>
        <v>technology</v>
      </c>
      <c r="T2059" s="13" t="str">
        <f t="shared" si="194"/>
        <v>hardware</v>
      </c>
      <c r="U2059">
        <f>LEN(C2059)</f>
        <v>133</v>
      </c>
      <c r="V2059">
        <f t="shared" si="195"/>
        <v>0</v>
      </c>
      <c r="W2059">
        <f t="shared" si="196"/>
        <v>0</v>
      </c>
      <c r="X2059">
        <f t="shared" si="197"/>
        <v>1</v>
      </c>
    </row>
    <row r="2060" spans="1:24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>
        <f>E2060/D2060</f>
        <v>1.6828125</v>
      </c>
      <c r="O2060" s="6">
        <f>IF(L2060&gt;0,E2060/L2060,0)</f>
        <v>10.507317073170732</v>
      </c>
      <c r="P2060" s="11">
        <f t="shared" si="192"/>
        <v>42065.624999999993</v>
      </c>
      <c r="Q2060" s="11">
        <f>(((J2060/60)/60)/24)+DATE(1970,1,1)+(-5/24)</f>
        <v>42026.16238425926</v>
      </c>
      <c r="R2060" s="13" t="s">
        <v>8295</v>
      </c>
      <c r="S2060" s="14" t="str">
        <f t="shared" si="193"/>
        <v>technology</v>
      </c>
      <c r="T2060" s="13" t="str">
        <f t="shared" si="194"/>
        <v>hardware</v>
      </c>
      <c r="U2060">
        <f>LEN(C2060)</f>
        <v>67</v>
      </c>
      <c r="V2060">
        <f t="shared" si="195"/>
        <v>0</v>
      </c>
      <c r="W2060">
        <f t="shared" si="196"/>
        <v>1</v>
      </c>
      <c r="X2060">
        <f t="shared" si="197"/>
        <v>0</v>
      </c>
    </row>
    <row r="2061" spans="1:24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>
        <f>E2061/D2061</f>
        <v>1.4345666666666668</v>
      </c>
      <c r="O2061" s="6">
        <f>IF(L2061&gt;0,E2061/L2061,0)</f>
        <v>114.76533333333333</v>
      </c>
      <c r="P2061" s="11">
        <f t="shared" si="192"/>
        <v>42400.707638888889</v>
      </c>
      <c r="Q2061" s="11">
        <f>(((J2061/60)/60)/24)+DATE(1970,1,1)+(-5/24)</f>
        <v>42361.394143518519</v>
      </c>
      <c r="R2061" s="13" t="s">
        <v>8295</v>
      </c>
      <c r="S2061" s="14" t="str">
        <f t="shared" si="193"/>
        <v>technology</v>
      </c>
      <c r="T2061" s="13" t="str">
        <f t="shared" si="194"/>
        <v>hardware</v>
      </c>
      <c r="U2061">
        <f>LEN(C2061)</f>
        <v>135</v>
      </c>
      <c r="V2061">
        <f t="shared" si="195"/>
        <v>0</v>
      </c>
      <c r="W2061">
        <f t="shared" si="196"/>
        <v>0</v>
      </c>
      <c r="X2061">
        <f t="shared" si="197"/>
        <v>1</v>
      </c>
    </row>
    <row r="2062" spans="1:24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>
        <f>E2062/D2062</f>
        <v>1.964</v>
      </c>
      <c r="O2062" s="6">
        <f>IF(L2062&gt;0,E2062/L2062,0)</f>
        <v>35.997067448680355</v>
      </c>
      <c r="P2062" s="11">
        <f t="shared" si="192"/>
        <v>41843.434606481482</v>
      </c>
      <c r="Q2062" s="11">
        <f>(((J2062/60)/60)/24)+DATE(1970,1,1)+(-5/24)</f>
        <v>41783.434606481482</v>
      </c>
      <c r="R2062" s="13" t="s">
        <v>8295</v>
      </c>
      <c r="S2062" s="14" t="str">
        <f t="shared" si="193"/>
        <v>technology</v>
      </c>
      <c r="T2062" s="13" t="str">
        <f t="shared" si="194"/>
        <v>hardware</v>
      </c>
      <c r="U2062">
        <f>LEN(C2062)</f>
        <v>129</v>
      </c>
      <c r="V2062">
        <f t="shared" si="195"/>
        <v>0</v>
      </c>
      <c r="W2062">
        <f t="shared" si="196"/>
        <v>0</v>
      </c>
      <c r="X2062">
        <f t="shared" si="197"/>
        <v>1</v>
      </c>
    </row>
    <row r="2063" spans="1:24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>
        <f>E2063/D2063</f>
        <v>1.0791999999999999</v>
      </c>
      <c r="O2063" s="6">
        <f>IF(L2063&gt;0,E2063/L2063,0)</f>
        <v>154.17142857142858</v>
      </c>
      <c r="P2063" s="11">
        <f t="shared" si="192"/>
        <v>42735.556180555555</v>
      </c>
      <c r="Q2063" s="11">
        <f>(((J2063/60)/60)/24)+DATE(1970,1,1)+(-5/24)</f>
        <v>42705.556180555555</v>
      </c>
      <c r="R2063" s="13" t="s">
        <v>8295</v>
      </c>
      <c r="S2063" s="14" t="str">
        <f t="shared" si="193"/>
        <v>technology</v>
      </c>
      <c r="T2063" s="13" t="str">
        <f t="shared" si="194"/>
        <v>hardware</v>
      </c>
      <c r="U2063">
        <f>LEN(C2063)</f>
        <v>130</v>
      </c>
      <c r="V2063">
        <f t="shared" si="195"/>
        <v>0</v>
      </c>
      <c r="W2063">
        <f t="shared" si="196"/>
        <v>0</v>
      </c>
      <c r="X2063">
        <f t="shared" si="197"/>
        <v>1</v>
      </c>
    </row>
    <row r="2064" spans="1:24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>
        <f>E2064/D2064</f>
        <v>1.14977</v>
      </c>
      <c r="O2064" s="6">
        <f>IF(L2064&gt;0,E2064/L2064,0)</f>
        <v>566.38916256157631</v>
      </c>
      <c r="P2064" s="11">
        <f t="shared" si="192"/>
        <v>42453.1330787037</v>
      </c>
      <c r="Q2064" s="11">
        <f>(((J2064/60)/60)/24)+DATE(1970,1,1)+(-5/24)</f>
        <v>42423.174745370365</v>
      </c>
      <c r="R2064" s="13" t="s">
        <v>8295</v>
      </c>
      <c r="S2064" s="14" t="str">
        <f t="shared" si="193"/>
        <v>technology</v>
      </c>
      <c r="T2064" s="13" t="str">
        <f t="shared" si="194"/>
        <v>hardware</v>
      </c>
      <c r="U2064">
        <f>LEN(C2064)</f>
        <v>135</v>
      </c>
      <c r="V2064">
        <f t="shared" si="195"/>
        <v>0</v>
      </c>
      <c r="W2064">
        <f t="shared" si="196"/>
        <v>0</v>
      </c>
      <c r="X2064">
        <f t="shared" si="197"/>
        <v>1</v>
      </c>
    </row>
    <row r="2065" spans="1:24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>
        <f>E2065/D2065</f>
        <v>1.4804999999999999</v>
      </c>
      <c r="O2065" s="6">
        <f>IF(L2065&gt;0,E2065/L2065,0)</f>
        <v>120.85714285714286</v>
      </c>
      <c r="P2065" s="11">
        <f t="shared" si="192"/>
        <v>42505.524317129624</v>
      </c>
      <c r="Q2065" s="11">
        <f>(((J2065/60)/60)/24)+DATE(1970,1,1)+(-5/24)</f>
        <v>42472.524317129624</v>
      </c>
      <c r="R2065" s="13" t="s">
        <v>8295</v>
      </c>
      <c r="S2065" s="14" t="str">
        <f t="shared" si="193"/>
        <v>technology</v>
      </c>
      <c r="T2065" s="13" t="str">
        <f t="shared" si="194"/>
        <v>hardware</v>
      </c>
      <c r="U2065">
        <f>LEN(C2065)</f>
        <v>84</v>
      </c>
      <c r="V2065">
        <f t="shared" si="195"/>
        <v>0</v>
      </c>
      <c r="W2065">
        <f t="shared" si="196"/>
        <v>1</v>
      </c>
      <c r="X2065">
        <f t="shared" si="197"/>
        <v>0</v>
      </c>
    </row>
    <row r="2066" spans="1:24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>
        <f>E2066/D2066</f>
        <v>1.9116676082790633</v>
      </c>
      <c r="O2066" s="6">
        <f>IF(L2066&gt;0,E2066/L2066,0)</f>
        <v>86.163845492085343</v>
      </c>
      <c r="P2066" s="11">
        <f t="shared" si="192"/>
        <v>41425.291666666664</v>
      </c>
      <c r="Q2066" s="11">
        <f>(((J2066/60)/60)/24)+DATE(1970,1,1)+(-5/24)</f>
        <v>41389.1565162037</v>
      </c>
      <c r="R2066" s="13" t="s">
        <v>8295</v>
      </c>
      <c r="S2066" s="14" t="str">
        <f t="shared" si="193"/>
        <v>technology</v>
      </c>
      <c r="T2066" s="13" t="str">
        <f t="shared" si="194"/>
        <v>hardware</v>
      </c>
      <c r="U2066">
        <f>LEN(C2066)</f>
        <v>120</v>
      </c>
      <c r="V2066">
        <f t="shared" si="195"/>
        <v>0</v>
      </c>
      <c r="W2066">
        <f t="shared" si="196"/>
        <v>0</v>
      </c>
      <c r="X2066">
        <f t="shared" si="197"/>
        <v>1</v>
      </c>
    </row>
    <row r="2067" spans="1:24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>
        <f>E2067/D2067</f>
        <v>1.99215125</v>
      </c>
      <c r="O2067" s="6">
        <f>IF(L2067&gt;0,E2067/L2067,0)</f>
        <v>51.212114395886893</v>
      </c>
      <c r="P2067" s="11">
        <f t="shared" si="192"/>
        <v>41633.125335648147</v>
      </c>
      <c r="Q2067" s="11">
        <f>(((J2067/60)/60)/24)+DATE(1970,1,1)+(-5/24)</f>
        <v>41603.125335648147</v>
      </c>
      <c r="R2067" s="13" t="s">
        <v>8295</v>
      </c>
      <c r="S2067" s="14" t="str">
        <f t="shared" si="193"/>
        <v>technology</v>
      </c>
      <c r="T2067" s="13" t="str">
        <f t="shared" si="194"/>
        <v>hardware</v>
      </c>
      <c r="U2067">
        <f>LEN(C2067)</f>
        <v>135</v>
      </c>
      <c r="V2067">
        <f t="shared" si="195"/>
        <v>0</v>
      </c>
      <c r="W2067">
        <f t="shared" si="196"/>
        <v>0</v>
      </c>
      <c r="X2067">
        <f t="shared" si="197"/>
        <v>1</v>
      </c>
    </row>
    <row r="2068" spans="1:24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>
        <f>E2068/D2068</f>
        <v>2.1859999999999999</v>
      </c>
      <c r="O2068" s="6">
        <f>IF(L2068&gt;0,E2068/L2068,0)</f>
        <v>67.261538461538464</v>
      </c>
      <c r="P2068" s="11">
        <f t="shared" si="192"/>
        <v>41874.563460648147</v>
      </c>
      <c r="Q2068" s="11">
        <f>(((J2068/60)/60)/24)+DATE(1970,1,1)+(-5/24)</f>
        <v>41844.563460648147</v>
      </c>
      <c r="R2068" s="13" t="s">
        <v>8295</v>
      </c>
      <c r="S2068" s="14" t="str">
        <f t="shared" si="193"/>
        <v>technology</v>
      </c>
      <c r="T2068" s="13" t="str">
        <f t="shared" si="194"/>
        <v>hardware</v>
      </c>
      <c r="U2068">
        <f>LEN(C2068)</f>
        <v>115</v>
      </c>
      <c r="V2068">
        <f t="shared" si="195"/>
        <v>0</v>
      </c>
      <c r="W2068">
        <f t="shared" si="196"/>
        <v>0</v>
      </c>
      <c r="X2068">
        <f t="shared" si="197"/>
        <v>1</v>
      </c>
    </row>
    <row r="2069" spans="1:24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>
        <f>E2069/D2069</f>
        <v>1.2686868686868686</v>
      </c>
      <c r="O2069" s="6">
        <f>IF(L2069&gt;0,E2069/L2069,0)</f>
        <v>62.8</v>
      </c>
      <c r="P2069" s="11">
        <f t="shared" si="192"/>
        <v>42148.645555555551</v>
      </c>
      <c r="Q2069" s="11">
        <f>(((J2069/60)/60)/24)+DATE(1970,1,1)+(-5/24)</f>
        <v>42115.645555555551</v>
      </c>
      <c r="R2069" s="13" t="s">
        <v>8295</v>
      </c>
      <c r="S2069" s="14" t="str">
        <f t="shared" si="193"/>
        <v>technology</v>
      </c>
      <c r="T2069" s="13" t="str">
        <f t="shared" si="194"/>
        <v>hardware</v>
      </c>
      <c r="U2069">
        <f>LEN(C2069)</f>
        <v>97</v>
      </c>
      <c r="V2069">
        <f t="shared" si="195"/>
        <v>0</v>
      </c>
      <c r="W2069">
        <f t="shared" si="196"/>
        <v>1</v>
      </c>
      <c r="X2069">
        <f t="shared" si="197"/>
        <v>0</v>
      </c>
    </row>
    <row r="2070" spans="1:24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>
        <f>E2070/D2070</f>
        <v>1.0522388</v>
      </c>
      <c r="O2070" s="6">
        <f>IF(L2070&gt;0,E2070/L2070,0)</f>
        <v>346.13118421052633</v>
      </c>
      <c r="P2070" s="11">
        <f t="shared" si="192"/>
        <v>42663.633275462962</v>
      </c>
      <c r="Q2070" s="11">
        <f>(((J2070/60)/60)/24)+DATE(1970,1,1)+(-5/24)</f>
        <v>42633.633275462962</v>
      </c>
      <c r="R2070" s="13" t="s">
        <v>8295</v>
      </c>
      <c r="S2070" s="14" t="str">
        <f t="shared" si="193"/>
        <v>technology</v>
      </c>
      <c r="T2070" s="13" t="str">
        <f t="shared" si="194"/>
        <v>hardware</v>
      </c>
      <c r="U2070">
        <f>LEN(C2070)</f>
        <v>132</v>
      </c>
      <c r="V2070">
        <f t="shared" si="195"/>
        <v>0</v>
      </c>
      <c r="W2070">
        <f t="shared" si="196"/>
        <v>0</v>
      </c>
      <c r="X2070">
        <f t="shared" si="197"/>
        <v>1</v>
      </c>
    </row>
    <row r="2071" spans="1:24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>
        <f>E2071/D2071</f>
        <v>1.2840666000000001</v>
      </c>
      <c r="O2071" s="6">
        <f>IF(L2071&gt;0,E2071/L2071,0)</f>
        <v>244.11912547528519</v>
      </c>
      <c r="P2071" s="11">
        <f t="shared" si="192"/>
        <v>42371.763784722221</v>
      </c>
      <c r="Q2071" s="11">
        <f>(((J2071/60)/60)/24)+DATE(1970,1,1)+(-5/24)</f>
        <v>42340.763784722221</v>
      </c>
      <c r="R2071" s="13" t="s">
        <v>8295</v>
      </c>
      <c r="S2071" s="14" t="str">
        <f t="shared" si="193"/>
        <v>technology</v>
      </c>
      <c r="T2071" s="13" t="str">
        <f t="shared" si="194"/>
        <v>hardware</v>
      </c>
      <c r="U2071">
        <f>LEN(C2071)</f>
        <v>135</v>
      </c>
      <c r="V2071">
        <f t="shared" si="195"/>
        <v>0</v>
      </c>
      <c r="W2071">
        <f t="shared" si="196"/>
        <v>0</v>
      </c>
      <c r="X2071">
        <f t="shared" si="197"/>
        <v>1</v>
      </c>
    </row>
    <row r="2072" spans="1:24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>
        <f>E2072/D2072</f>
        <v>3.1732719999999999</v>
      </c>
      <c r="O2072" s="6">
        <f>IF(L2072&gt;0,E2072/L2072,0)</f>
        <v>259.25424836601309</v>
      </c>
      <c r="P2072" s="11">
        <f t="shared" si="192"/>
        <v>42549.448182870365</v>
      </c>
      <c r="Q2072" s="11">
        <f>(((J2072/60)/60)/24)+DATE(1970,1,1)+(-5/24)</f>
        <v>42519.448182870365</v>
      </c>
      <c r="R2072" s="13" t="s">
        <v>8295</v>
      </c>
      <c r="S2072" s="14" t="str">
        <f t="shared" si="193"/>
        <v>technology</v>
      </c>
      <c r="T2072" s="13" t="str">
        <f t="shared" si="194"/>
        <v>hardware</v>
      </c>
      <c r="U2072">
        <f>LEN(C2072)</f>
        <v>128</v>
      </c>
      <c r="V2072">
        <f t="shared" si="195"/>
        <v>0</v>
      </c>
      <c r="W2072">
        <f t="shared" si="196"/>
        <v>0</v>
      </c>
      <c r="X2072">
        <f t="shared" si="197"/>
        <v>1</v>
      </c>
    </row>
    <row r="2073" spans="1:24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>
        <f>E2073/D2073</f>
        <v>2.8073000000000001</v>
      </c>
      <c r="O2073" s="6">
        <f>IF(L2073&gt;0,E2073/L2073,0)</f>
        <v>201.96402877697841</v>
      </c>
      <c r="P2073" s="11">
        <f t="shared" si="192"/>
        <v>42645.070416666662</v>
      </c>
      <c r="Q2073" s="11">
        <f>(((J2073/60)/60)/24)+DATE(1970,1,1)+(-5/24)</f>
        <v>42600.070416666662</v>
      </c>
      <c r="R2073" s="13" t="s">
        <v>8295</v>
      </c>
      <c r="S2073" s="14" t="str">
        <f t="shared" si="193"/>
        <v>technology</v>
      </c>
      <c r="T2073" s="13" t="str">
        <f t="shared" si="194"/>
        <v>hardware</v>
      </c>
      <c r="U2073">
        <f>LEN(C2073)</f>
        <v>126</v>
      </c>
      <c r="V2073">
        <f t="shared" si="195"/>
        <v>0</v>
      </c>
      <c r="W2073">
        <f t="shared" si="196"/>
        <v>0</v>
      </c>
      <c r="X2073">
        <f t="shared" si="197"/>
        <v>1</v>
      </c>
    </row>
    <row r="2074" spans="1:24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>
        <f>E2074/D2074</f>
        <v>1.1073146853146854</v>
      </c>
      <c r="O2074" s="6">
        <f>IF(L2074&gt;0,E2074/L2074,0)</f>
        <v>226.20857142857142</v>
      </c>
      <c r="P2074" s="11">
        <f t="shared" si="192"/>
        <v>42497.373055555552</v>
      </c>
      <c r="Q2074" s="11">
        <f>(((J2074/60)/60)/24)+DATE(1970,1,1)+(-5/24)</f>
        <v>42467.373055555552</v>
      </c>
      <c r="R2074" s="13" t="s">
        <v>8295</v>
      </c>
      <c r="S2074" s="14" t="str">
        <f t="shared" si="193"/>
        <v>technology</v>
      </c>
      <c r="T2074" s="13" t="str">
        <f t="shared" si="194"/>
        <v>hardware</v>
      </c>
      <c r="U2074">
        <f>LEN(C2074)</f>
        <v>135</v>
      </c>
      <c r="V2074">
        <f t="shared" si="195"/>
        <v>0</v>
      </c>
      <c r="W2074">
        <f t="shared" si="196"/>
        <v>0</v>
      </c>
      <c r="X2074">
        <f t="shared" si="197"/>
        <v>1</v>
      </c>
    </row>
    <row r="2075" spans="1:24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>
        <f>E2075/D2075</f>
        <v>1.5260429999999998</v>
      </c>
      <c r="O2075" s="6">
        <f>IF(L2075&gt;0,E2075/L2075,0)</f>
        <v>324.69</v>
      </c>
      <c r="P2075" s="11">
        <f t="shared" si="192"/>
        <v>42132.459699074076</v>
      </c>
      <c r="Q2075" s="11">
        <f>(((J2075/60)/60)/24)+DATE(1970,1,1)+(-5/24)</f>
        <v>42087.459699074076</v>
      </c>
      <c r="R2075" s="13" t="s">
        <v>8295</v>
      </c>
      <c r="S2075" s="14" t="str">
        <f t="shared" si="193"/>
        <v>technology</v>
      </c>
      <c r="T2075" s="13" t="str">
        <f t="shared" si="194"/>
        <v>hardware</v>
      </c>
      <c r="U2075">
        <f>LEN(C2075)</f>
        <v>124</v>
      </c>
      <c r="V2075">
        <f t="shared" si="195"/>
        <v>0</v>
      </c>
      <c r="W2075">
        <f t="shared" si="196"/>
        <v>0</v>
      </c>
      <c r="X2075">
        <f t="shared" si="197"/>
        <v>1</v>
      </c>
    </row>
    <row r="2076" spans="1:24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>
        <f>E2076/D2076</f>
        <v>1.0249999999999999</v>
      </c>
      <c r="O2076" s="6">
        <f>IF(L2076&gt;0,E2076/L2076,0)</f>
        <v>205</v>
      </c>
      <c r="P2076" s="11">
        <f t="shared" si="192"/>
        <v>42496.617847222216</v>
      </c>
      <c r="Q2076" s="11">
        <f>(((J2076/60)/60)/24)+DATE(1970,1,1)+(-5/24)</f>
        <v>42466.617847222216</v>
      </c>
      <c r="R2076" s="13" t="s">
        <v>8295</v>
      </c>
      <c r="S2076" s="14" t="str">
        <f t="shared" si="193"/>
        <v>technology</v>
      </c>
      <c r="T2076" s="13" t="str">
        <f t="shared" si="194"/>
        <v>hardware</v>
      </c>
      <c r="U2076">
        <f>LEN(C2076)</f>
        <v>78</v>
      </c>
      <c r="V2076">
        <f t="shared" si="195"/>
        <v>0</v>
      </c>
      <c r="W2076">
        <f t="shared" si="196"/>
        <v>1</v>
      </c>
      <c r="X2076">
        <f t="shared" si="197"/>
        <v>0</v>
      </c>
    </row>
    <row r="2077" spans="1:24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>
        <f>E2077/D2077</f>
        <v>16.783738373837384</v>
      </c>
      <c r="O2077" s="6">
        <f>IF(L2077&gt;0,E2077/L2077,0)</f>
        <v>20.465926829268295</v>
      </c>
      <c r="P2077" s="11">
        <f t="shared" si="192"/>
        <v>41480.473240740735</v>
      </c>
      <c r="Q2077" s="11">
        <f>(((J2077/60)/60)/24)+DATE(1970,1,1)+(-5/24)</f>
        <v>41450.473240740735</v>
      </c>
      <c r="R2077" s="13" t="s">
        <v>8295</v>
      </c>
      <c r="S2077" s="14" t="str">
        <f t="shared" si="193"/>
        <v>technology</v>
      </c>
      <c r="T2077" s="13" t="str">
        <f t="shared" si="194"/>
        <v>hardware</v>
      </c>
      <c r="U2077">
        <f>LEN(C2077)</f>
        <v>106</v>
      </c>
      <c r="V2077">
        <f t="shared" si="195"/>
        <v>0</v>
      </c>
      <c r="W2077">
        <f t="shared" si="196"/>
        <v>0</v>
      </c>
      <c r="X2077">
        <f t="shared" si="197"/>
        <v>1</v>
      </c>
    </row>
    <row r="2078" spans="1:24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>
        <f>E2078/D2078</f>
        <v>5.4334915642458101</v>
      </c>
      <c r="O2078" s="6">
        <f>IF(L2078&gt;0,E2078/L2078,0)</f>
        <v>116.35303146309367</v>
      </c>
      <c r="P2078" s="11">
        <f t="shared" si="192"/>
        <v>41843.672326388885</v>
      </c>
      <c r="Q2078" s="11">
        <f>(((J2078/60)/60)/24)+DATE(1970,1,1)+(-5/24)</f>
        <v>41803.672326388885</v>
      </c>
      <c r="R2078" s="13" t="s">
        <v>8295</v>
      </c>
      <c r="S2078" s="14" t="str">
        <f t="shared" si="193"/>
        <v>technology</v>
      </c>
      <c r="T2078" s="13" t="str">
        <f t="shared" si="194"/>
        <v>hardware</v>
      </c>
      <c r="U2078">
        <f>LEN(C2078)</f>
        <v>75</v>
      </c>
      <c r="V2078">
        <f t="shared" si="195"/>
        <v>0</v>
      </c>
      <c r="W2078">
        <f t="shared" si="196"/>
        <v>1</v>
      </c>
      <c r="X2078">
        <f t="shared" si="197"/>
        <v>0</v>
      </c>
    </row>
    <row r="2079" spans="1:24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>
        <f>E2079/D2079</f>
        <v>1.1550800000000001</v>
      </c>
      <c r="O2079" s="6">
        <f>IF(L2079&gt;0,E2079/L2079,0)</f>
        <v>307.20212765957444</v>
      </c>
      <c r="P2079" s="11">
        <f t="shared" si="192"/>
        <v>42160.666666666664</v>
      </c>
      <c r="Q2079" s="11">
        <f>(((J2079/60)/60)/24)+DATE(1970,1,1)+(-5/24)</f>
        <v>42102.83421296296</v>
      </c>
      <c r="R2079" s="13" t="s">
        <v>8295</v>
      </c>
      <c r="S2079" s="14" t="str">
        <f t="shared" si="193"/>
        <v>technology</v>
      </c>
      <c r="T2079" s="13" t="str">
        <f t="shared" si="194"/>
        <v>hardware</v>
      </c>
      <c r="U2079">
        <f>LEN(C2079)</f>
        <v>108</v>
      </c>
      <c r="V2079">
        <f t="shared" si="195"/>
        <v>0</v>
      </c>
      <c r="W2079">
        <f t="shared" si="196"/>
        <v>0</v>
      </c>
      <c r="X2079">
        <f t="shared" si="197"/>
        <v>1</v>
      </c>
    </row>
    <row r="2080" spans="1:24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>
        <f>E2080/D2080</f>
        <v>1.3120499999999999</v>
      </c>
      <c r="O2080" s="6">
        <f>IF(L2080&gt;0,E2080/L2080,0)</f>
        <v>546.6875</v>
      </c>
      <c r="P2080" s="11">
        <f t="shared" si="192"/>
        <v>42722.563159722216</v>
      </c>
      <c r="Q2080" s="11">
        <f>(((J2080/60)/60)/24)+DATE(1970,1,1)+(-5/24)</f>
        <v>42692.563159722216</v>
      </c>
      <c r="R2080" s="13" t="s">
        <v>8295</v>
      </c>
      <c r="S2080" s="14" t="str">
        <f t="shared" si="193"/>
        <v>technology</v>
      </c>
      <c r="T2080" s="13" t="str">
        <f t="shared" si="194"/>
        <v>hardware</v>
      </c>
      <c r="U2080">
        <f>LEN(C2080)</f>
        <v>119</v>
      </c>
      <c r="V2080">
        <f t="shared" si="195"/>
        <v>0</v>
      </c>
      <c r="W2080">
        <f t="shared" si="196"/>
        <v>0</v>
      </c>
      <c r="X2080">
        <f t="shared" si="197"/>
        <v>1</v>
      </c>
    </row>
    <row r="2081" spans="1:24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>
        <f>E2081/D2081</f>
        <v>2.8816999999999999</v>
      </c>
      <c r="O2081" s="6">
        <f>IF(L2081&gt;0,E2081/L2081,0)</f>
        <v>47.474464579901152</v>
      </c>
      <c r="P2081" s="11">
        <f t="shared" si="192"/>
        <v>42180.583333333336</v>
      </c>
      <c r="Q2081" s="11">
        <f>(((J2081/60)/60)/24)+DATE(1970,1,1)+(-5/24)</f>
        <v>42150.502233796295</v>
      </c>
      <c r="R2081" s="13" t="s">
        <v>8295</v>
      </c>
      <c r="S2081" s="14" t="str">
        <f t="shared" si="193"/>
        <v>technology</v>
      </c>
      <c r="T2081" s="13" t="str">
        <f t="shared" si="194"/>
        <v>hardware</v>
      </c>
      <c r="U2081">
        <f>LEN(C2081)</f>
        <v>133</v>
      </c>
      <c r="V2081">
        <f t="shared" si="195"/>
        <v>0</v>
      </c>
      <c r="W2081">
        <f t="shared" si="196"/>
        <v>0</v>
      </c>
      <c r="X2081">
        <f t="shared" si="197"/>
        <v>1</v>
      </c>
    </row>
    <row r="2082" spans="1:24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>
        <f>E2082/D2082</f>
        <v>5.0780000000000003</v>
      </c>
      <c r="O2082" s="6">
        <f>IF(L2082&gt;0,E2082/L2082,0)</f>
        <v>101.56</v>
      </c>
      <c r="P2082" s="11">
        <f t="shared" si="192"/>
        <v>42319.790509259255</v>
      </c>
      <c r="Q2082" s="11">
        <f>(((J2082/60)/60)/24)+DATE(1970,1,1)+(-5/24)</f>
        <v>42289.748842592591</v>
      </c>
      <c r="R2082" s="13" t="s">
        <v>8295</v>
      </c>
      <c r="S2082" s="14" t="str">
        <f t="shared" si="193"/>
        <v>technology</v>
      </c>
      <c r="T2082" s="13" t="str">
        <f t="shared" si="194"/>
        <v>hardware</v>
      </c>
      <c r="U2082">
        <f>LEN(C2082)</f>
        <v>127</v>
      </c>
      <c r="V2082">
        <f t="shared" si="195"/>
        <v>0</v>
      </c>
      <c r="W2082">
        <f t="shared" si="196"/>
        <v>0</v>
      </c>
      <c r="X2082">
        <f t="shared" si="197"/>
        <v>1</v>
      </c>
    </row>
    <row r="2083" spans="1:24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>
        <f>E2083/D2083</f>
        <v>1.1457142857142857</v>
      </c>
      <c r="O2083" s="6">
        <f>IF(L2083&gt;0,E2083/L2083,0)</f>
        <v>72.909090909090907</v>
      </c>
      <c r="P2083" s="11">
        <f t="shared" si="192"/>
        <v>41044.999305555553</v>
      </c>
      <c r="Q2083" s="11">
        <f>(((J2083/60)/60)/24)+DATE(1970,1,1)+(-5/24)</f>
        <v>41003.948553240742</v>
      </c>
      <c r="R2083" s="13" t="s">
        <v>8279</v>
      </c>
      <c r="S2083" s="14" t="str">
        <f t="shared" si="193"/>
        <v>music</v>
      </c>
      <c r="T2083" s="13" t="str">
        <f t="shared" si="194"/>
        <v>indie rock</v>
      </c>
      <c r="U2083">
        <f>LEN(C2083)</f>
        <v>122</v>
      </c>
      <c r="V2083">
        <f t="shared" si="195"/>
        <v>0</v>
      </c>
      <c r="W2083">
        <f t="shared" si="196"/>
        <v>0</v>
      </c>
      <c r="X2083">
        <f t="shared" si="197"/>
        <v>1</v>
      </c>
    </row>
    <row r="2084" spans="1:24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>
        <f>E2084/D2084</f>
        <v>1.1073333333333333</v>
      </c>
      <c r="O2084" s="6">
        <f>IF(L2084&gt;0,E2084/L2084,0)</f>
        <v>43.710526315789473</v>
      </c>
      <c r="P2084" s="11">
        <f t="shared" si="192"/>
        <v>40870.953657407401</v>
      </c>
      <c r="Q2084" s="11">
        <f>(((J2084/60)/60)/24)+DATE(1970,1,1)+(-5/24)</f>
        <v>40810.911990740737</v>
      </c>
      <c r="R2084" s="13" t="s">
        <v>8279</v>
      </c>
      <c r="S2084" s="14" t="str">
        <f t="shared" si="193"/>
        <v>music</v>
      </c>
      <c r="T2084" s="13" t="str">
        <f t="shared" si="194"/>
        <v>indie rock</v>
      </c>
      <c r="U2084">
        <f>LEN(C2084)</f>
        <v>133</v>
      </c>
      <c r="V2084">
        <f t="shared" si="195"/>
        <v>0</v>
      </c>
      <c r="W2084">
        <f t="shared" si="196"/>
        <v>0</v>
      </c>
      <c r="X2084">
        <f t="shared" si="197"/>
        <v>1</v>
      </c>
    </row>
    <row r="2085" spans="1:24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>
        <f>E2085/D2085</f>
        <v>1.1333333333333333</v>
      </c>
      <c r="O2085" s="6">
        <f>IF(L2085&gt;0,E2085/L2085,0)</f>
        <v>34</v>
      </c>
      <c r="P2085" s="11">
        <f t="shared" si="192"/>
        <v>41064.513831018514</v>
      </c>
      <c r="Q2085" s="11">
        <f>(((J2085/60)/60)/24)+DATE(1970,1,1)+(-5/24)</f>
        <v>41034.513831018514</v>
      </c>
      <c r="R2085" s="13" t="s">
        <v>8279</v>
      </c>
      <c r="S2085" s="14" t="str">
        <f t="shared" si="193"/>
        <v>music</v>
      </c>
      <c r="T2085" s="13" t="str">
        <f t="shared" si="194"/>
        <v>indie rock</v>
      </c>
      <c r="U2085">
        <f>LEN(C2085)</f>
        <v>131</v>
      </c>
      <c r="V2085">
        <f t="shared" si="195"/>
        <v>0</v>
      </c>
      <c r="W2085">
        <f t="shared" si="196"/>
        <v>0</v>
      </c>
      <c r="X2085">
        <f t="shared" si="197"/>
        <v>1</v>
      </c>
    </row>
    <row r="2086" spans="1:24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>
        <f>E2086/D2086</f>
        <v>1.0833333333333333</v>
      </c>
      <c r="O2086" s="6">
        <f>IF(L2086&gt;0,E2086/L2086,0)</f>
        <v>70.652173913043484</v>
      </c>
      <c r="P2086" s="11">
        <f t="shared" si="192"/>
        <v>41763.082638888889</v>
      </c>
      <c r="Q2086" s="11">
        <f>(((J2086/60)/60)/24)+DATE(1970,1,1)+(-5/24)</f>
        <v>41731.624791666662</v>
      </c>
      <c r="R2086" s="13" t="s">
        <v>8279</v>
      </c>
      <c r="S2086" s="14" t="str">
        <f t="shared" si="193"/>
        <v>music</v>
      </c>
      <c r="T2086" s="13" t="str">
        <f t="shared" si="194"/>
        <v>indie rock</v>
      </c>
      <c r="U2086">
        <f>LEN(C2086)</f>
        <v>110</v>
      </c>
      <c r="V2086">
        <f t="shared" si="195"/>
        <v>0</v>
      </c>
      <c r="W2086">
        <f t="shared" si="196"/>
        <v>0</v>
      </c>
      <c r="X2086">
        <f t="shared" si="197"/>
        <v>1</v>
      </c>
    </row>
    <row r="2087" spans="1:24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>
        <f>E2087/D2087</f>
        <v>1.2353333333333334</v>
      </c>
      <c r="O2087" s="6">
        <f>IF(L2087&gt;0,E2087/L2087,0)</f>
        <v>89.301204819277103</v>
      </c>
      <c r="P2087" s="11">
        <f t="shared" si="192"/>
        <v>41105.627164351848</v>
      </c>
      <c r="Q2087" s="11">
        <f>(((J2087/60)/60)/24)+DATE(1970,1,1)+(-5/24)</f>
        <v>41075.627164351848</v>
      </c>
      <c r="R2087" s="13" t="s">
        <v>8279</v>
      </c>
      <c r="S2087" s="14" t="str">
        <f t="shared" si="193"/>
        <v>music</v>
      </c>
      <c r="T2087" s="13" t="str">
        <f t="shared" si="194"/>
        <v>indie rock</v>
      </c>
      <c r="U2087">
        <f>LEN(C2087)</f>
        <v>135</v>
      </c>
      <c r="V2087">
        <f t="shared" si="195"/>
        <v>0</v>
      </c>
      <c r="W2087">
        <f t="shared" si="196"/>
        <v>0</v>
      </c>
      <c r="X2087">
        <f t="shared" si="197"/>
        <v>1</v>
      </c>
    </row>
    <row r="2088" spans="1:24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>
        <f>E2088/D2088</f>
        <v>1.0069999999999999</v>
      </c>
      <c r="O2088" s="6">
        <f>IF(L2088&gt;0,E2088/L2088,0)</f>
        <v>115.08571428571429</v>
      </c>
      <c r="P2088" s="11">
        <f t="shared" si="192"/>
        <v>40890.999305555553</v>
      </c>
      <c r="Q2088" s="11">
        <f>(((J2088/60)/60)/24)+DATE(1970,1,1)+(-5/24)</f>
        <v>40860.462175925924</v>
      </c>
      <c r="R2088" s="13" t="s">
        <v>8279</v>
      </c>
      <c r="S2088" s="14" t="str">
        <f t="shared" si="193"/>
        <v>music</v>
      </c>
      <c r="T2088" s="13" t="str">
        <f t="shared" si="194"/>
        <v>indie rock</v>
      </c>
      <c r="U2088">
        <f>LEN(C2088)</f>
        <v>103</v>
      </c>
      <c r="V2088">
        <f t="shared" si="195"/>
        <v>0</v>
      </c>
      <c r="W2088">
        <f t="shared" si="196"/>
        <v>0</v>
      </c>
      <c r="X2088">
        <f t="shared" si="197"/>
        <v>1</v>
      </c>
    </row>
    <row r="2089" spans="1:24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>
        <f>E2089/D2089</f>
        <v>1.0353333333333334</v>
      </c>
      <c r="O2089" s="6">
        <f>IF(L2089&gt;0,E2089/L2089,0)</f>
        <v>62.12</v>
      </c>
      <c r="P2089" s="11">
        <f t="shared" si="192"/>
        <v>40793.996041666665</v>
      </c>
      <c r="Q2089" s="11">
        <f>(((J2089/60)/60)/24)+DATE(1970,1,1)+(-5/24)</f>
        <v>40763.996041666665</v>
      </c>
      <c r="R2089" s="13" t="s">
        <v>8279</v>
      </c>
      <c r="S2089" s="14" t="str">
        <f t="shared" si="193"/>
        <v>music</v>
      </c>
      <c r="T2089" s="13" t="str">
        <f t="shared" si="194"/>
        <v>indie rock</v>
      </c>
      <c r="U2089">
        <f>LEN(C2089)</f>
        <v>132</v>
      </c>
      <c r="V2089">
        <f t="shared" si="195"/>
        <v>0</v>
      </c>
      <c r="W2089">
        <f t="shared" si="196"/>
        <v>0</v>
      </c>
      <c r="X2089">
        <f t="shared" si="197"/>
        <v>1</v>
      </c>
    </row>
    <row r="2090" spans="1:24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>
        <f>E2090/D2090</f>
        <v>1.1551066666666667</v>
      </c>
      <c r="O2090" s="6">
        <f>IF(L2090&gt;0,E2090/L2090,0)</f>
        <v>46.204266666666669</v>
      </c>
      <c r="P2090" s="11">
        <f t="shared" si="192"/>
        <v>40431.957638888889</v>
      </c>
      <c r="Q2090" s="11">
        <f>(((J2090/60)/60)/24)+DATE(1970,1,1)+(-5/24)</f>
        <v>40395.506388888884</v>
      </c>
      <c r="R2090" s="13" t="s">
        <v>8279</v>
      </c>
      <c r="S2090" s="14" t="str">
        <f t="shared" si="193"/>
        <v>music</v>
      </c>
      <c r="T2090" s="13" t="str">
        <f t="shared" si="194"/>
        <v>indie rock</v>
      </c>
      <c r="U2090">
        <f>LEN(C2090)</f>
        <v>133</v>
      </c>
      <c r="V2090">
        <f t="shared" si="195"/>
        <v>0</v>
      </c>
      <c r="W2090">
        <f t="shared" si="196"/>
        <v>0</v>
      </c>
      <c r="X2090">
        <f t="shared" si="197"/>
        <v>1</v>
      </c>
    </row>
    <row r="2091" spans="1:24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>
        <f>E2091/D2091</f>
        <v>1.2040040000000001</v>
      </c>
      <c r="O2091" s="6">
        <f>IF(L2091&gt;0,E2091/L2091,0)</f>
        <v>48.54854838709678</v>
      </c>
      <c r="P2091" s="11">
        <f t="shared" si="192"/>
        <v>41487.867986111109</v>
      </c>
      <c r="Q2091" s="11">
        <f>(((J2091/60)/60)/24)+DATE(1970,1,1)+(-5/24)</f>
        <v>41452.867986111109</v>
      </c>
      <c r="R2091" s="13" t="s">
        <v>8279</v>
      </c>
      <c r="S2091" s="14" t="str">
        <f t="shared" si="193"/>
        <v>music</v>
      </c>
      <c r="T2091" s="13" t="str">
        <f t="shared" si="194"/>
        <v>indie rock</v>
      </c>
      <c r="U2091">
        <f>LEN(C2091)</f>
        <v>86</v>
      </c>
      <c r="V2091">
        <f t="shared" si="195"/>
        <v>0</v>
      </c>
      <c r="W2091">
        <f t="shared" si="196"/>
        <v>1</v>
      </c>
      <c r="X2091">
        <f t="shared" si="197"/>
        <v>0</v>
      </c>
    </row>
    <row r="2092" spans="1:24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>
        <f>E2092/D2092</f>
        <v>1.1504037499999999</v>
      </c>
      <c r="O2092" s="6">
        <f>IF(L2092&gt;0,E2092/L2092,0)</f>
        <v>57.520187499999999</v>
      </c>
      <c r="P2092" s="11">
        <f t="shared" si="192"/>
        <v>41329.173090277778</v>
      </c>
      <c r="Q2092" s="11">
        <f>(((J2092/60)/60)/24)+DATE(1970,1,1)+(-5/24)</f>
        <v>41299.173090277778</v>
      </c>
      <c r="R2092" s="13" t="s">
        <v>8279</v>
      </c>
      <c r="S2092" s="14" t="str">
        <f t="shared" si="193"/>
        <v>music</v>
      </c>
      <c r="T2092" s="13" t="str">
        <f t="shared" si="194"/>
        <v>indie rock</v>
      </c>
      <c r="U2092">
        <f>LEN(C2092)</f>
        <v>132</v>
      </c>
      <c r="V2092">
        <f t="shared" si="195"/>
        <v>0</v>
      </c>
      <c r="W2092">
        <f t="shared" si="196"/>
        <v>0</v>
      </c>
      <c r="X2092">
        <f t="shared" si="197"/>
        <v>1</v>
      </c>
    </row>
    <row r="2093" spans="1:24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>
        <f>E2093/D2093</f>
        <v>1.2046777777777777</v>
      </c>
      <c r="O2093" s="6">
        <f>IF(L2093&gt;0,E2093/L2093,0)</f>
        <v>88.147154471544724</v>
      </c>
      <c r="P2093" s="11">
        <f t="shared" si="192"/>
        <v>40603.625</v>
      </c>
      <c r="Q2093" s="11">
        <f>(((J2093/60)/60)/24)+DATE(1970,1,1)+(-5/24)</f>
        <v>40555.114328703698</v>
      </c>
      <c r="R2093" s="13" t="s">
        <v>8279</v>
      </c>
      <c r="S2093" s="14" t="str">
        <f t="shared" si="193"/>
        <v>music</v>
      </c>
      <c r="T2093" s="13" t="str">
        <f t="shared" si="194"/>
        <v>indie rock</v>
      </c>
      <c r="U2093">
        <f>LEN(C2093)</f>
        <v>134</v>
      </c>
      <c r="V2093">
        <f t="shared" si="195"/>
        <v>0</v>
      </c>
      <c r="W2093">
        <f t="shared" si="196"/>
        <v>0</v>
      </c>
      <c r="X2093">
        <f t="shared" si="197"/>
        <v>1</v>
      </c>
    </row>
    <row r="2094" spans="1:24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>
        <f>E2094/D2094</f>
        <v>1.0128333333333333</v>
      </c>
      <c r="O2094" s="6">
        <f>IF(L2094&gt;0,E2094/L2094,0)</f>
        <v>110.49090909090908</v>
      </c>
      <c r="P2094" s="11">
        <f t="shared" si="192"/>
        <v>40823.499212962961</v>
      </c>
      <c r="Q2094" s="11">
        <f>(((J2094/60)/60)/24)+DATE(1970,1,1)+(-5/24)</f>
        <v>40763.499212962961</v>
      </c>
      <c r="R2094" s="13" t="s">
        <v>8279</v>
      </c>
      <c r="S2094" s="14" t="str">
        <f t="shared" si="193"/>
        <v>music</v>
      </c>
      <c r="T2094" s="13" t="str">
        <f t="shared" si="194"/>
        <v>indie rock</v>
      </c>
      <c r="U2094">
        <f>LEN(C2094)</f>
        <v>123</v>
      </c>
      <c r="V2094">
        <f t="shared" si="195"/>
        <v>0</v>
      </c>
      <c r="W2094">
        <f t="shared" si="196"/>
        <v>0</v>
      </c>
      <c r="X2094">
        <f t="shared" si="197"/>
        <v>1</v>
      </c>
    </row>
    <row r="2095" spans="1:24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>
        <f>E2095/D2095</f>
        <v>1.0246666666666666</v>
      </c>
      <c r="O2095" s="6">
        <f>IF(L2095&gt;0,E2095/L2095,0)</f>
        <v>66.826086956521735</v>
      </c>
      <c r="P2095" s="11">
        <f t="shared" si="192"/>
        <v>41265.68787037037</v>
      </c>
      <c r="Q2095" s="11">
        <f>(((J2095/60)/60)/24)+DATE(1970,1,1)+(-5/24)</f>
        <v>41205.646203703705</v>
      </c>
      <c r="R2095" s="13" t="s">
        <v>8279</v>
      </c>
      <c r="S2095" s="14" t="str">
        <f t="shared" si="193"/>
        <v>music</v>
      </c>
      <c r="T2095" s="13" t="str">
        <f t="shared" si="194"/>
        <v>indie rock</v>
      </c>
      <c r="U2095">
        <f>LEN(C2095)</f>
        <v>119</v>
      </c>
      <c r="V2095">
        <f t="shared" si="195"/>
        <v>0</v>
      </c>
      <c r="W2095">
        <f t="shared" si="196"/>
        <v>0</v>
      </c>
      <c r="X2095">
        <f t="shared" si="197"/>
        <v>1</v>
      </c>
    </row>
    <row r="2096" spans="1:24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>
        <f>E2096/D2096</f>
        <v>1.2054285714285715</v>
      </c>
      <c r="O2096" s="6">
        <f>IF(L2096&gt;0,E2096/L2096,0)</f>
        <v>58.597222222222221</v>
      </c>
      <c r="P2096" s="11">
        <f t="shared" si="192"/>
        <v>40972.916666666664</v>
      </c>
      <c r="Q2096" s="11">
        <f>(((J2096/60)/60)/24)+DATE(1970,1,1)+(-5/24)</f>
        <v>40938.811689814815</v>
      </c>
      <c r="R2096" s="13" t="s">
        <v>8279</v>
      </c>
      <c r="S2096" s="14" t="str">
        <f t="shared" si="193"/>
        <v>music</v>
      </c>
      <c r="T2096" s="13" t="str">
        <f t="shared" si="194"/>
        <v>indie rock</v>
      </c>
      <c r="U2096">
        <f>LEN(C2096)</f>
        <v>132</v>
      </c>
      <c r="V2096">
        <f t="shared" si="195"/>
        <v>0</v>
      </c>
      <c r="W2096">
        <f t="shared" si="196"/>
        <v>0</v>
      </c>
      <c r="X2096">
        <f t="shared" si="197"/>
        <v>1</v>
      </c>
    </row>
    <row r="2097" spans="1:24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>
        <f>E2097/D2097</f>
        <v>1</v>
      </c>
      <c r="O2097" s="6">
        <f>IF(L2097&gt;0,E2097/L2097,0)</f>
        <v>113.63636363636364</v>
      </c>
      <c r="P2097" s="11">
        <f t="shared" si="192"/>
        <v>40818.525150462956</v>
      </c>
      <c r="Q2097" s="11">
        <f>(((J2097/60)/60)/24)+DATE(1970,1,1)+(-5/24)</f>
        <v>40758.525150462956</v>
      </c>
      <c r="R2097" s="13" t="s">
        <v>8279</v>
      </c>
      <c r="S2097" s="14" t="str">
        <f t="shared" si="193"/>
        <v>music</v>
      </c>
      <c r="T2097" s="13" t="str">
        <f t="shared" si="194"/>
        <v>indie rock</v>
      </c>
      <c r="U2097">
        <f>LEN(C2097)</f>
        <v>125</v>
      </c>
      <c r="V2097">
        <f t="shared" si="195"/>
        <v>0</v>
      </c>
      <c r="W2097">
        <f t="shared" si="196"/>
        <v>0</v>
      </c>
      <c r="X2097">
        <f t="shared" si="197"/>
        <v>1</v>
      </c>
    </row>
    <row r="2098" spans="1:24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>
        <f>E2098/D2098</f>
        <v>1.0166666666666666</v>
      </c>
      <c r="O2098" s="6">
        <f>IF(L2098&gt;0,E2098/L2098,0)</f>
        <v>43.571428571428569</v>
      </c>
      <c r="P2098" s="11">
        <f t="shared" si="192"/>
        <v>41207.957638888889</v>
      </c>
      <c r="Q2098" s="11">
        <f>(((J2098/60)/60)/24)+DATE(1970,1,1)+(-5/24)</f>
        <v>41192.550173611111</v>
      </c>
      <c r="R2098" s="13" t="s">
        <v>8279</v>
      </c>
      <c r="S2098" s="14" t="str">
        <f t="shared" si="193"/>
        <v>music</v>
      </c>
      <c r="T2098" s="13" t="str">
        <f t="shared" si="194"/>
        <v>indie rock</v>
      </c>
      <c r="U2098">
        <f>LEN(C2098)</f>
        <v>115</v>
      </c>
      <c r="V2098">
        <f t="shared" si="195"/>
        <v>0</v>
      </c>
      <c r="W2098">
        <f t="shared" si="196"/>
        <v>0</v>
      </c>
      <c r="X2098">
        <f t="shared" si="197"/>
        <v>1</v>
      </c>
    </row>
    <row r="2099" spans="1:24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>
        <f>E2099/D2099</f>
        <v>1</v>
      </c>
      <c r="O2099" s="6">
        <f>IF(L2099&gt;0,E2099/L2099,0)</f>
        <v>78.94736842105263</v>
      </c>
      <c r="P2099" s="11">
        <f t="shared" si="192"/>
        <v>40878.418229166666</v>
      </c>
      <c r="Q2099" s="11">
        <f>(((J2099/60)/60)/24)+DATE(1970,1,1)+(-5/24)</f>
        <v>40818.376562499994</v>
      </c>
      <c r="R2099" s="13" t="s">
        <v>8279</v>
      </c>
      <c r="S2099" s="14" t="str">
        <f t="shared" si="193"/>
        <v>music</v>
      </c>
      <c r="T2099" s="13" t="str">
        <f t="shared" si="194"/>
        <v>indie rock</v>
      </c>
      <c r="U2099">
        <f>LEN(C2099)</f>
        <v>131</v>
      </c>
      <c r="V2099">
        <f t="shared" si="195"/>
        <v>0</v>
      </c>
      <c r="W2099">
        <f t="shared" si="196"/>
        <v>0</v>
      </c>
      <c r="X2099">
        <f t="shared" si="197"/>
        <v>1</v>
      </c>
    </row>
    <row r="2100" spans="1:24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>
        <f>E2100/D2100</f>
        <v>1.0033333333333334</v>
      </c>
      <c r="O2100" s="6">
        <f>IF(L2100&gt;0,E2100/L2100,0)</f>
        <v>188.125</v>
      </c>
      <c r="P2100" s="11">
        <f t="shared" si="192"/>
        <v>40975.905497685184</v>
      </c>
      <c r="Q2100" s="11">
        <f>(((J2100/60)/60)/24)+DATE(1970,1,1)+(-5/24)</f>
        <v>40945.905497685184</v>
      </c>
      <c r="R2100" s="13" t="s">
        <v>8279</v>
      </c>
      <c r="S2100" s="14" t="str">
        <f t="shared" si="193"/>
        <v>music</v>
      </c>
      <c r="T2100" s="13" t="str">
        <f t="shared" si="194"/>
        <v>indie rock</v>
      </c>
      <c r="U2100">
        <f>LEN(C2100)</f>
        <v>128</v>
      </c>
      <c r="V2100">
        <f t="shared" si="195"/>
        <v>0</v>
      </c>
      <c r="W2100">
        <f t="shared" si="196"/>
        <v>0</v>
      </c>
      <c r="X2100">
        <f t="shared" si="197"/>
        <v>1</v>
      </c>
    </row>
    <row r="2101" spans="1:24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>
        <f>E2101/D2101</f>
        <v>1.3236666666666668</v>
      </c>
      <c r="O2101" s="6">
        <f>IF(L2101&gt;0,E2101/L2101,0)</f>
        <v>63.031746031746032</v>
      </c>
      <c r="P2101" s="11">
        <f t="shared" si="192"/>
        <v>42186.944444444445</v>
      </c>
      <c r="Q2101" s="11">
        <f>(((J2101/60)/60)/24)+DATE(1970,1,1)+(-5/24)</f>
        <v>42173.53800925926</v>
      </c>
      <c r="R2101" s="13" t="s">
        <v>8279</v>
      </c>
      <c r="S2101" s="14" t="str">
        <f t="shared" si="193"/>
        <v>music</v>
      </c>
      <c r="T2101" s="13" t="str">
        <f t="shared" si="194"/>
        <v>indie rock</v>
      </c>
      <c r="U2101">
        <f>LEN(C2101)</f>
        <v>32</v>
      </c>
      <c r="V2101">
        <f t="shared" si="195"/>
        <v>1</v>
      </c>
      <c r="W2101">
        <f t="shared" si="196"/>
        <v>0</v>
      </c>
      <c r="X2101">
        <f t="shared" si="197"/>
        <v>0</v>
      </c>
    </row>
    <row r="2102" spans="1:24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>
        <f>E2102/D2102</f>
        <v>1.3666666666666667</v>
      </c>
      <c r="O2102" s="6">
        <f>IF(L2102&gt;0,E2102/L2102,0)</f>
        <v>30.37037037037037</v>
      </c>
      <c r="P2102" s="11">
        <f t="shared" si="192"/>
        <v>41089.957638888889</v>
      </c>
      <c r="Q2102" s="11">
        <f>(((J2102/60)/60)/24)+DATE(1970,1,1)+(-5/24)</f>
        <v>41074.62663194444</v>
      </c>
      <c r="R2102" s="13" t="s">
        <v>8279</v>
      </c>
      <c r="S2102" s="14" t="str">
        <f t="shared" si="193"/>
        <v>music</v>
      </c>
      <c r="T2102" s="13" t="str">
        <f t="shared" si="194"/>
        <v>indie rock</v>
      </c>
      <c r="U2102">
        <f>LEN(C2102)</f>
        <v>133</v>
      </c>
      <c r="V2102">
        <f t="shared" si="195"/>
        <v>0</v>
      </c>
      <c r="W2102">
        <f t="shared" si="196"/>
        <v>0</v>
      </c>
      <c r="X2102">
        <f t="shared" si="197"/>
        <v>1</v>
      </c>
    </row>
    <row r="2103" spans="1:24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>
        <f>E2103/D2103</f>
        <v>1.1325000000000001</v>
      </c>
      <c r="O2103" s="6">
        <f>IF(L2103&gt;0,E2103/L2103,0)</f>
        <v>51.477272727272727</v>
      </c>
      <c r="P2103" s="11">
        <f t="shared" si="192"/>
        <v>40951.941134259258</v>
      </c>
      <c r="Q2103" s="11">
        <f>(((J2103/60)/60)/24)+DATE(1970,1,1)+(-5/24)</f>
        <v>40891.941134259258</v>
      </c>
      <c r="R2103" s="13" t="s">
        <v>8279</v>
      </c>
      <c r="S2103" s="14" t="str">
        <f t="shared" si="193"/>
        <v>music</v>
      </c>
      <c r="T2103" s="13" t="str">
        <f t="shared" si="194"/>
        <v>indie rock</v>
      </c>
      <c r="U2103">
        <f>LEN(C2103)</f>
        <v>128</v>
      </c>
      <c r="V2103">
        <f t="shared" si="195"/>
        <v>0</v>
      </c>
      <c r="W2103">
        <f t="shared" si="196"/>
        <v>0</v>
      </c>
      <c r="X2103">
        <f t="shared" si="197"/>
        <v>1</v>
      </c>
    </row>
    <row r="2104" spans="1:24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>
        <f>E2104/D2104</f>
        <v>1.36</v>
      </c>
      <c r="O2104" s="6">
        <f>IF(L2104&gt;0,E2104/L2104,0)</f>
        <v>35.789473684210527</v>
      </c>
      <c r="P2104" s="11">
        <f t="shared" si="192"/>
        <v>40668.660277777773</v>
      </c>
      <c r="Q2104" s="11">
        <f>(((J2104/60)/60)/24)+DATE(1970,1,1)+(-5/24)</f>
        <v>40638.660277777773</v>
      </c>
      <c r="R2104" s="13" t="s">
        <v>8279</v>
      </c>
      <c r="S2104" s="14" t="str">
        <f t="shared" si="193"/>
        <v>music</v>
      </c>
      <c r="T2104" s="13" t="str">
        <f t="shared" si="194"/>
        <v>indie rock</v>
      </c>
      <c r="U2104">
        <f>LEN(C2104)</f>
        <v>122</v>
      </c>
      <c r="V2104">
        <f t="shared" si="195"/>
        <v>0</v>
      </c>
      <c r="W2104">
        <f t="shared" si="196"/>
        <v>0</v>
      </c>
      <c r="X2104">
        <f t="shared" si="197"/>
        <v>1</v>
      </c>
    </row>
    <row r="2105" spans="1:24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>
        <f>E2105/D2105</f>
        <v>1.4612318374694613</v>
      </c>
      <c r="O2105" s="6">
        <f>IF(L2105&gt;0,E2105/L2105,0)</f>
        <v>98.817391304347822</v>
      </c>
      <c r="P2105" s="11">
        <f t="shared" si="192"/>
        <v>41222.588275462964</v>
      </c>
      <c r="Q2105" s="11">
        <f>(((J2105/60)/60)/24)+DATE(1970,1,1)+(-5/24)</f>
        <v>41192.546608796292</v>
      </c>
      <c r="R2105" s="13" t="s">
        <v>8279</v>
      </c>
      <c r="S2105" s="14" t="str">
        <f t="shared" si="193"/>
        <v>music</v>
      </c>
      <c r="T2105" s="13" t="str">
        <f t="shared" si="194"/>
        <v>indie rock</v>
      </c>
      <c r="U2105">
        <f>LEN(C2105)</f>
        <v>62</v>
      </c>
      <c r="V2105">
        <f t="shared" si="195"/>
        <v>0</v>
      </c>
      <c r="W2105">
        <f t="shared" si="196"/>
        <v>1</v>
      </c>
      <c r="X2105">
        <f t="shared" si="197"/>
        <v>0</v>
      </c>
    </row>
    <row r="2106" spans="1:24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>
        <f>E2106/D2106</f>
        <v>1.2949999999999999</v>
      </c>
      <c r="O2106" s="6">
        <f>IF(L2106&gt;0,E2106/L2106,0)</f>
        <v>28</v>
      </c>
      <c r="P2106" s="11">
        <f t="shared" si="192"/>
        <v>41424.791666666664</v>
      </c>
      <c r="Q2106" s="11">
        <f>(((J2106/60)/60)/24)+DATE(1970,1,1)+(-5/24)</f>
        <v>41393.86613425926</v>
      </c>
      <c r="R2106" s="13" t="s">
        <v>8279</v>
      </c>
      <c r="S2106" s="14" t="str">
        <f t="shared" si="193"/>
        <v>music</v>
      </c>
      <c r="T2106" s="13" t="str">
        <f t="shared" si="194"/>
        <v>indie rock</v>
      </c>
      <c r="U2106">
        <f>LEN(C2106)</f>
        <v>117</v>
      </c>
      <c r="V2106">
        <f t="shared" si="195"/>
        <v>0</v>
      </c>
      <c r="W2106">
        <f t="shared" si="196"/>
        <v>0</v>
      </c>
      <c r="X2106">
        <f t="shared" si="197"/>
        <v>1</v>
      </c>
    </row>
    <row r="2107" spans="1:24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>
        <f>E2107/D2107</f>
        <v>2.54</v>
      </c>
      <c r="O2107" s="6">
        <f>IF(L2107&gt;0,E2107/L2107,0)</f>
        <v>51.313131313131315</v>
      </c>
      <c r="P2107" s="11">
        <f t="shared" si="192"/>
        <v>41963.958333333336</v>
      </c>
      <c r="Q2107" s="11">
        <f>(((J2107/60)/60)/24)+DATE(1970,1,1)+(-5/24)</f>
        <v>41951.580474537033</v>
      </c>
      <c r="R2107" s="13" t="s">
        <v>8279</v>
      </c>
      <c r="S2107" s="14" t="str">
        <f t="shared" si="193"/>
        <v>music</v>
      </c>
      <c r="T2107" s="13" t="str">
        <f t="shared" si="194"/>
        <v>indie rock</v>
      </c>
      <c r="U2107">
        <f>LEN(C2107)</f>
        <v>93</v>
      </c>
      <c r="V2107">
        <f t="shared" si="195"/>
        <v>0</v>
      </c>
      <c r="W2107">
        <f t="shared" si="196"/>
        <v>1</v>
      </c>
      <c r="X2107">
        <f t="shared" si="197"/>
        <v>0</v>
      </c>
    </row>
    <row r="2108" spans="1:24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>
        <f>E2108/D2108</f>
        <v>1.0704545454545455</v>
      </c>
      <c r="O2108" s="6">
        <f>IF(L2108&gt;0,E2108/L2108,0)</f>
        <v>53.522727272727273</v>
      </c>
      <c r="P2108" s="11">
        <f t="shared" si="192"/>
        <v>41300.006643518514</v>
      </c>
      <c r="Q2108" s="11">
        <f>(((J2108/60)/60)/24)+DATE(1970,1,1)+(-5/24)</f>
        <v>41270.006643518514</v>
      </c>
      <c r="R2108" s="13" t="s">
        <v>8279</v>
      </c>
      <c r="S2108" s="14" t="str">
        <f t="shared" si="193"/>
        <v>music</v>
      </c>
      <c r="T2108" s="13" t="str">
        <f t="shared" si="194"/>
        <v>indie rock</v>
      </c>
      <c r="U2108">
        <f>LEN(C2108)</f>
        <v>132</v>
      </c>
      <c r="V2108">
        <f t="shared" si="195"/>
        <v>0</v>
      </c>
      <c r="W2108">
        <f t="shared" si="196"/>
        <v>0</v>
      </c>
      <c r="X2108">
        <f t="shared" si="197"/>
        <v>1</v>
      </c>
    </row>
    <row r="2109" spans="1:24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>
        <f>E2109/D2109</f>
        <v>1.0773299999999999</v>
      </c>
      <c r="O2109" s="6">
        <f>IF(L2109&gt;0,E2109/L2109,0)</f>
        <v>37.149310344827583</v>
      </c>
      <c r="P2109" s="11">
        <f t="shared" si="192"/>
        <v>41955.543900462959</v>
      </c>
      <c r="Q2109" s="11">
        <f>(((J2109/60)/60)/24)+DATE(1970,1,1)+(-5/24)</f>
        <v>41934.502233796295</v>
      </c>
      <c r="R2109" s="13" t="s">
        <v>8279</v>
      </c>
      <c r="S2109" s="14" t="str">
        <f t="shared" si="193"/>
        <v>music</v>
      </c>
      <c r="T2109" s="13" t="str">
        <f t="shared" si="194"/>
        <v>indie rock</v>
      </c>
      <c r="U2109">
        <f>LEN(C2109)</f>
        <v>125</v>
      </c>
      <c r="V2109">
        <f t="shared" si="195"/>
        <v>0</v>
      </c>
      <c r="W2109">
        <f t="shared" si="196"/>
        <v>0</v>
      </c>
      <c r="X2109">
        <f t="shared" si="197"/>
        <v>1</v>
      </c>
    </row>
    <row r="2110" spans="1:24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>
        <f>E2110/D2110</f>
        <v>1.0731250000000001</v>
      </c>
      <c r="O2110" s="6">
        <f>IF(L2110&gt;0,E2110/L2110,0)</f>
        <v>89.895287958115176</v>
      </c>
      <c r="P2110" s="11">
        <f t="shared" si="192"/>
        <v>41161.954861111109</v>
      </c>
      <c r="Q2110" s="11">
        <f>(((J2110/60)/60)/24)+DATE(1970,1,1)+(-5/24)</f>
        <v>41134.967361111107</v>
      </c>
      <c r="R2110" s="13" t="s">
        <v>8279</v>
      </c>
      <c r="S2110" s="14" t="str">
        <f t="shared" si="193"/>
        <v>music</v>
      </c>
      <c r="T2110" s="13" t="str">
        <f t="shared" si="194"/>
        <v>indie rock</v>
      </c>
      <c r="U2110">
        <f>LEN(C2110)</f>
        <v>133</v>
      </c>
      <c r="V2110">
        <f t="shared" si="195"/>
        <v>0</v>
      </c>
      <c r="W2110">
        <f t="shared" si="196"/>
        <v>0</v>
      </c>
      <c r="X2110">
        <f t="shared" si="197"/>
        <v>1</v>
      </c>
    </row>
    <row r="2111" spans="1:24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>
        <f>E2111/D2111</f>
        <v>1.06525</v>
      </c>
      <c r="O2111" s="6">
        <f>IF(L2111&gt;0,E2111/L2111,0)</f>
        <v>106.52500000000001</v>
      </c>
      <c r="P2111" s="11">
        <f t="shared" si="192"/>
        <v>42190.500196759262</v>
      </c>
      <c r="Q2111" s="11">
        <f>(((J2111/60)/60)/24)+DATE(1970,1,1)+(-5/24)</f>
        <v>42160.500196759262</v>
      </c>
      <c r="R2111" s="13" t="s">
        <v>8279</v>
      </c>
      <c r="S2111" s="14" t="str">
        <f t="shared" si="193"/>
        <v>music</v>
      </c>
      <c r="T2111" s="13" t="str">
        <f t="shared" si="194"/>
        <v>indie rock</v>
      </c>
      <c r="U2111">
        <f>LEN(C2111)</f>
        <v>92</v>
      </c>
      <c r="V2111">
        <f t="shared" si="195"/>
        <v>0</v>
      </c>
      <c r="W2111">
        <f t="shared" si="196"/>
        <v>1</v>
      </c>
      <c r="X2111">
        <f t="shared" si="197"/>
        <v>0</v>
      </c>
    </row>
    <row r="2112" spans="1:24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>
        <f>E2112/D2112</f>
        <v>1.0035000000000001</v>
      </c>
      <c r="O2112" s="6">
        <f>IF(L2112&gt;0,E2112/L2112,0)</f>
        <v>52.815789473684212</v>
      </c>
      <c r="P2112" s="11">
        <f t="shared" si="192"/>
        <v>41786.999305555553</v>
      </c>
      <c r="Q2112" s="11">
        <f>(((J2112/60)/60)/24)+DATE(1970,1,1)+(-5/24)</f>
        <v>41759.462604166663</v>
      </c>
      <c r="R2112" s="13" t="s">
        <v>8279</v>
      </c>
      <c r="S2112" s="14" t="str">
        <f t="shared" si="193"/>
        <v>music</v>
      </c>
      <c r="T2112" s="13" t="str">
        <f t="shared" si="194"/>
        <v>indie rock</v>
      </c>
      <c r="U2112">
        <f>LEN(C2112)</f>
        <v>77</v>
      </c>
      <c r="V2112">
        <f t="shared" si="195"/>
        <v>0</v>
      </c>
      <c r="W2112">
        <f t="shared" si="196"/>
        <v>1</v>
      </c>
      <c r="X2112">
        <f t="shared" si="197"/>
        <v>0</v>
      </c>
    </row>
    <row r="2113" spans="1:24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>
        <f>E2113/D2113</f>
        <v>1.0649999999999999</v>
      </c>
      <c r="O2113" s="6">
        <f>IF(L2113&gt;0,E2113/L2113,0)</f>
        <v>54.615384615384613</v>
      </c>
      <c r="P2113" s="11">
        <f t="shared" si="192"/>
        <v>40769.833333333328</v>
      </c>
      <c r="Q2113" s="11">
        <f>(((J2113/60)/60)/24)+DATE(1970,1,1)+(-5/24)</f>
        <v>40702.988715277774</v>
      </c>
      <c r="R2113" s="13" t="s">
        <v>8279</v>
      </c>
      <c r="S2113" s="14" t="str">
        <f t="shared" si="193"/>
        <v>music</v>
      </c>
      <c r="T2113" s="13" t="str">
        <f t="shared" si="194"/>
        <v>indie rock</v>
      </c>
      <c r="U2113">
        <f>LEN(C2113)</f>
        <v>130</v>
      </c>
      <c r="V2113">
        <f t="shared" si="195"/>
        <v>0</v>
      </c>
      <c r="W2113">
        <f t="shared" si="196"/>
        <v>0</v>
      </c>
      <c r="X2113">
        <f t="shared" si="197"/>
        <v>1</v>
      </c>
    </row>
    <row r="2114" spans="1:24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>
        <f>E2114/D2114</f>
        <v>1</v>
      </c>
      <c r="O2114" s="6">
        <f>IF(L2114&gt;0,E2114/L2114,0)</f>
        <v>27.272727272727273</v>
      </c>
      <c r="P2114" s="11">
        <f t="shared" ref="P2114:P2177" si="198">(((I2114/60)/60)/24)+DATE(1970,1,1)+(-5/24)</f>
        <v>41379.719826388886</v>
      </c>
      <c r="Q2114" s="11">
        <f>(((J2114/60)/60)/24)+DATE(1970,1,1)+(-5/24)</f>
        <v>41365.719826388886</v>
      </c>
      <c r="R2114" s="13" t="s">
        <v>8279</v>
      </c>
      <c r="S2114" s="14" t="str">
        <f t="shared" ref="S2114:S2177" si="199">LEFT(R2114,SEARCH("/",R2114)-1)</f>
        <v>music</v>
      </c>
      <c r="T2114" s="13" t="str">
        <f t="shared" ref="T2114:T2177" si="200">RIGHT(R2114,LEN(R2114)-SEARCH("/",R2114))</f>
        <v>indie rock</v>
      </c>
      <c r="U2114">
        <f>LEN(C2114)</f>
        <v>114</v>
      </c>
      <c r="V2114">
        <f t="shared" si="195"/>
        <v>0</v>
      </c>
      <c r="W2114">
        <f t="shared" si="196"/>
        <v>0</v>
      </c>
      <c r="X2114">
        <f t="shared" si="197"/>
        <v>1</v>
      </c>
    </row>
    <row r="2115" spans="1:24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>
        <f>E2115/D2115</f>
        <v>1.0485714285714285</v>
      </c>
      <c r="O2115" s="6">
        <f>IF(L2115&gt;0,E2115/L2115,0)</f>
        <v>68.598130841121488</v>
      </c>
      <c r="P2115" s="11">
        <f t="shared" si="198"/>
        <v>41905.657129629624</v>
      </c>
      <c r="Q2115" s="11">
        <f>(((J2115/60)/60)/24)+DATE(1970,1,1)+(-5/24)</f>
        <v>41870.657129629624</v>
      </c>
      <c r="R2115" s="13" t="s">
        <v>8279</v>
      </c>
      <c r="S2115" s="14" t="str">
        <f t="shared" si="199"/>
        <v>music</v>
      </c>
      <c r="T2115" s="13" t="str">
        <f t="shared" si="200"/>
        <v>indie rock</v>
      </c>
      <c r="U2115">
        <f>LEN(C2115)</f>
        <v>52</v>
      </c>
      <c r="V2115">
        <f t="shared" ref="V2115:V2178" si="201">IF(U2115&lt;50,1,0)</f>
        <v>0</v>
      </c>
      <c r="W2115">
        <f t="shared" ref="W2115:W2178" si="202">IF(AND(U2115&gt;= 50, U2115 &lt; 100),1,0)</f>
        <v>1</v>
      </c>
      <c r="X2115">
        <f t="shared" ref="X2115:X2178" si="203">IF(U2115&gt;=100,1,0)</f>
        <v>0</v>
      </c>
    </row>
    <row r="2116" spans="1:24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>
        <f>E2116/D2116</f>
        <v>1.0469999999999999</v>
      </c>
      <c r="O2116" s="6">
        <f>IF(L2116&gt;0,E2116/L2116,0)</f>
        <v>35.612244897959187</v>
      </c>
      <c r="P2116" s="11">
        <f t="shared" si="198"/>
        <v>40520.999305555553</v>
      </c>
      <c r="Q2116" s="11">
        <f>(((J2116/60)/60)/24)+DATE(1970,1,1)+(-5/24)</f>
        <v>40458.607291666667</v>
      </c>
      <c r="R2116" s="13" t="s">
        <v>8279</v>
      </c>
      <c r="S2116" s="14" t="str">
        <f t="shared" si="199"/>
        <v>music</v>
      </c>
      <c r="T2116" s="13" t="str">
        <f t="shared" si="200"/>
        <v>indie rock</v>
      </c>
      <c r="U2116">
        <f>LEN(C2116)</f>
        <v>125</v>
      </c>
      <c r="V2116">
        <f t="shared" si="201"/>
        <v>0</v>
      </c>
      <c r="W2116">
        <f t="shared" si="202"/>
        <v>0</v>
      </c>
      <c r="X2116">
        <f t="shared" si="203"/>
        <v>1</v>
      </c>
    </row>
    <row r="2117" spans="1:24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>
        <f>E2117/D2117</f>
        <v>2.2566666666666668</v>
      </c>
      <c r="O2117" s="6">
        <f>IF(L2117&gt;0,E2117/L2117,0)</f>
        <v>94.027777777777771</v>
      </c>
      <c r="P2117" s="11">
        <f t="shared" si="198"/>
        <v>40593.872696759259</v>
      </c>
      <c r="Q2117" s="11">
        <f>(((J2117/60)/60)/24)+DATE(1970,1,1)+(-5/24)</f>
        <v>40563.872696759259</v>
      </c>
      <c r="R2117" s="13" t="s">
        <v>8279</v>
      </c>
      <c r="S2117" s="14" t="str">
        <f t="shared" si="199"/>
        <v>music</v>
      </c>
      <c r="T2117" s="13" t="str">
        <f t="shared" si="200"/>
        <v>indie rock</v>
      </c>
      <c r="U2117">
        <f>LEN(C2117)</f>
        <v>118</v>
      </c>
      <c r="V2117">
        <f t="shared" si="201"/>
        <v>0</v>
      </c>
      <c r="W2117">
        <f t="shared" si="202"/>
        <v>0</v>
      </c>
      <c r="X2117">
        <f t="shared" si="203"/>
        <v>1</v>
      </c>
    </row>
    <row r="2118" spans="1:24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>
        <f>E2118/D2118</f>
        <v>1.0090416666666666</v>
      </c>
      <c r="O2118" s="6">
        <f>IF(L2118&gt;0,E2118/L2118,0)</f>
        <v>526.45652173913038</v>
      </c>
      <c r="P2118" s="11">
        <f t="shared" si="198"/>
        <v>41184.569479166668</v>
      </c>
      <c r="Q2118" s="11">
        <f>(((J2118/60)/60)/24)+DATE(1970,1,1)+(-5/24)</f>
        <v>41136.569479166668</v>
      </c>
      <c r="R2118" s="13" t="s">
        <v>8279</v>
      </c>
      <c r="S2118" s="14" t="str">
        <f t="shared" si="199"/>
        <v>music</v>
      </c>
      <c r="T2118" s="13" t="str">
        <f t="shared" si="200"/>
        <v>indie rock</v>
      </c>
      <c r="U2118">
        <f>LEN(C2118)</f>
        <v>122</v>
      </c>
      <c r="V2118">
        <f t="shared" si="201"/>
        <v>0</v>
      </c>
      <c r="W2118">
        <f t="shared" si="202"/>
        <v>0</v>
      </c>
      <c r="X2118">
        <f t="shared" si="203"/>
        <v>1</v>
      </c>
    </row>
    <row r="2119" spans="1:24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>
        <f>E2119/D2119</f>
        <v>1.4775</v>
      </c>
      <c r="O2119" s="6">
        <f>IF(L2119&gt;0,E2119/L2119,0)</f>
        <v>50.657142857142858</v>
      </c>
      <c r="P2119" s="11">
        <f t="shared" si="198"/>
        <v>42303.999305555553</v>
      </c>
      <c r="Q2119" s="11">
        <f>(((J2119/60)/60)/24)+DATE(1970,1,1)+(-5/24)</f>
        <v>42289.851261574069</v>
      </c>
      <c r="R2119" s="13" t="s">
        <v>8279</v>
      </c>
      <c r="S2119" s="14" t="str">
        <f t="shared" si="199"/>
        <v>music</v>
      </c>
      <c r="T2119" s="13" t="str">
        <f t="shared" si="200"/>
        <v>indie rock</v>
      </c>
      <c r="U2119">
        <f>LEN(C2119)</f>
        <v>133</v>
      </c>
      <c r="V2119">
        <f t="shared" si="201"/>
        <v>0</v>
      </c>
      <c r="W2119">
        <f t="shared" si="202"/>
        <v>0</v>
      </c>
      <c r="X2119">
        <f t="shared" si="203"/>
        <v>1</v>
      </c>
    </row>
    <row r="2120" spans="1:24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>
        <f>E2120/D2120</f>
        <v>1.3461099999999999</v>
      </c>
      <c r="O2120" s="6">
        <f>IF(L2120&gt;0,E2120/L2120,0)</f>
        <v>79.182941176470578</v>
      </c>
      <c r="P2120" s="11">
        <f t="shared" si="198"/>
        <v>40748.631203703699</v>
      </c>
      <c r="Q2120" s="11">
        <f>(((J2120/60)/60)/24)+DATE(1970,1,1)+(-5/24)</f>
        <v>40718.631203703699</v>
      </c>
      <c r="R2120" s="13" t="s">
        <v>8279</v>
      </c>
      <c r="S2120" s="14" t="str">
        <f t="shared" si="199"/>
        <v>music</v>
      </c>
      <c r="T2120" s="13" t="str">
        <f t="shared" si="200"/>
        <v>indie rock</v>
      </c>
      <c r="U2120">
        <f>LEN(C2120)</f>
        <v>74</v>
      </c>
      <c r="V2120">
        <f t="shared" si="201"/>
        <v>0</v>
      </c>
      <c r="W2120">
        <f t="shared" si="202"/>
        <v>1</v>
      </c>
      <c r="X2120">
        <f t="shared" si="203"/>
        <v>0</v>
      </c>
    </row>
    <row r="2121" spans="1:24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>
        <f>E2121/D2121</f>
        <v>1.0075000000000001</v>
      </c>
      <c r="O2121" s="6">
        <f>IF(L2121&gt;0,E2121/L2121,0)</f>
        <v>91.590909090909093</v>
      </c>
      <c r="P2121" s="11">
        <f t="shared" si="198"/>
        <v>41136.921817129631</v>
      </c>
      <c r="Q2121" s="11">
        <f>(((J2121/60)/60)/24)+DATE(1970,1,1)+(-5/24)</f>
        <v>41106.921817129631</v>
      </c>
      <c r="R2121" s="13" t="s">
        <v>8279</v>
      </c>
      <c r="S2121" s="14" t="str">
        <f t="shared" si="199"/>
        <v>music</v>
      </c>
      <c r="T2121" s="13" t="str">
        <f t="shared" si="200"/>
        <v>indie rock</v>
      </c>
      <c r="U2121">
        <f>LEN(C2121)</f>
        <v>104</v>
      </c>
      <c r="V2121">
        <f t="shared" si="201"/>
        <v>0</v>
      </c>
      <c r="W2121">
        <f t="shared" si="202"/>
        <v>0</v>
      </c>
      <c r="X2121">
        <f t="shared" si="203"/>
        <v>1</v>
      </c>
    </row>
    <row r="2122" spans="1:24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>
        <f>E2122/D2122</f>
        <v>1.00880375</v>
      </c>
      <c r="O2122" s="6">
        <f>IF(L2122&gt;0,E2122/L2122,0)</f>
        <v>116.96275362318841</v>
      </c>
      <c r="P2122" s="11">
        <f t="shared" si="198"/>
        <v>41640.756203703699</v>
      </c>
      <c r="Q2122" s="11">
        <f>(((J2122/60)/60)/24)+DATE(1970,1,1)+(-5/24)</f>
        <v>41591.756203703699</v>
      </c>
      <c r="R2122" s="13" t="s">
        <v>8279</v>
      </c>
      <c r="S2122" s="14" t="str">
        <f t="shared" si="199"/>
        <v>music</v>
      </c>
      <c r="T2122" s="13" t="str">
        <f t="shared" si="200"/>
        <v>indie rock</v>
      </c>
      <c r="U2122">
        <f>LEN(C2122)</f>
        <v>71</v>
      </c>
      <c r="V2122">
        <f t="shared" si="201"/>
        <v>0</v>
      </c>
      <c r="W2122">
        <f t="shared" si="202"/>
        <v>1</v>
      </c>
      <c r="X2122">
        <f t="shared" si="203"/>
        <v>0</v>
      </c>
    </row>
    <row r="2123" spans="1:24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>
        <f>E2123/D2123</f>
        <v>5.6800000000000002E-3</v>
      </c>
      <c r="O2123" s="6">
        <f>IF(L2123&gt;0,E2123/L2123,0)</f>
        <v>28.4</v>
      </c>
      <c r="P2123" s="11">
        <f t="shared" si="198"/>
        <v>42746.534120370365</v>
      </c>
      <c r="Q2123" s="11">
        <f>(((J2123/60)/60)/24)+DATE(1970,1,1)+(-5/24)</f>
        <v>42716.534120370365</v>
      </c>
      <c r="R2123" s="13" t="s">
        <v>8282</v>
      </c>
      <c r="S2123" s="14" t="str">
        <f t="shared" si="199"/>
        <v>games</v>
      </c>
      <c r="T2123" s="13" t="str">
        <f t="shared" si="200"/>
        <v>video games</v>
      </c>
      <c r="U2123">
        <f>LEN(C2123)</f>
        <v>98</v>
      </c>
      <c r="V2123">
        <f t="shared" si="201"/>
        <v>0</v>
      </c>
      <c r="W2123">
        <f t="shared" si="202"/>
        <v>1</v>
      </c>
      <c r="X2123">
        <f t="shared" si="203"/>
        <v>0</v>
      </c>
    </row>
    <row r="2124" spans="1:24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>
        <f>E2124/D2124</f>
        <v>3.875E-3</v>
      </c>
      <c r="O2124" s="6">
        <f>IF(L2124&gt;0,E2124/L2124,0)</f>
        <v>103.33333333333333</v>
      </c>
      <c r="P2124" s="11">
        <f t="shared" si="198"/>
        <v>42742.092233796291</v>
      </c>
      <c r="Q2124" s="11">
        <f>(((J2124/60)/60)/24)+DATE(1970,1,1)+(-5/24)</f>
        <v>42712.092233796291</v>
      </c>
      <c r="R2124" s="13" t="s">
        <v>8282</v>
      </c>
      <c r="S2124" s="14" t="str">
        <f t="shared" si="199"/>
        <v>games</v>
      </c>
      <c r="T2124" s="13" t="str">
        <f t="shared" si="200"/>
        <v>video games</v>
      </c>
      <c r="U2124">
        <f>LEN(C2124)</f>
        <v>102</v>
      </c>
      <c r="V2124">
        <f t="shared" si="201"/>
        <v>0</v>
      </c>
      <c r="W2124">
        <f t="shared" si="202"/>
        <v>0</v>
      </c>
      <c r="X2124">
        <f t="shared" si="203"/>
        <v>1</v>
      </c>
    </row>
    <row r="2125" spans="1:24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>
        <f>E2125/D2125</f>
        <v>0.1</v>
      </c>
      <c r="O2125" s="6">
        <f>IF(L2125&gt;0,E2125/L2125,0)</f>
        <v>10</v>
      </c>
      <c r="P2125" s="11">
        <f t="shared" si="198"/>
        <v>40252.082638888889</v>
      </c>
      <c r="Q2125" s="11">
        <f>(((J2125/60)/60)/24)+DATE(1970,1,1)+(-5/24)</f>
        <v>40198.216516203705</v>
      </c>
      <c r="R2125" s="13" t="s">
        <v>8282</v>
      </c>
      <c r="S2125" s="14" t="str">
        <f t="shared" si="199"/>
        <v>games</v>
      </c>
      <c r="T2125" s="13" t="str">
        <f t="shared" si="200"/>
        <v>video games</v>
      </c>
      <c r="U2125">
        <f>LEN(C2125)</f>
        <v>150</v>
      </c>
      <c r="V2125">
        <f t="shared" si="201"/>
        <v>0</v>
      </c>
      <c r="W2125">
        <f t="shared" si="202"/>
        <v>0</v>
      </c>
      <c r="X2125">
        <f t="shared" si="203"/>
        <v>1</v>
      </c>
    </row>
    <row r="2126" spans="1:24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>
        <f>E2126/D2126</f>
        <v>0.10454545454545454</v>
      </c>
      <c r="O2126" s="6">
        <f>IF(L2126&gt;0,E2126/L2126,0)</f>
        <v>23</v>
      </c>
      <c r="P2126" s="11">
        <f t="shared" si="198"/>
        <v>40512</v>
      </c>
      <c r="Q2126" s="11">
        <f>(((J2126/60)/60)/24)+DATE(1970,1,1)+(-5/24)</f>
        <v>40463.819849537031</v>
      </c>
      <c r="R2126" s="13" t="s">
        <v>8282</v>
      </c>
      <c r="S2126" s="14" t="str">
        <f t="shared" si="199"/>
        <v>games</v>
      </c>
      <c r="T2126" s="13" t="str">
        <f t="shared" si="200"/>
        <v>video games</v>
      </c>
      <c r="U2126">
        <f>LEN(C2126)</f>
        <v>134</v>
      </c>
      <c r="V2126">
        <f t="shared" si="201"/>
        <v>0</v>
      </c>
      <c r="W2126">
        <f t="shared" si="202"/>
        <v>0</v>
      </c>
      <c r="X2126">
        <f t="shared" si="203"/>
        <v>1</v>
      </c>
    </row>
    <row r="2127" spans="1:24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>
        <f>E2127/D2127</f>
        <v>1.4200000000000001E-2</v>
      </c>
      <c r="O2127" s="6">
        <f>IF(L2127&gt;0,E2127/L2127,0)</f>
        <v>31.555555555555557</v>
      </c>
      <c r="P2127" s="11">
        <f t="shared" si="198"/>
        <v>42220.815196759257</v>
      </c>
      <c r="Q2127" s="11">
        <f>(((J2127/60)/60)/24)+DATE(1970,1,1)+(-5/24)</f>
        <v>42190.815196759257</v>
      </c>
      <c r="R2127" s="13" t="s">
        <v>8282</v>
      </c>
      <c r="S2127" s="14" t="str">
        <f t="shared" si="199"/>
        <v>games</v>
      </c>
      <c r="T2127" s="13" t="str">
        <f t="shared" si="200"/>
        <v>video games</v>
      </c>
      <c r="U2127">
        <f>LEN(C2127)</f>
        <v>104</v>
      </c>
      <c r="V2127">
        <f t="shared" si="201"/>
        <v>0</v>
      </c>
      <c r="W2127">
        <f t="shared" si="202"/>
        <v>0</v>
      </c>
      <c r="X2127">
        <f t="shared" si="203"/>
        <v>1</v>
      </c>
    </row>
    <row r="2128" spans="1:24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>
        <f>E2128/D2128</f>
        <v>5.0000000000000001E-4</v>
      </c>
      <c r="O2128" s="6">
        <f>IF(L2128&gt;0,E2128/L2128,0)</f>
        <v>5</v>
      </c>
      <c r="P2128" s="11">
        <f t="shared" si="198"/>
        <v>41981.76489583333</v>
      </c>
      <c r="Q2128" s="11">
        <f>(((J2128/60)/60)/24)+DATE(1970,1,1)+(-5/24)</f>
        <v>41951.76489583333</v>
      </c>
      <c r="R2128" s="13" t="s">
        <v>8282</v>
      </c>
      <c r="S2128" s="14" t="str">
        <f t="shared" si="199"/>
        <v>games</v>
      </c>
      <c r="T2128" s="13" t="str">
        <f t="shared" si="200"/>
        <v>video games</v>
      </c>
      <c r="U2128">
        <f>LEN(C2128)</f>
        <v>124</v>
      </c>
      <c r="V2128">
        <f t="shared" si="201"/>
        <v>0</v>
      </c>
      <c r="W2128">
        <f t="shared" si="202"/>
        <v>0</v>
      </c>
      <c r="X2128">
        <f t="shared" si="203"/>
        <v>1</v>
      </c>
    </row>
    <row r="2129" spans="1:24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>
        <f>E2129/D2129</f>
        <v>0.28842857142857142</v>
      </c>
      <c r="O2129" s="6">
        <f>IF(L2129&gt;0,E2129/L2129,0)</f>
        <v>34.220338983050844</v>
      </c>
      <c r="P2129" s="11">
        <f t="shared" si="198"/>
        <v>42075.255358796298</v>
      </c>
      <c r="Q2129" s="11">
        <f>(((J2129/60)/60)/24)+DATE(1970,1,1)+(-5/24)</f>
        <v>42045.297025462954</v>
      </c>
      <c r="R2129" s="13" t="s">
        <v>8282</v>
      </c>
      <c r="S2129" s="14" t="str">
        <f t="shared" si="199"/>
        <v>games</v>
      </c>
      <c r="T2129" s="13" t="str">
        <f t="shared" si="200"/>
        <v>video games</v>
      </c>
      <c r="U2129">
        <f>LEN(C2129)</f>
        <v>48</v>
      </c>
      <c r="V2129">
        <f t="shared" si="201"/>
        <v>1</v>
      </c>
      <c r="W2129">
        <f t="shared" si="202"/>
        <v>0</v>
      </c>
      <c r="X2129">
        <f t="shared" si="203"/>
        <v>0</v>
      </c>
    </row>
    <row r="2130" spans="1:24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>
        <f>E2130/D2130</f>
        <v>1.6666666666666668E-3</v>
      </c>
      <c r="O2130" s="6">
        <f>IF(L2130&gt;0,E2130/L2130,0)</f>
        <v>25</v>
      </c>
      <c r="P2130" s="11">
        <f t="shared" si="198"/>
        <v>41903.564456018517</v>
      </c>
      <c r="Q2130" s="11">
        <f>(((J2130/60)/60)/24)+DATE(1970,1,1)+(-5/24)</f>
        <v>41843.564456018517</v>
      </c>
      <c r="R2130" s="13" t="s">
        <v>8282</v>
      </c>
      <c r="S2130" s="14" t="str">
        <f t="shared" si="199"/>
        <v>games</v>
      </c>
      <c r="T2130" s="13" t="str">
        <f t="shared" si="200"/>
        <v>video games</v>
      </c>
      <c r="U2130">
        <f>LEN(C2130)</f>
        <v>131</v>
      </c>
      <c r="V2130">
        <f t="shared" si="201"/>
        <v>0</v>
      </c>
      <c r="W2130">
        <f t="shared" si="202"/>
        <v>0</v>
      </c>
      <c r="X2130">
        <f t="shared" si="203"/>
        <v>1</v>
      </c>
    </row>
    <row r="2131" spans="1:24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>
        <f>E2131/D2131</f>
        <v>0.11799999999999999</v>
      </c>
      <c r="O2131" s="6">
        <f>IF(L2131&gt;0,E2131/L2131,0)</f>
        <v>19.666666666666668</v>
      </c>
      <c r="P2131" s="11">
        <f t="shared" si="198"/>
        <v>42438.815972222219</v>
      </c>
      <c r="Q2131" s="11">
        <f>(((J2131/60)/60)/24)+DATE(1970,1,1)+(-5/24)</f>
        <v>42408.815972222219</v>
      </c>
      <c r="R2131" s="13" t="s">
        <v>8282</v>
      </c>
      <c r="S2131" s="14" t="str">
        <f t="shared" si="199"/>
        <v>games</v>
      </c>
      <c r="T2131" s="13" t="str">
        <f t="shared" si="200"/>
        <v>video games</v>
      </c>
      <c r="U2131">
        <f>LEN(C2131)</f>
        <v>130</v>
      </c>
      <c r="V2131">
        <f t="shared" si="201"/>
        <v>0</v>
      </c>
      <c r="W2131">
        <f t="shared" si="202"/>
        <v>0</v>
      </c>
      <c r="X2131">
        <f t="shared" si="203"/>
        <v>1</v>
      </c>
    </row>
    <row r="2132" spans="1:24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>
        <f>E2132/D2132</f>
        <v>2.0238095238095236E-3</v>
      </c>
      <c r="O2132" s="6">
        <f>IF(L2132&gt;0,E2132/L2132,0)</f>
        <v>21.25</v>
      </c>
      <c r="P2132" s="11">
        <f t="shared" si="198"/>
        <v>41866.87804398148</v>
      </c>
      <c r="Q2132" s="11">
        <f>(((J2132/60)/60)/24)+DATE(1970,1,1)+(-5/24)</f>
        <v>41831.87804398148</v>
      </c>
      <c r="R2132" s="13" t="s">
        <v>8282</v>
      </c>
      <c r="S2132" s="14" t="str">
        <f t="shared" si="199"/>
        <v>games</v>
      </c>
      <c r="T2132" s="13" t="str">
        <f t="shared" si="200"/>
        <v>video games</v>
      </c>
      <c r="U2132">
        <f>LEN(C2132)</f>
        <v>70</v>
      </c>
      <c r="V2132">
        <f t="shared" si="201"/>
        <v>0</v>
      </c>
      <c r="W2132">
        <f t="shared" si="202"/>
        <v>1</v>
      </c>
      <c r="X2132">
        <f t="shared" si="203"/>
        <v>0</v>
      </c>
    </row>
    <row r="2133" spans="1:24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>
        <f>E2133/D2133</f>
        <v>0.05</v>
      </c>
      <c r="O2133" s="6">
        <f>IF(L2133&gt;0,E2133/L2133,0)</f>
        <v>8.3333333333333339</v>
      </c>
      <c r="P2133" s="11">
        <f t="shared" si="198"/>
        <v>42196.998738425922</v>
      </c>
      <c r="Q2133" s="11">
        <f>(((J2133/60)/60)/24)+DATE(1970,1,1)+(-5/24)</f>
        <v>42166.998738425922</v>
      </c>
      <c r="R2133" s="13" t="s">
        <v>8282</v>
      </c>
      <c r="S2133" s="14" t="str">
        <f t="shared" si="199"/>
        <v>games</v>
      </c>
      <c r="T2133" s="13" t="str">
        <f t="shared" si="200"/>
        <v>video games</v>
      </c>
      <c r="U2133">
        <f>LEN(C2133)</f>
        <v>109</v>
      </c>
      <c r="V2133">
        <f t="shared" si="201"/>
        <v>0</v>
      </c>
      <c r="W2133">
        <f t="shared" si="202"/>
        <v>0</v>
      </c>
      <c r="X2133">
        <f t="shared" si="203"/>
        <v>1</v>
      </c>
    </row>
    <row r="2134" spans="1:24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>
        <f>E2134/D2134</f>
        <v>2.1129899999999997E-2</v>
      </c>
      <c r="O2134" s="6">
        <f>IF(L2134&gt;0,E2134/L2134,0)</f>
        <v>21.34333333333333</v>
      </c>
      <c r="P2134" s="11">
        <f t="shared" si="198"/>
        <v>41673.27884259259</v>
      </c>
      <c r="Q2134" s="11">
        <f>(((J2134/60)/60)/24)+DATE(1970,1,1)+(-5/24)</f>
        <v>41643.27884259259</v>
      </c>
      <c r="R2134" s="13" t="s">
        <v>8282</v>
      </c>
      <c r="S2134" s="14" t="str">
        <f t="shared" si="199"/>
        <v>games</v>
      </c>
      <c r="T2134" s="13" t="str">
        <f t="shared" si="200"/>
        <v>video games</v>
      </c>
      <c r="U2134">
        <f>LEN(C2134)</f>
        <v>133</v>
      </c>
      <c r="V2134">
        <f t="shared" si="201"/>
        <v>0</v>
      </c>
      <c r="W2134">
        <f t="shared" si="202"/>
        <v>0</v>
      </c>
      <c r="X2134">
        <f t="shared" si="203"/>
        <v>1</v>
      </c>
    </row>
    <row r="2135" spans="1:24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>
        <f>E2135/D2135</f>
        <v>1.6E-2</v>
      </c>
      <c r="O2135" s="6">
        <f>IF(L2135&gt;0,E2135/L2135,0)</f>
        <v>5.333333333333333</v>
      </c>
      <c r="P2135" s="11">
        <f t="shared" si="198"/>
        <v>40657.082638888889</v>
      </c>
      <c r="Q2135" s="11">
        <f>(((J2135/60)/60)/24)+DATE(1970,1,1)+(-5/24)</f>
        <v>40618.888877314814</v>
      </c>
      <c r="R2135" s="13" t="s">
        <v>8282</v>
      </c>
      <c r="S2135" s="14" t="str">
        <f t="shared" si="199"/>
        <v>games</v>
      </c>
      <c r="T2135" s="13" t="str">
        <f t="shared" si="200"/>
        <v>video games</v>
      </c>
      <c r="U2135">
        <f>LEN(C2135)</f>
        <v>135</v>
      </c>
      <c r="V2135">
        <f t="shared" si="201"/>
        <v>0</v>
      </c>
      <c r="W2135">
        <f t="shared" si="202"/>
        <v>0</v>
      </c>
      <c r="X2135">
        <f t="shared" si="203"/>
        <v>1</v>
      </c>
    </row>
    <row r="2136" spans="1:24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>
        <f>E2136/D2136</f>
        <v>1.7333333333333333E-2</v>
      </c>
      <c r="O2136" s="6">
        <f>IF(L2136&gt;0,E2136/L2136,0)</f>
        <v>34.666666666666664</v>
      </c>
      <c r="P2136" s="11">
        <f t="shared" si="198"/>
        <v>41391.678136574068</v>
      </c>
      <c r="Q2136" s="11">
        <f>(((J2136/60)/60)/24)+DATE(1970,1,1)+(-5/24)</f>
        <v>41361.678136574068</v>
      </c>
      <c r="R2136" s="13" t="s">
        <v>8282</v>
      </c>
      <c r="S2136" s="14" t="str">
        <f t="shared" si="199"/>
        <v>games</v>
      </c>
      <c r="T2136" s="13" t="str">
        <f t="shared" si="200"/>
        <v>video games</v>
      </c>
      <c r="U2136">
        <f>LEN(C2136)</f>
        <v>125</v>
      </c>
      <c r="V2136">
        <f t="shared" si="201"/>
        <v>0</v>
      </c>
      <c r="W2136">
        <f t="shared" si="202"/>
        <v>0</v>
      </c>
      <c r="X2136">
        <f t="shared" si="203"/>
        <v>1</v>
      </c>
    </row>
    <row r="2137" spans="1:24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>
        <f>E2137/D2137</f>
        <v>9.5600000000000004E-2</v>
      </c>
      <c r="O2137" s="6">
        <f>IF(L2137&gt;0,E2137/L2137,0)</f>
        <v>21.727272727272727</v>
      </c>
      <c r="P2137" s="11">
        <f t="shared" si="198"/>
        <v>41186.755011574067</v>
      </c>
      <c r="Q2137" s="11">
        <f>(((J2137/60)/60)/24)+DATE(1970,1,1)+(-5/24)</f>
        <v>41156.755011574067</v>
      </c>
      <c r="R2137" s="13" t="s">
        <v>8282</v>
      </c>
      <c r="S2137" s="14" t="str">
        <f t="shared" si="199"/>
        <v>games</v>
      </c>
      <c r="T2137" s="13" t="str">
        <f t="shared" si="200"/>
        <v>video games</v>
      </c>
      <c r="U2137">
        <f>LEN(C2137)</f>
        <v>129</v>
      </c>
      <c r="V2137">
        <f t="shared" si="201"/>
        <v>0</v>
      </c>
      <c r="W2137">
        <f t="shared" si="202"/>
        <v>0</v>
      </c>
      <c r="X2137">
        <f t="shared" si="203"/>
        <v>1</v>
      </c>
    </row>
    <row r="2138" spans="1:24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>
        <f>E2138/D2138</f>
        <v>5.9612499999999998E-4</v>
      </c>
      <c r="O2138" s="6">
        <f>IF(L2138&gt;0,E2138/L2138,0)</f>
        <v>11.922499999999999</v>
      </c>
      <c r="P2138" s="11">
        <f t="shared" si="198"/>
        <v>41566.300763888888</v>
      </c>
      <c r="Q2138" s="11">
        <f>(((J2138/60)/60)/24)+DATE(1970,1,1)+(-5/24)</f>
        <v>41536.300763888888</v>
      </c>
      <c r="R2138" s="13" t="s">
        <v>8282</v>
      </c>
      <c r="S2138" s="14" t="str">
        <f t="shared" si="199"/>
        <v>games</v>
      </c>
      <c r="T2138" s="13" t="str">
        <f t="shared" si="200"/>
        <v>video games</v>
      </c>
      <c r="U2138">
        <f>LEN(C2138)</f>
        <v>107</v>
      </c>
      <c r="V2138">
        <f t="shared" si="201"/>
        <v>0</v>
      </c>
      <c r="W2138">
        <f t="shared" si="202"/>
        <v>0</v>
      </c>
      <c r="X2138">
        <f t="shared" si="203"/>
        <v>1</v>
      </c>
    </row>
    <row r="2139" spans="1:24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>
        <f>E2139/D2139</f>
        <v>0.28405999999999998</v>
      </c>
      <c r="O2139" s="6">
        <f>IF(L2139&gt;0,E2139/L2139,0)</f>
        <v>26.59737827715356</v>
      </c>
      <c r="P2139" s="11">
        <f t="shared" si="198"/>
        <v>41978.562835648147</v>
      </c>
      <c r="Q2139" s="11">
        <f>(((J2139/60)/60)/24)+DATE(1970,1,1)+(-5/24)</f>
        <v>41948.562835648147</v>
      </c>
      <c r="R2139" s="13" t="s">
        <v>8282</v>
      </c>
      <c r="S2139" s="14" t="str">
        <f t="shared" si="199"/>
        <v>games</v>
      </c>
      <c r="T2139" s="13" t="str">
        <f t="shared" si="200"/>
        <v>video games</v>
      </c>
      <c r="U2139">
        <f>LEN(C2139)</f>
        <v>107</v>
      </c>
      <c r="V2139">
        <f t="shared" si="201"/>
        <v>0</v>
      </c>
      <c r="W2139">
        <f t="shared" si="202"/>
        <v>0</v>
      </c>
      <c r="X2139">
        <f t="shared" si="203"/>
        <v>1</v>
      </c>
    </row>
    <row r="2140" spans="1:24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>
        <f>E2140/D2140</f>
        <v>0.128</v>
      </c>
      <c r="O2140" s="6">
        <f>IF(L2140&gt;0,E2140/L2140,0)</f>
        <v>10.666666666666666</v>
      </c>
      <c r="P2140" s="11">
        <f t="shared" si="198"/>
        <v>41586.846516203703</v>
      </c>
      <c r="Q2140" s="11">
        <f>(((J2140/60)/60)/24)+DATE(1970,1,1)+(-5/24)</f>
        <v>41556.804849537039</v>
      </c>
      <c r="R2140" s="13" t="s">
        <v>8282</v>
      </c>
      <c r="S2140" s="14" t="str">
        <f t="shared" si="199"/>
        <v>games</v>
      </c>
      <c r="T2140" s="13" t="str">
        <f t="shared" si="200"/>
        <v>video games</v>
      </c>
      <c r="U2140">
        <f>LEN(C2140)</f>
        <v>85</v>
      </c>
      <c r="V2140">
        <f t="shared" si="201"/>
        <v>0</v>
      </c>
      <c r="W2140">
        <f t="shared" si="202"/>
        <v>1</v>
      </c>
      <c r="X2140">
        <f t="shared" si="203"/>
        <v>0</v>
      </c>
    </row>
    <row r="2141" spans="1:24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>
        <f>E2141/D2141</f>
        <v>5.4199999999999998E-2</v>
      </c>
      <c r="O2141" s="6">
        <f>IF(L2141&gt;0,E2141/L2141,0)</f>
        <v>29.035714285714285</v>
      </c>
      <c r="P2141" s="11">
        <f t="shared" si="198"/>
        <v>42677.541759259257</v>
      </c>
      <c r="Q2141" s="11">
        <f>(((J2141/60)/60)/24)+DATE(1970,1,1)+(-5/24)</f>
        <v>42647.541759259257</v>
      </c>
      <c r="R2141" s="13" t="s">
        <v>8282</v>
      </c>
      <c r="S2141" s="14" t="str">
        <f t="shared" si="199"/>
        <v>games</v>
      </c>
      <c r="T2141" s="13" t="str">
        <f t="shared" si="200"/>
        <v>video games</v>
      </c>
      <c r="U2141">
        <f>LEN(C2141)</f>
        <v>134</v>
      </c>
      <c r="V2141">
        <f t="shared" si="201"/>
        <v>0</v>
      </c>
      <c r="W2141">
        <f t="shared" si="202"/>
        <v>0</v>
      </c>
      <c r="X2141">
        <f t="shared" si="203"/>
        <v>1</v>
      </c>
    </row>
    <row r="2142" spans="1:24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>
        <f>E2142/D2142</f>
        <v>1.1199999999999999E-3</v>
      </c>
      <c r="O2142" s="6">
        <f>IF(L2142&gt;0,E2142/L2142,0)</f>
        <v>50.909090909090907</v>
      </c>
      <c r="P2142" s="11">
        <f t="shared" si="198"/>
        <v>41285.625277777777</v>
      </c>
      <c r="Q2142" s="11">
        <f>(((J2142/60)/60)/24)+DATE(1970,1,1)+(-5/24)</f>
        <v>41255.625277777777</v>
      </c>
      <c r="R2142" s="13" t="s">
        <v>8282</v>
      </c>
      <c r="S2142" s="14" t="str">
        <f t="shared" si="199"/>
        <v>games</v>
      </c>
      <c r="T2142" s="13" t="str">
        <f t="shared" si="200"/>
        <v>video games</v>
      </c>
      <c r="U2142">
        <f>LEN(C2142)</f>
        <v>121</v>
      </c>
      <c r="V2142">
        <f t="shared" si="201"/>
        <v>0</v>
      </c>
      <c r="W2142">
        <f t="shared" si="202"/>
        <v>0</v>
      </c>
      <c r="X2142">
        <f t="shared" si="203"/>
        <v>1</v>
      </c>
    </row>
    <row r="2143" spans="1:24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>
        <f>E2143/D2143</f>
        <v>0</v>
      </c>
      <c r="O2143" s="6">
        <f>IF(L2143&gt;0,E2143/L2143,0)</f>
        <v>0</v>
      </c>
      <c r="P2143" s="11">
        <f t="shared" si="198"/>
        <v>41957.068969907406</v>
      </c>
      <c r="Q2143" s="11">
        <f>(((J2143/60)/60)/24)+DATE(1970,1,1)+(-5/24)</f>
        <v>41927.027303240735</v>
      </c>
      <c r="R2143" s="13" t="s">
        <v>8282</v>
      </c>
      <c r="S2143" s="14" t="str">
        <f t="shared" si="199"/>
        <v>games</v>
      </c>
      <c r="T2143" s="13" t="str">
        <f t="shared" si="200"/>
        <v>video games</v>
      </c>
      <c r="U2143">
        <f>LEN(C2143)</f>
        <v>134</v>
      </c>
      <c r="V2143">
        <f t="shared" si="201"/>
        <v>0</v>
      </c>
      <c r="W2143">
        <f t="shared" si="202"/>
        <v>0</v>
      </c>
      <c r="X2143">
        <f t="shared" si="203"/>
        <v>1</v>
      </c>
    </row>
    <row r="2144" spans="1:24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>
        <f>E2144/D2144</f>
        <v>5.7238095238095241E-2</v>
      </c>
      <c r="O2144" s="6">
        <f>IF(L2144&gt;0,E2144/L2144,0)</f>
        <v>50.083333333333336</v>
      </c>
      <c r="P2144" s="11">
        <f t="shared" si="198"/>
        <v>42368.493171296293</v>
      </c>
      <c r="Q2144" s="11">
        <f>(((J2144/60)/60)/24)+DATE(1970,1,1)+(-5/24)</f>
        <v>42340.493171296293</v>
      </c>
      <c r="R2144" s="13" t="s">
        <v>8282</v>
      </c>
      <c r="S2144" s="14" t="str">
        <f t="shared" si="199"/>
        <v>games</v>
      </c>
      <c r="T2144" s="13" t="str">
        <f t="shared" si="200"/>
        <v>video games</v>
      </c>
      <c r="U2144">
        <f>LEN(C2144)</f>
        <v>130</v>
      </c>
      <c r="V2144">
        <f t="shared" si="201"/>
        <v>0</v>
      </c>
      <c r="W2144">
        <f t="shared" si="202"/>
        <v>0</v>
      </c>
      <c r="X2144">
        <f t="shared" si="203"/>
        <v>1</v>
      </c>
    </row>
    <row r="2145" spans="1:24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>
        <f>E2145/D2145</f>
        <v>0.1125</v>
      </c>
      <c r="O2145" s="6">
        <f>IF(L2145&gt;0,E2145/L2145,0)</f>
        <v>45</v>
      </c>
      <c r="P2145" s="11">
        <f t="shared" si="198"/>
        <v>40380.583333333328</v>
      </c>
      <c r="Q2145" s="11">
        <f>(((J2145/60)/60)/24)+DATE(1970,1,1)+(-5/24)</f>
        <v>40332.678379629629</v>
      </c>
      <c r="R2145" s="13" t="s">
        <v>8282</v>
      </c>
      <c r="S2145" s="14" t="str">
        <f t="shared" si="199"/>
        <v>games</v>
      </c>
      <c r="T2145" s="13" t="str">
        <f t="shared" si="200"/>
        <v>video games</v>
      </c>
      <c r="U2145">
        <f>LEN(C2145)</f>
        <v>131</v>
      </c>
      <c r="V2145">
        <f t="shared" si="201"/>
        <v>0</v>
      </c>
      <c r="W2145">
        <f t="shared" si="202"/>
        <v>0</v>
      </c>
      <c r="X2145">
        <f t="shared" si="203"/>
        <v>1</v>
      </c>
    </row>
    <row r="2146" spans="1:24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>
        <f>E2146/D2146</f>
        <v>1.7098591549295775E-2</v>
      </c>
      <c r="O2146" s="6">
        <f>IF(L2146&gt;0,E2146/L2146,0)</f>
        <v>25.291666666666668</v>
      </c>
      <c r="P2146" s="11">
        <f t="shared" si="198"/>
        <v>41531.338425925926</v>
      </c>
      <c r="Q2146" s="11">
        <f>(((J2146/60)/60)/24)+DATE(1970,1,1)+(-5/24)</f>
        <v>41499.338425925926</v>
      </c>
      <c r="R2146" s="13" t="s">
        <v>8282</v>
      </c>
      <c r="S2146" s="14" t="str">
        <f t="shared" si="199"/>
        <v>games</v>
      </c>
      <c r="T2146" s="13" t="str">
        <f t="shared" si="200"/>
        <v>video games</v>
      </c>
      <c r="U2146">
        <f>LEN(C2146)</f>
        <v>91</v>
      </c>
      <c r="V2146">
        <f t="shared" si="201"/>
        <v>0</v>
      </c>
      <c r="W2146">
        <f t="shared" si="202"/>
        <v>1</v>
      </c>
      <c r="X2146">
        <f t="shared" si="203"/>
        <v>0</v>
      </c>
    </row>
    <row r="2147" spans="1:24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>
        <f>E2147/D2147</f>
        <v>0.30433333333333334</v>
      </c>
      <c r="O2147" s="6">
        <f>IF(L2147&gt;0,E2147/L2147,0)</f>
        <v>51.292134831460672</v>
      </c>
      <c r="P2147" s="11">
        <f t="shared" si="198"/>
        <v>41605.070763888885</v>
      </c>
      <c r="Q2147" s="11">
        <f>(((J2147/60)/60)/24)+DATE(1970,1,1)+(-5/24)</f>
        <v>41575.029097222221</v>
      </c>
      <c r="R2147" s="13" t="s">
        <v>8282</v>
      </c>
      <c r="S2147" s="14" t="str">
        <f t="shared" si="199"/>
        <v>games</v>
      </c>
      <c r="T2147" s="13" t="str">
        <f t="shared" si="200"/>
        <v>video games</v>
      </c>
      <c r="U2147">
        <f>LEN(C2147)</f>
        <v>119</v>
      </c>
      <c r="V2147">
        <f t="shared" si="201"/>
        <v>0</v>
      </c>
      <c r="W2147">
        <f t="shared" si="202"/>
        <v>0</v>
      </c>
      <c r="X2147">
        <f t="shared" si="203"/>
        <v>1</v>
      </c>
    </row>
    <row r="2148" spans="1:24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>
        <f>E2148/D2148</f>
        <v>2.0000000000000001E-4</v>
      </c>
      <c r="O2148" s="6">
        <f>IF(L2148&gt;0,E2148/L2148,0)</f>
        <v>1</v>
      </c>
      <c r="P2148" s="11">
        <f t="shared" si="198"/>
        <v>42411.471180555549</v>
      </c>
      <c r="Q2148" s="11">
        <f>(((J2148/60)/60)/24)+DATE(1970,1,1)+(-5/24)</f>
        <v>42397.471180555549</v>
      </c>
      <c r="R2148" s="13" t="s">
        <v>8282</v>
      </c>
      <c r="S2148" s="14" t="str">
        <f t="shared" si="199"/>
        <v>games</v>
      </c>
      <c r="T2148" s="13" t="str">
        <f t="shared" si="200"/>
        <v>video games</v>
      </c>
      <c r="U2148">
        <f>LEN(C2148)</f>
        <v>135</v>
      </c>
      <c r="V2148">
        <f t="shared" si="201"/>
        <v>0</v>
      </c>
      <c r="W2148">
        <f t="shared" si="202"/>
        <v>0</v>
      </c>
      <c r="X2148">
        <f t="shared" si="203"/>
        <v>1</v>
      </c>
    </row>
    <row r="2149" spans="1:24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>
        <f>E2149/D2149</f>
        <v>6.9641025641025639E-3</v>
      </c>
      <c r="O2149" s="6">
        <f>IF(L2149&gt;0,E2149/L2149,0)</f>
        <v>49.381818181818183</v>
      </c>
      <c r="P2149" s="11">
        <f t="shared" si="198"/>
        <v>41959.129027777781</v>
      </c>
      <c r="Q2149" s="11">
        <f>(((J2149/60)/60)/24)+DATE(1970,1,1)+(-5/24)</f>
        <v>41927.087361111109</v>
      </c>
      <c r="R2149" s="13" t="s">
        <v>8282</v>
      </c>
      <c r="S2149" s="14" t="str">
        <f t="shared" si="199"/>
        <v>games</v>
      </c>
      <c r="T2149" s="13" t="str">
        <f t="shared" si="200"/>
        <v>video games</v>
      </c>
      <c r="U2149">
        <f>LEN(C2149)</f>
        <v>40</v>
      </c>
      <c r="V2149">
        <f t="shared" si="201"/>
        <v>1</v>
      </c>
      <c r="W2149">
        <f t="shared" si="202"/>
        <v>0</v>
      </c>
      <c r="X2149">
        <f t="shared" si="203"/>
        <v>0</v>
      </c>
    </row>
    <row r="2150" spans="1:24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>
        <f>E2150/D2150</f>
        <v>0.02</v>
      </c>
      <c r="O2150" s="6">
        <f>IF(L2150&gt;0,E2150/L2150,0)</f>
        <v>1</v>
      </c>
      <c r="P2150" s="11">
        <f t="shared" si="198"/>
        <v>42096.483587962961</v>
      </c>
      <c r="Q2150" s="11">
        <f>(((J2150/60)/60)/24)+DATE(1970,1,1)+(-5/24)</f>
        <v>42066.525254629632</v>
      </c>
      <c r="R2150" s="13" t="s">
        <v>8282</v>
      </c>
      <c r="S2150" s="14" t="str">
        <f t="shared" si="199"/>
        <v>games</v>
      </c>
      <c r="T2150" s="13" t="str">
        <f t="shared" si="200"/>
        <v>video games</v>
      </c>
      <c r="U2150">
        <f>LEN(C2150)</f>
        <v>119</v>
      </c>
      <c r="V2150">
        <f t="shared" si="201"/>
        <v>0</v>
      </c>
      <c r="W2150">
        <f t="shared" si="202"/>
        <v>0</v>
      </c>
      <c r="X2150">
        <f t="shared" si="203"/>
        <v>1</v>
      </c>
    </row>
    <row r="2151" spans="1:24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>
        <f>E2151/D2151</f>
        <v>0</v>
      </c>
      <c r="O2151" s="6">
        <f>IF(L2151&gt;0,E2151/L2151,0)</f>
        <v>0</v>
      </c>
      <c r="P2151" s="11">
        <f t="shared" si="198"/>
        <v>40389.791666666664</v>
      </c>
      <c r="Q2151" s="11">
        <f>(((J2151/60)/60)/24)+DATE(1970,1,1)+(-5/24)</f>
        <v>40354.816620370366</v>
      </c>
      <c r="R2151" s="13" t="s">
        <v>8282</v>
      </c>
      <c r="S2151" s="14" t="str">
        <f t="shared" si="199"/>
        <v>games</v>
      </c>
      <c r="T2151" s="13" t="str">
        <f t="shared" si="200"/>
        <v>video games</v>
      </c>
      <c r="U2151">
        <f>LEN(C2151)</f>
        <v>142</v>
      </c>
      <c r="V2151">
        <f t="shared" si="201"/>
        <v>0</v>
      </c>
      <c r="W2151">
        <f t="shared" si="202"/>
        <v>0</v>
      </c>
      <c r="X2151">
        <f t="shared" si="203"/>
        <v>1</v>
      </c>
    </row>
    <row r="2152" spans="1:24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>
        <f>E2152/D2152</f>
        <v>8.0999999999999996E-3</v>
      </c>
      <c r="O2152" s="6">
        <f>IF(L2152&gt;0,E2152/L2152,0)</f>
        <v>101.25</v>
      </c>
      <c r="P2152" s="11">
        <f t="shared" si="198"/>
        <v>42564.076377314814</v>
      </c>
      <c r="Q2152" s="11">
        <f>(((J2152/60)/60)/24)+DATE(1970,1,1)+(-5/24)</f>
        <v>42534.076377314814</v>
      </c>
      <c r="R2152" s="13" t="s">
        <v>8282</v>
      </c>
      <c r="S2152" s="14" t="str">
        <f t="shared" si="199"/>
        <v>games</v>
      </c>
      <c r="T2152" s="13" t="str">
        <f t="shared" si="200"/>
        <v>video games</v>
      </c>
      <c r="U2152">
        <f>LEN(C2152)</f>
        <v>41</v>
      </c>
      <c r="V2152">
        <f t="shared" si="201"/>
        <v>1</v>
      </c>
      <c r="W2152">
        <f t="shared" si="202"/>
        <v>0</v>
      </c>
      <c r="X2152">
        <f t="shared" si="203"/>
        <v>0</v>
      </c>
    </row>
    <row r="2153" spans="1:24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>
        <f>E2153/D2153</f>
        <v>2.6222222222222224E-3</v>
      </c>
      <c r="O2153" s="6">
        <f>IF(L2153&gt;0,E2153/L2153,0)</f>
        <v>19.666666666666668</v>
      </c>
      <c r="P2153" s="11">
        <f t="shared" si="198"/>
        <v>42550.639050925929</v>
      </c>
      <c r="Q2153" s="11">
        <f>(((J2153/60)/60)/24)+DATE(1970,1,1)+(-5/24)</f>
        <v>42520.639050925929</v>
      </c>
      <c r="R2153" s="13" t="s">
        <v>8282</v>
      </c>
      <c r="S2153" s="14" t="str">
        <f t="shared" si="199"/>
        <v>games</v>
      </c>
      <c r="T2153" s="13" t="str">
        <f t="shared" si="200"/>
        <v>video games</v>
      </c>
      <c r="U2153">
        <f>LEN(C2153)</f>
        <v>115</v>
      </c>
      <c r="V2153">
        <f t="shared" si="201"/>
        <v>0</v>
      </c>
      <c r="W2153">
        <f t="shared" si="202"/>
        <v>0</v>
      </c>
      <c r="X2153">
        <f t="shared" si="203"/>
        <v>1</v>
      </c>
    </row>
    <row r="2154" spans="1:24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>
        <f>E2154/D2154</f>
        <v>1.6666666666666668E-3</v>
      </c>
      <c r="O2154" s="6">
        <f>IF(L2154&gt;0,E2154/L2154,0)</f>
        <v>12.5</v>
      </c>
      <c r="P2154" s="11">
        <f t="shared" si="198"/>
        <v>41713.582280092589</v>
      </c>
      <c r="Q2154" s="11">
        <f>(((J2154/60)/60)/24)+DATE(1970,1,1)+(-5/24)</f>
        <v>41683.62394675926</v>
      </c>
      <c r="R2154" s="13" t="s">
        <v>8282</v>
      </c>
      <c r="S2154" s="14" t="str">
        <f t="shared" si="199"/>
        <v>games</v>
      </c>
      <c r="T2154" s="13" t="str">
        <f t="shared" si="200"/>
        <v>video games</v>
      </c>
      <c r="U2154">
        <f>LEN(C2154)</f>
        <v>126</v>
      </c>
      <c r="V2154">
        <f t="shared" si="201"/>
        <v>0</v>
      </c>
      <c r="W2154">
        <f t="shared" si="202"/>
        <v>0</v>
      </c>
      <c r="X2154">
        <f t="shared" si="203"/>
        <v>1</v>
      </c>
    </row>
    <row r="2155" spans="1:24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>
        <f>E2155/D2155</f>
        <v>9.1244548809124457E-5</v>
      </c>
      <c r="O2155" s="6">
        <f>IF(L2155&gt;0,E2155/L2155,0)</f>
        <v>8.5</v>
      </c>
      <c r="P2155" s="11">
        <f t="shared" si="198"/>
        <v>42014.124305555553</v>
      </c>
      <c r="Q2155" s="11">
        <f>(((J2155/60)/60)/24)+DATE(1970,1,1)+(-5/24)</f>
        <v>41974.702754629623</v>
      </c>
      <c r="R2155" s="13" t="s">
        <v>8282</v>
      </c>
      <c r="S2155" s="14" t="str">
        <f t="shared" si="199"/>
        <v>games</v>
      </c>
      <c r="T2155" s="13" t="str">
        <f t="shared" si="200"/>
        <v>video games</v>
      </c>
      <c r="U2155">
        <f>LEN(C2155)</f>
        <v>124</v>
      </c>
      <c r="V2155">
        <f t="shared" si="201"/>
        <v>0</v>
      </c>
      <c r="W2155">
        <f t="shared" si="202"/>
        <v>0</v>
      </c>
      <c r="X2155">
        <f t="shared" si="203"/>
        <v>1</v>
      </c>
    </row>
    <row r="2156" spans="1:24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>
        <f>E2156/D2156</f>
        <v>8.0000000000000002E-3</v>
      </c>
      <c r="O2156" s="6">
        <f>IF(L2156&gt;0,E2156/L2156,0)</f>
        <v>1</v>
      </c>
      <c r="P2156" s="11">
        <f t="shared" si="198"/>
        <v>41667.42392361111</v>
      </c>
      <c r="Q2156" s="11">
        <f>(((J2156/60)/60)/24)+DATE(1970,1,1)+(-5/24)</f>
        <v>41647.42392361111</v>
      </c>
      <c r="R2156" s="13" t="s">
        <v>8282</v>
      </c>
      <c r="S2156" s="14" t="str">
        <f t="shared" si="199"/>
        <v>games</v>
      </c>
      <c r="T2156" s="13" t="str">
        <f t="shared" si="200"/>
        <v>video games</v>
      </c>
      <c r="U2156">
        <f>LEN(C2156)</f>
        <v>72</v>
      </c>
      <c r="V2156">
        <f t="shared" si="201"/>
        <v>0</v>
      </c>
      <c r="W2156">
        <f t="shared" si="202"/>
        <v>1</v>
      </c>
      <c r="X2156">
        <f t="shared" si="203"/>
        <v>0</v>
      </c>
    </row>
    <row r="2157" spans="1:24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>
        <f>E2157/D2157</f>
        <v>2.3E-2</v>
      </c>
      <c r="O2157" s="6">
        <f>IF(L2157&gt;0,E2157/L2157,0)</f>
        <v>23</v>
      </c>
      <c r="P2157" s="11">
        <f t="shared" si="198"/>
        <v>42460.497511574074</v>
      </c>
      <c r="Q2157" s="11">
        <f>(((J2157/60)/60)/24)+DATE(1970,1,1)+(-5/24)</f>
        <v>42430.539178240739</v>
      </c>
      <c r="R2157" s="13" t="s">
        <v>8282</v>
      </c>
      <c r="S2157" s="14" t="str">
        <f t="shared" si="199"/>
        <v>games</v>
      </c>
      <c r="T2157" s="13" t="str">
        <f t="shared" si="200"/>
        <v>video games</v>
      </c>
      <c r="U2157">
        <f>LEN(C2157)</f>
        <v>111</v>
      </c>
      <c r="V2157">
        <f t="shared" si="201"/>
        <v>0</v>
      </c>
      <c r="W2157">
        <f t="shared" si="202"/>
        <v>0</v>
      </c>
      <c r="X2157">
        <f t="shared" si="203"/>
        <v>1</v>
      </c>
    </row>
    <row r="2158" spans="1:24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>
        <f>E2158/D2158</f>
        <v>2.6660714285714284E-2</v>
      </c>
      <c r="O2158" s="6">
        <f>IF(L2158&gt;0,E2158/L2158,0)</f>
        <v>17.987951807228917</v>
      </c>
      <c r="P2158" s="11">
        <f t="shared" si="198"/>
        <v>41533.645902777775</v>
      </c>
      <c r="Q2158" s="11">
        <f>(((J2158/60)/60)/24)+DATE(1970,1,1)+(-5/24)</f>
        <v>41488.645902777775</v>
      </c>
      <c r="R2158" s="13" t="s">
        <v>8282</v>
      </c>
      <c r="S2158" s="14" t="str">
        <f t="shared" si="199"/>
        <v>games</v>
      </c>
      <c r="T2158" s="13" t="str">
        <f t="shared" si="200"/>
        <v>video games</v>
      </c>
      <c r="U2158">
        <f>LEN(C2158)</f>
        <v>94</v>
      </c>
      <c r="V2158">
        <f t="shared" si="201"/>
        <v>0</v>
      </c>
      <c r="W2158">
        <f t="shared" si="202"/>
        <v>1</v>
      </c>
      <c r="X2158">
        <f t="shared" si="203"/>
        <v>0</v>
      </c>
    </row>
    <row r="2159" spans="1:24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>
        <f>E2159/D2159</f>
        <v>0.28192</v>
      </c>
      <c r="O2159" s="6">
        <f>IF(L2159&gt;0,E2159/L2159,0)</f>
        <v>370.94736842105266</v>
      </c>
      <c r="P2159" s="11">
        <f t="shared" si="198"/>
        <v>42727.124305555553</v>
      </c>
      <c r="Q2159" s="11">
        <f>(((J2159/60)/60)/24)+DATE(1970,1,1)+(-5/24)</f>
        <v>42694.772951388884</v>
      </c>
      <c r="R2159" s="13" t="s">
        <v>8282</v>
      </c>
      <c r="S2159" s="14" t="str">
        <f t="shared" si="199"/>
        <v>games</v>
      </c>
      <c r="T2159" s="13" t="str">
        <f t="shared" si="200"/>
        <v>video games</v>
      </c>
      <c r="U2159">
        <f>LEN(C2159)</f>
        <v>66</v>
      </c>
      <c r="V2159">
        <f t="shared" si="201"/>
        <v>0</v>
      </c>
      <c r="W2159">
        <f t="shared" si="202"/>
        <v>1</v>
      </c>
      <c r="X2159">
        <f t="shared" si="203"/>
        <v>0</v>
      </c>
    </row>
    <row r="2160" spans="1:24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>
        <f>E2160/D2160</f>
        <v>6.5900366666666668E-2</v>
      </c>
      <c r="O2160" s="6">
        <f>IF(L2160&gt;0,E2160/L2160,0)</f>
        <v>63.569485530546629</v>
      </c>
      <c r="P2160" s="11">
        <f t="shared" si="198"/>
        <v>41309.645532407405</v>
      </c>
      <c r="Q2160" s="11">
        <f>(((J2160/60)/60)/24)+DATE(1970,1,1)+(-5/24)</f>
        <v>41264.645532407405</v>
      </c>
      <c r="R2160" s="13" t="s">
        <v>8282</v>
      </c>
      <c r="S2160" s="14" t="str">
        <f t="shared" si="199"/>
        <v>games</v>
      </c>
      <c r="T2160" s="13" t="str">
        <f t="shared" si="200"/>
        <v>video games</v>
      </c>
      <c r="U2160">
        <f>LEN(C2160)</f>
        <v>126</v>
      </c>
      <c r="V2160">
        <f t="shared" si="201"/>
        <v>0</v>
      </c>
      <c r="W2160">
        <f t="shared" si="202"/>
        <v>0</v>
      </c>
      <c r="X2160">
        <f t="shared" si="203"/>
        <v>1</v>
      </c>
    </row>
    <row r="2161" spans="1:24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>
        <f>E2161/D2161</f>
        <v>7.2222222222222219E-3</v>
      </c>
      <c r="O2161" s="6">
        <f>IF(L2161&gt;0,E2161/L2161,0)</f>
        <v>13</v>
      </c>
      <c r="P2161" s="11">
        <f t="shared" si="198"/>
        <v>40740.522847222215</v>
      </c>
      <c r="Q2161" s="11">
        <f>(((J2161/60)/60)/24)+DATE(1970,1,1)+(-5/24)</f>
        <v>40710.522847222215</v>
      </c>
      <c r="R2161" s="13" t="s">
        <v>8282</v>
      </c>
      <c r="S2161" s="14" t="str">
        <f t="shared" si="199"/>
        <v>games</v>
      </c>
      <c r="T2161" s="13" t="str">
        <f t="shared" si="200"/>
        <v>video games</v>
      </c>
      <c r="U2161">
        <f>LEN(C2161)</f>
        <v>132</v>
      </c>
      <c r="V2161">
        <f t="shared" si="201"/>
        <v>0</v>
      </c>
      <c r="W2161">
        <f t="shared" si="202"/>
        <v>0</v>
      </c>
      <c r="X2161">
        <f t="shared" si="203"/>
        <v>1</v>
      </c>
    </row>
    <row r="2162" spans="1:24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>
        <f>E2162/D2162</f>
        <v>8.5000000000000006E-3</v>
      </c>
      <c r="O2162" s="6">
        <f>IF(L2162&gt;0,E2162/L2162,0)</f>
        <v>5.3125</v>
      </c>
      <c r="P2162" s="11">
        <f t="shared" si="198"/>
        <v>41048.503530092588</v>
      </c>
      <c r="Q2162" s="11">
        <f>(((J2162/60)/60)/24)+DATE(1970,1,1)+(-5/24)</f>
        <v>41018.503530092588</v>
      </c>
      <c r="R2162" s="13" t="s">
        <v>8282</v>
      </c>
      <c r="S2162" s="14" t="str">
        <f t="shared" si="199"/>
        <v>games</v>
      </c>
      <c r="T2162" s="13" t="str">
        <f t="shared" si="200"/>
        <v>video games</v>
      </c>
      <c r="U2162">
        <f>LEN(C2162)</f>
        <v>103</v>
      </c>
      <c r="V2162">
        <f t="shared" si="201"/>
        <v>0</v>
      </c>
      <c r="W2162">
        <f t="shared" si="202"/>
        <v>0</v>
      </c>
      <c r="X2162">
        <f t="shared" si="203"/>
        <v>1</v>
      </c>
    </row>
    <row r="2163" spans="1:24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>
        <f>E2163/D2163</f>
        <v>1.1575</v>
      </c>
      <c r="O2163" s="6">
        <f>IF(L2163&gt;0,E2163/L2163,0)</f>
        <v>35.615384615384613</v>
      </c>
      <c r="P2163" s="11">
        <f t="shared" si="198"/>
        <v>42270.644201388881</v>
      </c>
      <c r="Q2163" s="11">
        <f>(((J2163/60)/60)/24)+DATE(1970,1,1)+(-5/24)</f>
        <v>42240.644201388881</v>
      </c>
      <c r="R2163" s="13" t="s">
        <v>8276</v>
      </c>
      <c r="S2163" s="14" t="str">
        <f t="shared" si="199"/>
        <v>music</v>
      </c>
      <c r="T2163" s="13" t="str">
        <f t="shared" si="200"/>
        <v>rock</v>
      </c>
      <c r="U2163">
        <f>LEN(C2163)</f>
        <v>52</v>
      </c>
      <c r="V2163">
        <f t="shared" si="201"/>
        <v>0</v>
      </c>
      <c r="W2163">
        <f t="shared" si="202"/>
        <v>1</v>
      </c>
      <c r="X2163">
        <f t="shared" si="203"/>
        <v>0</v>
      </c>
    </row>
    <row r="2164" spans="1:24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>
        <f>E2164/D2164</f>
        <v>1.1226666666666667</v>
      </c>
      <c r="O2164" s="6">
        <f>IF(L2164&gt;0,E2164/L2164,0)</f>
        <v>87.103448275862064</v>
      </c>
      <c r="P2164" s="11">
        <f t="shared" si="198"/>
        <v>41844.557766203703</v>
      </c>
      <c r="Q2164" s="11">
        <f>(((J2164/60)/60)/24)+DATE(1970,1,1)+(-5/24)</f>
        <v>41813.557766203703</v>
      </c>
      <c r="R2164" s="13" t="s">
        <v>8276</v>
      </c>
      <c r="S2164" s="14" t="str">
        <f t="shared" si="199"/>
        <v>music</v>
      </c>
      <c r="T2164" s="13" t="str">
        <f t="shared" si="200"/>
        <v>rock</v>
      </c>
      <c r="U2164">
        <f>LEN(C2164)</f>
        <v>128</v>
      </c>
      <c r="V2164">
        <f t="shared" si="201"/>
        <v>0</v>
      </c>
      <c r="W2164">
        <f t="shared" si="202"/>
        <v>0</v>
      </c>
      <c r="X2164">
        <f t="shared" si="203"/>
        <v>1</v>
      </c>
    </row>
    <row r="2165" spans="1:24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>
        <f>E2165/D2165</f>
        <v>1.3220000000000001</v>
      </c>
      <c r="O2165" s="6">
        <f>IF(L2165&gt;0,E2165/L2165,0)</f>
        <v>75.11363636363636</v>
      </c>
      <c r="P2165" s="11">
        <f t="shared" si="198"/>
        <v>42162.951388888883</v>
      </c>
      <c r="Q2165" s="11">
        <f>(((J2165/60)/60)/24)+DATE(1970,1,1)+(-5/24)</f>
        <v>42111.691203703704</v>
      </c>
      <c r="R2165" s="13" t="s">
        <v>8276</v>
      </c>
      <c r="S2165" s="14" t="str">
        <f t="shared" si="199"/>
        <v>music</v>
      </c>
      <c r="T2165" s="13" t="str">
        <f t="shared" si="200"/>
        <v>rock</v>
      </c>
      <c r="U2165">
        <f>LEN(C2165)</f>
        <v>123</v>
      </c>
      <c r="V2165">
        <f t="shared" si="201"/>
        <v>0</v>
      </c>
      <c r="W2165">
        <f t="shared" si="202"/>
        <v>0</v>
      </c>
      <c r="X2165">
        <f t="shared" si="203"/>
        <v>1</v>
      </c>
    </row>
    <row r="2166" spans="1:24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>
        <f>E2166/D2166</f>
        <v>1.0263636363636364</v>
      </c>
      <c r="O2166" s="6">
        <f>IF(L2166&gt;0,E2166/L2166,0)</f>
        <v>68.01204819277109</v>
      </c>
      <c r="P2166" s="11">
        <f t="shared" si="198"/>
        <v>42545.957638888889</v>
      </c>
      <c r="Q2166" s="11">
        <f>(((J2166/60)/60)/24)+DATE(1970,1,1)+(-5/24)</f>
        <v>42515.509421296294</v>
      </c>
      <c r="R2166" s="13" t="s">
        <v>8276</v>
      </c>
      <c r="S2166" s="14" t="str">
        <f t="shared" si="199"/>
        <v>music</v>
      </c>
      <c r="T2166" s="13" t="str">
        <f t="shared" si="200"/>
        <v>rock</v>
      </c>
      <c r="U2166">
        <f>LEN(C2166)</f>
        <v>67</v>
      </c>
      <c r="V2166">
        <f t="shared" si="201"/>
        <v>0</v>
      </c>
      <c r="W2166">
        <f t="shared" si="202"/>
        <v>1</v>
      </c>
      <c r="X2166">
        <f t="shared" si="203"/>
        <v>0</v>
      </c>
    </row>
    <row r="2167" spans="1:24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>
        <f>E2167/D2167</f>
        <v>1.3864000000000001</v>
      </c>
      <c r="O2167" s="6">
        <f>IF(L2167&gt;0,E2167/L2167,0)</f>
        <v>29.623931623931625</v>
      </c>
      <c r="P2167" s="11">
        <f t="shared" si="198"/>
        <v>42468.417071759257</v>
      </c>
      <c r="Q2167" s="11">
        <f>(((J2167/60)/60)/24)+DATE(1970,1,1)+(-5/24)</f>
        <v>42438.458738425928</v>
      </c>
      <c r="R2167" s="13" t="s">
        <v>8276</v>
      </c>
      <c r="S2167" s="14" t="str">
        <f t="shared" si="199"/>
        <v>music</v>
      </c>
      <c r="T2167" s="13" t="str">
        <f t="shared" si="200"/>
        <v>rock</v>
      </c>
      <c r="U2167">
        <f>LEN(C2167)</f>
        <v>133</v>
      </c>
      <c r="V2167">
        <f t="shared" si="201"/>
        <v>0</v>
      </c>
      <c r="W2167">
        <f t="shared" si="202"/>
        <v>0</v>
      </c>
      <c r="X2167">
        <f t="shared" si="203"/>
        <v>1</v>
      </c>
    </row>
    <row r="2168" spans="1:24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>
        <f>E2168/D2168</f>
        <v>1.466</v>
      </c>
      <c r="O2168" s="6">
        <f>IF(L2168&gt;0,E2168/L2168,0)</f>
        <v>91.625</v>
      </c>
      <c r="P2168" s="11">
        <f t="shared" si="198"/>
        <v>41978.671504629623</v>
      </c>
      <c r="Q2168" s="11">
        <f>(((J2168/60)/60)/24)+DATE(1970,1,1)+(-5/24)</f>
        <v>41933.629837962959</v>
      </c>
      <c r="R2168" s="13" t="s">
        <v>8276</v>
      </c>
      <c r="S2168" s="14" t="str">
        <f t="shared" si="199"/>
        <v>music</v>
      </c>
      <c r="T2168" s="13" t="str">
        <f t="shared" si="200"/>
        <v>rock</v>
      </c>
      <c r="U2168">
        <f>LEN(C2168)</f>
        <v>134</v>
      </c>
      <c r="V2168">
        <f t="shared" si="201"/>
        <v>0</v>
      </c>
      <c r="W2168">
        <f t="shared" si="202"/>
        <v>0</v>
      </c>
      <c r="X2168">
        <f t="shared" si="203"/>
        <v>1</v>
      </c>
    </row>
    <row r="2169" spans="1:24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>
        <f>E2169/D2169</f>
        <v>1.2</v>
      </c>
      <c r="O2169" s="6">
        <f>IF(L2169&gt;0,E2169/L2169,0)</f>
        <v>22.5</v>
      </c>
      <c r="P2169" s="11">
        <f t="shared" si="198"/>
        <v>41166.858067129629</v>
      </c>
      <c r="Q2169" s="11">
        <f>(((J2169/60)/60)/24)+DATE(1970,1,1)+(-5/24)</f>
        <v>41152.858067129629</v>
      </c>
      <c r="R2169" s="13" t="s">
        <v>8276</v>
      </c>
      <c r="S2169" s="14" t="str">
        <f t="shared" si="199"/>
        <v>music</v>
      </c>
      <c r="T2169" s="13" t="str">
        <f t="shared" si="200"/>
        <v>rock</v>
      </c>
      <c r="U2169">
        <f>LEN(C2169)</f>
        <v>75</v>
      </c>
      <c r="V2169">
        <f t="shared" si="201"/>
        <v>0</v>
      </c>
      <c r="W2169">
        <f t="shared" si="202"/>
        <v>1</v>
      </c>
      <c r="X2169">
        <f t="shared" si="203"/>
        <v>0</v>
      </c>
    </row>
    <row r="2170" spans="1:24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>
        <f>E2170/D2170</f>
        <v>1.215816111111111</v>
      </c>
      <c r="O2170" s="6">
        <f>IF(L2170&gt;0,E2170/L2170,0)</f>
        <v>64.366735294117646</v>
      </c>
      <c r="P2170" s="11">
        <f t="shared" si="198"/>
        <v>42775.999999999993</v>
      </c>
      <c r="Q2170" s="11">
        <f>(((J2170/60)/60)/24)+DATE(1970,1,1)+(-5/24)</f>
        <v>42745.391909722217</v>
      </c>
      <c r="R2170" s="13" t="s">
        <v>8276</v>
      </c>
      <c r="S2170" s="14" t="str">
        <f t="shared" si="199"/>
        <v>music</v>
      </c>
      <c r="T2170" s="13" t="str">
        <f t="shared" si="200"/>
        <v>rock</v>
      </c>
      <c r="U2170">
        <f>LEN(C2170)</f>
        <v>91</v>
      </c>
      <c r="V2170">
        <f t="shared" si="201"/>
        <v>0</v>
      </c>
      <c r="W2170">
        <f t="shared" si="202"/>
        <v>1</v>
      </c>
      <c r="X2170">
        <f t="shared" si="203"/>
        <v>0</v>
      </c>
    </row>
    <row r="2171" spans="1:24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>
        <f>E2171/D2171</f>
        <v>1</v>
      </c>
      <c r="O2171" s="6">
        <f>IF(L2171&gt;0,E2171/L2171,0)</f>
        <v>21.857142857142858</v>
      </c>
      <c r="P2171" s="11">
        <f t="shared" si="198"/>
        <v>42796.492488425924</v>
      </c>
      <c r="Q2171" s="11">
        <f>(((J2171/60)/60)/24)+DATE(1970,1,1)+(-5/24)</f>
        <v>42793.492488425924</v>
      </c>
      <c r="R2171" s="13" t="s">
        <v>8276</v>
      </c>
      <c r="S2171" s="14" t="str">
        <f t="shared" si="199"/>
        <v>music</v>
      </c>
      <c r="T2171" s="13" t="str">
        <f t="shared" si="200"/>
        <v>rock</v>
      </c>
      <c r="U2171">
        <f>LEN(C2171)</f>
        <v>132</v>
      </c>
      <c r="V2171">
        <f t="shared" si="201"/>
        <v>0</v>
      </c>
      <c r="W2171">
        <f t="shared" si="202"/>
        <v>0</v>
      </c>
      <c r="X2171">
        <f t="shared" si="203"/>
        <v>1</v>
      </c>
    </row>
    <row r="2172" spans="1:24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>
        <f>E2172/D2172</f>
        <v>1.8085714285714285</v>
      </c>
      <c r="O2172" s="6">
        <f>IF(L2172&gt;0,E2172/L2172,0)</f>
        <v>33.315789473684212</v>
      </c>
      <c r="P2172" s="11">
        <f t="shared" si="198"/>
        <v>42238.541921296295</v>
      </c>
      <c r="Q2172" s="11">
        <f>(((J2172/60)/60)/24)+DATE(1970,1,1)+(-5/24)</f>
        <v>42198.541921296295</v>
      </c>
      <c r="R2172" s="13" t="s">
        <v>8276</v>
      </c>
      <c r="S2172" s="14" t="str">
        <f t="shared" si="199"/>
        <v>music</v>
      </c>
      <c r="T2172" s="13" t="str">
        <f t="shared" si="200"/>
        <v>rock</v>
      </c>
      <c r="U2172">
        <f>LEN(C2172)</f>
        <v>112</v>
      </c>
      <c r="V2172">
        <f t="shared" si="201"/>
        <v>0</v>
      </c>
      <c r="W2172">
        <f t="shared" si="202"/>
        <v>0</v>
      </c>
      <c r="X2172">
        <f t="shared" si="203"/>
        <v>1</v>
      </c>
    </row>
    <row r="2173" spans="1:24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>
        <f>E2173/D2173</f>
        <v>1.0607500000000001</v>
      </c>
      <c r="O2173" s="6">
        <f>IF(L2173&gt;0,E2173/L2173,0)</f>
        <v>90.276595744680847</v>
      </c>
      <c r="P2173" s="11">
        <f t="shared" si="198"/>
        <v>42176.999999999993</v>
      </c>
      <c r="Q2173" s="11">
        <f>(((J2173/60)/60)/24)+DATE(1970,1,1)+(-5/24)</f>
        <v>42141.748784722215</v>
      </c>
      <c r="R2173" s="13" t="s">
        <v>8276</v>
      </c>
      <c r="S2173" s="14" t="str">
        <f t="shared" si="199"/>
        <v>music</v>
      </c>
      <c r="T2173" s="13" t="str">
        <f t="shared" si="200"/>
        <v>rock</v>
      </c>
      <c r="U2173">
        <f>LEN(C2173)</f>
        <v>106</v>
      </c>
      <c r="V2173">
        <f t="shared" si="201"/>
        <v>0</v>
      </c>
      <c r="W2173">
        <f t="shared" si="202"/>
        <v>0</v>
      </c>
      <c r="X2173">
        <f t="shared" si="203"/>
        <v>1</v>
      </c>
    </row>
    <row r="2174" spans="1:24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>
        <f>E2174/D2174</f>
        <v>1</v>
      </c>
      <c r="O2174" s="6">
        <f>IF(L2174&gt;0,E2174/L2174,0)</f>
        <v>76.92307692307692</v>
      </c>
      <c r="P2174" s="11">
        <f t="shared" si="198"/>
        <v>42112.371759259251</v>
      </c>
      <c r="Q2174" s="11">
        <f>(((J2174/60)/60)/24)+DATE(1970,1,1)+(-5/24)</f>
        <v>42082.371759259251</v>
      </c>
      <c r="R2174" s="13" t="s">
        <v>8276</v>
      </c>
      <c r="S2174" s="14" t="str">
        <f t="shared" si="199"/>
        <v>music</v>
      </c>
      <c r="T2174" s="13" t="str">
        <f t="shared" si="200"/>
        <v>rock</v>
      </c>
      <c r="U2174">
        <f>LEN(C2174)</f>
        <v>109</v>
      </c>
      <c r="V2174">
        <f t="shared" si="201"/>
        <v>0</v>
      </c>
      <c r="W2174">
        <f t="shared" si="202"/>
        <v>0</v>
      </c>
      <c r="X2174">
        <f t="shared" si="203"/>
        <v>1</v>
      </c>
    </row>
    <row r="2175" spans="1:24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>
        <f>E2175/D2175</f>
        <v>1.2692857142857144</v>
      </c>
      <c r="O2175" s="6">
        <f>IF(L2175&gt;0,E2175/L2175,0)</f>
        <v>59.233333333333334</v>
      </c>
      <c r="P2175" s="11">
        <f t="shared" si="198"/>
        <v>41526.957638888889</v>
      </c>
      <c r="Q2175" s="11">
        <f>(((J2175/60)/60)/24)+DATE(1970,1,1)+(-5/24)</f>
        <v>41495.484293981477</v>
      </c>
      <c r="R2175" s="13" t="s">
        <v>8276</v>
      </c>
      <c r="S2175" s="14" t="str">
        <f t="shared" si="199"/>
        <v>music</v>
      </c>
      <c r="T2175" s="13" t="str">
        <f t="shared" si="200"/>
        <v>rock</v>
      </c>
      <c r="U2175">
        <f>LEN(C2175)</f>
        <v>134</v>
      </c>
      <c r="V2175">
        <f t="shared" si="201"/>
        <v>0</v>
      </c>
      <c r="W2175">
        <f t="shared" si="202"/>
        <v>0</v>
      </c>
      <c r="X2175">
        <f t="shared" si="203"/>
        <v>1</v>
      </c>
    </row>
    <row r="2176" spans="1:24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>
        <f>E2176/D2176</f>
        <v>1.0297499999999999</v>
      </c>
      <c r="O2176" s="6">
        <f>IF(L2176&gt;0,E2176/L2176,0)</f>
        <v>65.38095238095238</v>
      </c>
      <c r="P2176" s="11">
        <f t="shared" si="198"/>
        <v>42495.334571759253</v>
      </c>
      <c r="Q2176" s="11">
        <f>(((J2176/60)/60)/24)+DATE(1970,1,1)+(-5/24)</f>
        <v>42465.334571759253</v>
      </c>
      <c r="R2176" s="13" t="s">
        <v>8276</v>
      </c>
      <c r="S2176" s="14" t="str">
        <f t="shared" si="199"/>
        <v>music</v>
      </c>
      <c r="T2176" s="13" t="str">
        <f t="shared" si="200"/>
        <v>rock</v>
      </c>
      <c r="U2176">
        <f>LEN(C2176)</f>
        <v>112</v>
      </c>
      <c r="V2176">
        <f t="shared" si="201"/>
        <v>0</v>
      </c>
      <c r="W2176">
        <f t="shared" si="202"/>
        <v>0</v>
      </c>
      <c r="X2176">
        <f t="shared" si="203"/>
        <v>1</v>
      </c>
    </row>
    <row r="2177" spans="1:24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>
        <f>E2177/D2177</f>
        <v>2.5</v>
      </c>
      <c r="O2177" s="6">
        <f>IF(L2177&gt;0,E2177/L2177,0)</f>
        <v>67.307692307692307</v>
      </c>
      <c r="P2177" s="11">
        <f t="shared" si="198"/>
        <v>42571.800763888888</v>
      </c>
      <c r="Q2177" s="11">
        <f>(((J2177/60)/60)/24)+DATE(1970,1,1)+(-5/24)</f>
        <v>42564.800763888888</v>
      </c>
      <c r="R2177" s="13" t="s">
        <v>8276</v>
      </c>
      <c r="S2177" s="14" t="str">
        <f t="shared" si="199"/>
        <v>music</v>
      </c>
      <c r="T2177" s="13" t="str">
        <f t="shared" si="200"/>
        <v>rock</v>
      </c>
      <c r="U2177">
        <f>LEN(C2177)</f>
        <v>130</v>
      </c>
      <c r="V2177">
        <f t="shared" si="201"/>
        <v>0</v>
      </c>
      <c r="W2177">
        <f t="shared" si="202"/>
        <v>0</v>
      </c>
      <c r="X2177">
        <f t="shared" si="203"/>
        <v>1</v>
      </c>
    </row>
    <row r="2178" spans="1:24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>
        <f>E2178/D2178</f>
        <v>1.2602</v>
      </c>
      <c r="O2178" s="6">
        <f>IF(L2178&gt;0,E2178/L2178,0)</f>
        <v>88.74647887323944</v>
      </c>
      <c r="P2178" s="11">
        <f t="shared" ref="P2178:P2241" si="204">(((I2178/60)/60)/24)+DATE(1970,1,1)+(-5/24)</f>
        <v>42126.424872685187</v>
      </c>
      <c r="Q2178" s="11">
        <f>(((J2178/60)/60)/24)+DATE(1970,1,1)+(-5/24)</f>
        <v>42096.424872685187</v>
      </c>
      <c r="R2178" s="13" t="s">
        <v>8276</v>
      </c>
      <c r="S2178" s="14" t="str">
        <f t="shared" ref="S2178:S2241" si="205">LEFT(R2178,SEARCH("/",R2178)-1)</f>
        <v>music</v>
      </c>
      <c r="T2178" s="13" t="str">
        <f t="shared" ref="T2178:T2241" si="206">RIGHT(R2178,LEN(R2178)-SEARCH("/",R2178))</f>
        <v>rock</v>
      </c>
      <c r="U2178">
        <f>LEN(C2178)</f>
        <v>111</v>
      </c>
      <c r="V2178">
        <f t="shared" si="201"/>
        <v>0</v>
      </c>
      <c r="W2178">
        <f t="shared" si="202"/>
        <v>0</v>
      </c>
      <c r="X2178">
        <f t="shared" si="203"/>
        <v>1</v>
      </c>
    </row>
    <row r="2179" spans="1:24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>
        <f>E2179/D2179</f>
        <v>1.0012000000000001</v>
      </c>
      <c r="O2179" s="6">
        <f>IF(L2179&gt;0,E2179/L2179,0)</f>
        <v>65.868421052631575</v>
      </c>
      <c r="P2179" s="11">
        <f t="shared" si="204"/>
        <v>42527.042442129627</v>
      </c>
      <c r="Q2179" s="11">
        <f>(((J2179/60)/60)/24)+DATE(1970,1,1)+(-5/24)</f>
        <v>42502.042442129627</v>
      </c>
      <c r="R2179" s="13" t="s">
        <v>8276</v>
      </c>
      <c r="S2179" s="14" t="str">
        <f t="shared" si="205"/>
        <v>music</v>
      </c>
      <c r="T2179" s="13" t="str">
        <f t="shared" si="206"/>
        <v>rock</v>
      </c>
      <c r="U2179">
        <f>LEN(C2179)</f>
        <v>114</v>
      </c>
      <c r="V2179">
        <f t="shared" ref="V2179:V2242" si="207">IF(U2179&lt;50,1,0)</f>
        <v>0</v>
      </c>
      <c r="W2179">
        <f t="shared" ref="W2179:W2242" si="208">IF(AND(U2179&gt;= 50, U2179 &lt; 100),1,0)</f>
        <v>0</v>
      </c>
      <c r="X2179">
        <f t="shared" ref="X2179:X2242" si="209">IF(U2179&gt;=100,1,0)</f>
        <v>1</v>
      </c>
    </row>
    <row r="2180" spans="1:24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>
        <f>E2180/D2180</f>
        <v>1.3864000000000001</v>
      </c>
      <c r="O2180" s="6">
        <f>IF(L2180&gt;0,E2180/L2180,0)</f>
        <v>40.349243306169967</v>
      </c>
      <c r="P2180" s="11">
        <f t="shared" si="204"/>
        <v>42753.428206018514</v>
      </c>
      <c r="Q2180" s="11">
        <f>(((J2180/60)/60)/24)+DATE(1970,1,1)+(-5/24)</f>
        <v>42723.428206018514</v>
      </c>
      <c r="R2180" s="13" t="s">
        <v>8276</v>
      </c>
      <c r="S2180" s="14" t="str">
        <f t="shared" si="205"/>
        <v>music</v>
      </c>
      <c r="T2180" s="13" t="str">
        <f t="shared" si="206"/>
        <v>rock</v>
      </c>
      <c r="U2180">
        <f>LEN(C2180)</f>
        <v>125</v>
      </c>
      <c r="V2180">
        <f t="shared" si="207"/>
        <v>0</v>
      </c>
      <c r="W2180">
        <f t="shared" si="208"/>
        <v>0</v>
      </c>
      <c r="X2180">
        <f t="shared" si="209"/>
        <v>1</v>
      </c>
    </row>
    <row r="2181" spans="1:24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>
        <f>E2181/D2181</f>
        <v>1.6140000000000001</v>
      </c>
      <c r="O2181" s="6">
        <f>IF(L2181&gt;0,E2181/L2181,0)</f>
        <v>76.857142857142861</v>
      </c>
      <c r="P2181" s="11">
        <f t="shared" si="204"/>
        <v>42104.962870370371</v>
      </c>
      <c r="Q2181" s="11">
        <f>(((J2181/60)/60)/24)+DATE(1970,1,1)+(-5/24)</f>
        <v>42074.962870370371</v>
      </c>
      <c r="R2181" s="13" t="s">
        <v>8276</v>
      </c>
      <c r="S2181" s="14" t="str">
        <f t="shared" si="205"/>
        <v>music</v>
      </c>
      <c r="T2181" s="13" t="str">
        <f t="shared" si="206"/>
        <v>rock</v>
      </c>
      <c r="U2181">
        <f>LEN(C2181)</f>
        <v>98</v>
      </c>
      <c r="V2181">
        <f t="shared" si="207"/>
        <v>0</v>
      </c>
      <c r="W2181">
        <f t="shared" si="208"/>
        <v>1</v>
      </c>
      <c r="X2181">
        <f t="shared" si="209"/>
        <v>0</v>
      </c>
    </row>
    <row r="2182" spans="1:24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>
        <f>E2182/D2182</f>
        <v>1.071842</v>
      </c>
      <c r="O2182" s="6">
        <f>IF(L2182&gt;0,E2182/L2182,0)</f>
        <v>68.707820512820518</v>
      </c>
      <c r="P2182" s="11">
        <f t="shared" si="204"/>
        <v>42321.503101851849</v>
      </c>
      <c r="Q2182" s="11">
        <f>(((J2182/60)/60)/24)+DATE(1970,1,1)+(-5/24)</f>
        <v>42279.461435185185</v>
      </c>
      <c r="R2182" s="13" t="s">
        <v>8276</v>
      </c>
      <c r="S2182" s="14" t="str">
        <f t="shared" si="205"/>
        <v>music</v>
      </c>
      <c r="T2182" s="13" t="str">
        <f t="shared" si="206"/>
        <v>rock</v>
      </c>
      <c r="U2182">
        <f>LEN(C2182)</f>
        <v>83</v>
      </c>
      <c r="V2182">
        <f t="shared" si="207"/>
        <v>0</v>
      </c>
      <c r="W2182">
        <f t="shared" si="208"/>
        <v>1</v>
      </c>
      <c r="X2182">
        <f t="shared" si="209"/>
        <v>0</v>
      </c>
    </row>
    <row r="2183" spans="1:24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>
        <f>E2183/D2183</f>
        <v>1.5309999999999999</v>
      </c>
      <c r="O2183" s="6">
        <f>IF(L2183&gt;0,E2183/L2183,0)</f>
        <v>57.773584905660378</v>
      </c>
      <c r="P2183" s="11">
        <f t="shared" si="204"/>
        <v>42786.796909722216</v>
      </c>
      <c r="Q2183" s="11">
        <f>(((J2183/60)/60)/24)+DATE(1970,1,1)+(-5/24)</f>
        <v>42772.796909722216</v>
      </c>
      <c r="R2183" s="13" t="s">
        <v>8297</v>
      </c>
      <c r="S2183" s="14" t="str">
        <f t="shared" si="205"/>
        <v>games</v>
      </c>
      <c r="T2183" s="13" t="str">
        <f t="shared" si="206"/>
        <v>tabletop games</v>
      </c>
      <c r="U2183">
        <f>LEN(C2183)</f>
        <v>135</v>
      </c>
      <c r="V2183">
        <f t="shared" si="207"/>
        <v>0</v>
      </c>
      <c r="W2183">
        <f t="shared" si="208"/>
        <v>0</v>
      </c>
      <c r="X2183">
        <f t="shared" si="209"/>
        <v>1</v>
      </c>
    </row>
    <row r="2184" spans="1:24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>
        <f>E2184/D2184</f>
        <v>5.2416666666666663</v>
      </c>
      <c r="O2184" s="6">
        <f>IF(L2184&gt;0,E2184/L2184,0)</f>
        <v>44.171348314606739</v>
      </c>
      <c r="P2184" s="11">
        <f t="shared" si="204"/>
        <v>41914.692418981482</v>
      </c>
      <c r="Q2184" s="11">
        <f>(((J2184/60)/60)/24)+DATE(1970,1,1)+(-5/24)</f>
        <v>41879.692418981482</v>
      </c>
      <c r="R2184" s="13" t="s">
        <v>8297</v>
      </c>
      <c r="S2184" s="14" t="str">
        <f t="shared" si="205"/>
        <v>games</v>
      </c>
      <c r="T2184" s="13" t="str">
        <f t="shared" si="206"/>
        <v>tabletop games</v>
      </c>
      <c r="U2184">
        <f>LEN(C2184)</f>
        <v>97</v>
      </c>
      <c r="V2184">
        <f t="shared" si="207"/>
        <v>0</v>
      </c>
      <c r="W2184">
        <f t="shared" si="208"/>
        <v>1</v>
      </c>
      <c r="X2184">
        <f t="shared" si="209"/>
        <v>0</v>
      </c>
    </row>
    <row r="2185" spans="1:24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>
        <f>E2185/D2185</f>
        <v>4.8927777777777779</v>
      </c>
      <c r="O2185" s="6">
        <f>IF(L2185&gt;0,E2185/L2185,0)</f>
        <v>31.566308243727597</v>
      </c>
      <c r="P2185" s="11">
        <f t="shared" si="204"/>
        <v>42774.999999999993</v>
      </c>
      <c r="Q2185" s="11">
        <f>(((J2185/60)/60)/24)+DATE(1970,1,1)+(-5/24)</f>
        <v>42745.157141203708</v>
      </c>
      <c r="R2185" s="13" t="s">
        <v>8297</v>
      </c>
      <c r="S2185" s="14" t="str">
        <f t="shared" si="205"/>
        <v>games</v>
      </c>
      <c r="T2185" s="13" t="str">
        <f t="shared" si="206"/>
        <v>tabletop games</v>
      </c>
      <c r="U2185">
        <f>LEN(C2185)</f>
        <v>134</v>
      </c>
      <c r="V2185">
        <f t="shared" si="207"/>
        <v>0</v>
      </c>
      <c r="W2185">
        <f t="shared" si="208"/>
        <v>0</v>
      </c>
      <c r="X2185">
        <f t="shared" si="209"/>
        <v>1</v>
      </c>
    </row>
    <row r="2186" spans="1:24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>
        <f>E2186/D2186</f>
        <v>2.8473999999999999</v>
      </c>
      <c r="O2186" s="6">
        <f>IF(L2186&gt;0,E2186/L2186,0)</f>
        <v>107.04511278195488</v>
      </c>
      <c r="P2186" s="11">
        <f t="shared" si="204"/>
        <v>42394.458333333336</v>
      </c>
      <c r="Q2186" s="11">
        <f>(((J2186/60)/60)/24)+DATE(1970,1,1)+(-5/24)</f>
        <v>42380.481956018521</v>
      </c>
      <c r="R2186" s="13" t="s">
        <v>8297</v>
      </c>
      <c r="S2186" s="14" t="str">
        <f t="shared" si="205"/>
        <v>games</v>
      </c>
      <c r="T2186" s="13" t="str">
        <f t="shared" si="206"/>
        <v>tabletop games</v>
      </c>
      <c r="U2186">
        <f>LEN(C2186)</f>
        <v>134</v>
      </c>
      <c r="V2186">
        <f t="shared" si="207"/>
        <v>0</v>
      </c>
      <c r="W2186">
        <f t="shared" si="208"/>
        <v>0</v>
      </c>
      <c r="X2186">
        <f t="shared" si="209"/>
        <v>1</v>
      </c>
    </row>
    <row r="2187" spans="1:24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>
        <f>E2187/D2187</f>
        <v>18.569700000000001</v>
      </c>
      <c r="O2187" s="6">
        <f>IF(L2187&gt;0,E2187/L2187,0)</f>
        <v>149.03451043338683</v>
      </c>
      <c r="P2187" s="11">
        <f t="shared" si="204"/>
        <v>41359.141655092593</v>
      </c>
      <c r="Q2187" s="11">
        <f>(((J2187/60)/60)/24)+DATE(1970,1,1)+(-5/24)</f>
        <v>41319.141655092593</v>
      </c>
      <c r="R2187" s="13" t="s">
        <v>8297</v>
      </c>
      <c r="S2187" s="14" t="str">
        <f t="shared" si="205"/>
        <v>games</v>
      </c>
      <c r="T2187" s="13" t="str">
        <f t="shared" si="206"/>
        <v>tabletop games</v>
      </c>
      <c r="U2187">
        <f>LEN(C2187)</f>
        <v>132</v>
      </c>
      <c r="V2187">
        <f t="shared" si="207"/>
        <v>0</v>
      </c>
      <c r="W2187">
        <f t="shared" si="208"/>
        <v>0</v>
      </c>
      <c r="X2187">
        <f t="shared" si="209"/>
        <v>1</v>
      </c>
    </row>
    <row r="2188" spans="1:24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>
        <f>E2188/D2188</f>
        <v>1.0967499999999999</v>
      </c>
      <c r="O2188" s="6">
        <f>IF(L2188&gt;0,E2188/L2188,0)</f>
        <v>55.956632653061227</v>
      </c>
      <c r="P2188" s="11">
        <f t="shared" si="204"/>
        <v>42619.874999999993</v>
      </c>
      <c r="Q2188" s="11">
        <f>(((J2188/60)/60)/24)+DATE(1970,1,1)+(-5/24)</f>
        <v>42583.406747685185</v>
      </c>
      <c r="R2188" s="13" t="s">
        <v>8297</v>
      </c>
      <c r="S2188" s="14" t="str">
        <f t="shared" si="205"/>
        <v>games</v>
      </c>
      <c r="T2188" s="13" t="str">
        <f t="shared" si="206"/>
        <v>tabletop games</v>
      </c>
      <c r="U2188">
        <f>LEN(C2188)</f>
        <v>98</v>
      </c>
      <c r="V2188">
        <f t="shared" si="207"/>
        <v>0</v>
      </c>
      <c r="W2188">
        <f t="shared" si="208"/>
        <v>1</v>
      </c>
      <c r="X2188">
        <f t="shared" si="209"/>
        <v>0</v>
      </c>
    </row>
    <row r="2189" spans="1:24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>
        <f>E2189/D2189</f>
        <v>10.146425000000001</v>
      </c>
      <c r="O2189" s="6">
        <f>IF(L2189&gt;0,E2189/L2189,0)</f>
        <v>56.970381807973048</v>
      </c>
      <c r="P2189" s="11">
        <f t="shared" si="204"/>
        <v>42096.957638888889</v>
      </c>
      <c r="Q2189" s="11">
        <f>(((J2189/60)/60)/24)+DATE(1970,1,1)+(-5/24)</f>
        <v>42068.000763888886</v>
      </c>
      <c r="R2189" s="13" t="s">
        <v>8297</v>
      </c>
      <c r="S2189" s="14" t="str">
        <f t="shared" si="205"/>
        <v>games</v>
      </c>
      <c r="T2189" s="13" t="str">
        <f t="shared" si="206"/>
        <v>tabletop games</v>
      </c>
      <c r="U2189">
        <f>LEN(C2189)</f>
        <v>130</v>
      </c>
      <c r="V2189">
        <f t="shared" si="207"/>
        <v>0</v>
      </c>
      <c r="W2189">
        <f t="shared" si="208"/>
        <v>0</v>
      </c>
      <c r="X2189">
        <f t="shared" si="209"/>
        <v>1</v>
      </c>
    </row>
    <row r="2190" spans="1:24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>
        <f>E2190/D2190</f>
        <v>4.1217692027666546</v>
      </c>
      <c r="O2190" s="6">
        <f>IF(L2190&gt;0,E2190/L2190,0)</f>
        <v>44.056420233463037</v>
      </c>
      <c r="P2190" s="11">
        <f t="shared" si="204"/>
        <v>42668.499999999993</v>
      </c>
      <c r="Q2190" s="11">
        <f>(((J2190/60)/60)/24)+DATE(1970,1,1)+(-5/24)</f>
        <v>42633.377789351849</v>
      </c>
      <c r="R2190" s="13" t="s">
        <v>8297</v>
      </c>
      <c r="S2190" s="14" t="str">
        <f t="shared" si="205"/>
        <v>games</v>
      </c>
      <c r="T2190" s="13" t="str">
        <f t="shared" si="206"/>
        <v>tabletop games</v>
      </c>
      <c r="U2190">
        <f>LEN(C2190)</f>
        <v>118</v>
      </c>
      <c r="V2190">
        <f t="shared" si="207"/>
        <v>0</v>
      </c>
      <c r="W2190">
        <f t="shared" si="208"/>
        <v>0</v>
      </c>
      <c r="X2190">
        <f t="shared" si="209"/>
        <v>1</v>
      </c>
    </row>
    <row r="2191" spans="1:24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>
        <f>E2191/D2191</f>
        <v>5.0324999999999998</v>
      </c>
      <c r="O2191" s="6">
        <f>IF(L2191&gt;0,E2191/L2191,0)</f>
        <v>68.625</v>
      </c>
      <c r="P2191" s="11">
        <f t="shared" si="204"/>
        <v>42481.708333333336</v>
      </c>
      <c r="Q2191" s="11">
        <f>(((J2191/60)/60)/24)+DATE(1970,1,1)+(-5/24)</f>
        <v>42467.579861111109</v>
      </c>
      <c r="R2191" s="13" t="s">
        <v>8297</v>
      </c>
      <c r="S2191" s="14" t="str">
        <f t="shared" si="205"/>
        <v>games</v>
      </c>
      <c r="T2191" s="13" t="str">
        <f t="shared" si="206"/>
        <v>tabletop games</v>
      </c>
      <c r="U2191">
        <f>LEN(C2191)</f>
        <v>127</v>
      </c>
      <c r="V2191">
        <f t="shared" si="207"/>
        <v>0</v>
      </c>
      <c r="W2191">
        <f t="shared" si="208"/>
        <v>0</v>
      </c>
      <c r="X2191">
        <f t="shared" si="209"/>
        <v>1</v>
      </c>
    </row>
    <row r="2192" spans="1:24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>
        <f>E2192/D2192</f>
        <v>1.8461052631578947</v>
      </c>
      <c r="O2192" s="6">
        <f>IF(L2192&gt;0,E2192/L2192,0)</f>
        <v>65.318435754189949</v>
      </c>
      <c r="P2192" s="11">
        <f t="shared" si="204"/>
        <v>42452.082638888889</v>
      </c>
      <c r="Q2192" s="11">
        <f>(((J2192/60)/60)/24)+DATE(1970,1,1)+(-5/24)</f>
        <v>42417.416712962957</v>
      </c>
      <c r="R2192" s="13" t="s">
        <v>8297</v>
      </c>
      <c r="S2192" s="14" t="str">
        <f t="shared" si="205"/>
        <v>games</v>
      </c>
      <c r="T2192" s="13" t="str">
        <f t="shared" si="206"/>
        <v>tabletop games</v>
      </c>
      <c r="U2192">
        <f>LEN(C2192)</f>
        <v>119</v>
      </c>
      <c r="V2192">
        <f t="shared" si="207"/>
        <v>0</v>
      </c>
      <c r="W2192">
        <f t="shared" si="208"/>
        <v>0</v>
      </c>
      <c r="X2192">
        <f t="shared" si="209"/>
        <v>1</v>
      </c>
    </row>
    <row r="2193" spans="1:24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>
        <f>E2193/D2193</f>
        <v>1.1973333333333334</v>
      </c>
      <c r="O2193" s="6">
        <f>IF(L2193&gt;0,E2193/L2193,0)</f>
        <v>35.92</v>
      </c>
      <c r="P2193" s="11">
        <f t="shared" si="204"/>
        <v>42780.6253125</v>
      </c>
      <c r="Q2193" s="11">
        <f>(((J2193/60)/60)/24)+DATE(1970,1,1)+(-5/24)</f>
        <v>42768.6253125</v>
      </c>
      <c r="R2193" s="13" t="s">
        <v>8297</v>
      </c>
      <c r="S2193" s="14" t="str">
        <f t="shared" si="205"/>
        <v>games</v>
      </c>
      <c r="T2193" s="13" t="str">
        <f t="shared" si="206"/>
        <v>tabletop games</v>
      </c>
      <c r="U2193">
        <f>LEN(C2193)</f>
        <v>131</v>
      </c>
      <c r="V2193">
        <f t="shared" si="207"/>
        <v>0</v>
      </c>
      <c r="W2193">
        <f t="shared" si="208"/>
        <v>0</v>
      </c>
      <c r="X2193">
        <f t="shared" si="209"/>
        <v>1</v>
      </c>
    </row>
    <row r="2194" spans="1:24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>
        <f>E2194/D2194</f>
        <v>10.812401666666668</v>
      </c>
      <c r="O2194" s="6">
        <f>IF(L2194&gt;0,E2194/L2194,0)</f>
        <v>40.070667078443485</v>
      </c>
      <c r="P2194" s="11">
        <f t="shared" si="204"/>
        <v>42719.749999999993</v>
      </c>
      <c r="Q2194" s="11">
        <f>(((J2194/60)/60)/24)+DATE(1970,1,1)+(-5/24)</f>
        <v>42691.642870370364</v>
      </c>
      <c r="R2194" s="13" t="s">
        <v>8297</v>
      </c>
      <c r="S2194" s="14" t="str">
        <f t="shared" si="205"/>
        <v>games</v>
      </c>
      <c r="T2194" s="13" t="str">
        <f t="shared" si="206"/>
        <v>tabletop games</v>
      </c>
      <c r="U2194">
        <f>LEN(C2194)</f>
        <v>133</v>
      </c>
      <c r="V2194">
        <f t="shared" si="207"/>
        <v>0</v>
      </c>
      <c r="W2194">
        <f t="shared" si="208"/>
        <v>0</v>
      </c>
      <c r="X2194">
        <f t="shared" si="209"/>
        <v>1</v>
      </c>
    </row>
    <row r="2195" spans="1:24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>
        <f>E2195/D2195</f>
        <v>4.5237333333333334</v>
      </c>
      <c r="O2195" s="6">
        <f>IF(L2195&gt;0,E2195/L2195,0)</f>
        <v>75.647714604236342</v>
      </c>
      <c r="P2195" s="11">
        <f t="shared" si="204"/>
        <v>42694.999305555553</v>
      </c>
      <c r="Q2195" s="11">
        <f>(((J2195/60)/60)/24)+DATE(1970,1,1)+(-5/24)</f>
        <v>42664.197592592587</v>
      </c>
      <c r="R2195" s="13" t="s">
        <v>8297</v>
      </c>
      <c r="S2195" s="14" t="str">
        <f t="shared" si="205"/>
        <v>games</v>
      </c>
      <c r="T2195" s="13" t="str">
        <f t="shared" si="206"/>
        <v>tabletop games</v>
      </c>
      <c r="U2195">
        <f>LEN(C2195)</f>
        <v>130</v>
      </c>
      <c r="V2195">
        <f t="shared" si="207"/>
        <v>0</v>
      </c>
      <c r="W2195">
        <f t="shared" si="208"/>
        <v>0</v>
      </c>
      <c r="X2195">
        <f t="shared" si="209"/>
        <v>1</v>
      </c>
    </row>
    <row r="2196" spans="1:24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>
        <f>E2196/D2196</f>
        <v>5.3737000000000004</v>
      </c>
      <c r="O2196" s="6">
        <f>IF(L2196&gt;0,E2196/L2196,0)</f>
        <v>61.203872437357631</v>
      </c>
      <c r="P2196" s="11">
        <f t="shared" si="204"/>
        <v>42455.507986111108</v>
      </c>
      <c r="Q2196" s="11">
        <f>(((J2196/60)/60)/24)+DATE(1970,1,1)+(-5/24)</f>
        <v>42425.54965277778</v>
      </c>
      <c r="R2196" s="13" t="s">
        <v>8297</v>
      </c>
      <c r="S2196" s="14" t="str">
        <f t="shared" si="205"/>
        <v>games</v>
      </c>
      <c r="T2196" s="13" t="str">
        <f t="shared" si="206"/>
        <v>tabletop games</v>
      </c>
      <c r="U2196">
        <f>LEN(C2196)</f>
        <v>134</v>
      </c>
      <c r="V2196">
        <f t="shared" si="207"/>
        <v>0</v>
      </c>
      <c r="W2196">
        <f t="shared" si="208"/>
        <v>0</v>
      </c>
      <c r="X2196">
        <f t="shared" si="209"/>
        <v>1</v>
      </c>
    </row>
    <row r="2197" spans="1:24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>
        <f>E2197/D2197</f>
        <v>1.2032608695652174</v>
      </c>
      <c r="O2197" s="6">
        <f>IF(L2197&gt;0,E2197/L2197,0)</f>
        <v>48.130434782608695</v>
      </c>
      <c r="P2197" s="11">
        <f t="shared" si="204"/>
        <v>42227.563657407409</v>
      </c>
      <c r="Q2197" s="11">
        <f>(((J2197/60)/60)/24)+DATE(1970,1,1)+(-5/24)</f>
        <v>42197.563657407409</v>
      </c>
      <c r="R2197" s="13" t="s">
        <v>8297</v>
      </c>
      <c r="S2197" s="14" t="str">
        <f t="shared" si="205"/>
        <v>games</v>
      </c>
      <c r="T2197" s="13" t="str">
        <f t="shared" si="206"/>
        <v>tabletop games</v>
      </c>
      <c r="U2197">
        <f>LEN(C2197)</f>
        <v>72</v>
      </c>
      <c r="V2197">
        <f t="shared" si="207"/>
        <v>0</v>
      </c>
      <c r="W2197">
        <f t="shared" si="208"/>
        <v>1</v>
      </c>
      <c r="X2197">
        <f t="shared" si="209"/>
        <v>0</v>
      </c>
    </row>
    <row r="2198" spans="1:24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>
        <f>E2198/D2198</f>
        <v>1.1383571428571428</v>
      </c>
      <c r="O2198" s="6">
        <f>IF(L2198&gt;0,E2198/L2198,0)</f>
        <v>68.106837606837601</v>
      </c>
      <c r="P2198" s="11">
        <f t="shared" si="204"/>
        <v>42706.083333333336</v>
      </c>
      <c r="Q2198" s="11">
        <f>(((J2198/60)/60)/24)+DATE(1970,1,1)+(-5/24)</f>
        <v>42675.278958333329</v>
      </c>
      <c r="R2198" s="13" t="s">
        <v>8297</v>
      </c>
      <c r="S2198" s="14" t="str">
        <f t="shared" si="205"/>
        <v>games</v>
      </c>
      <c r="T2198" s="13" t="str">
        <f t="shared" si="206"/>
        <v>tabletop games</v>
      </c>
      <c r="U2198">
        <f>LEN(C2198)</f>
        <v>61</v>
      </c>
      <c r="V2198">
        <f t="shared" si="207"/>
        <v>0</v>
      </c>
      <c r="W2198">
        <f t="shared" si="208"/>
        <v>1</v>
      </c>
      <c r="X2198">
        <f t="shared" si="209"/>
        <v>0</v>
      </c>
    </row>
    <row r="2199" spans="1:24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>
        <f>E2199/D2199</f>
        <v>9.5103109999999997</v>
      </c>
      <c r="O2199" s="6">
        <f>IF(L2199&gt;0,E2199/L2199,0)</f>
        <v>65.891300230946882</v>
      </c>
      <c r="P2199" s="11">
        <f t="shared" si="204"/>
        <v>42063.37568287037</v>
      </c>
      <c r="Q2199" s="11">
        <f>(((J2199/60)/60)/24)+DATE(1970,1,1)+(-5/24)</f>
        <v>42033.37568287037</v>
      </c>
      <c r="R2199" s="13" t="s">
        <v>8297</v>
      </c>
      <c r="S2199" s="14" t="str">
        <f t="shared" si="205"/>
        <v>games</v>
      </c>
      <c r="T2199" s="13" t="str">
        <f t="shared" si="206"/>
        <v>tabletop games</v>
      </c>
      <c r="U2199">
        <f>LEN(C2199)</f>
        <v>115</v>
      </c>
      <c r="V2199">
        <f t="shared" si="207"/>
        <v>0</v>
      </c>
      <c r="W2199">
        <f t="shared" si="208"/>
        <v>0</v>
      </c>
      <c r="X2199">
        <f t="shared" si="209"/>
        <v>1</v>
      </c>
    </row>
    <row r="2200" spans="1:24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>
        <f>E2200/D2200</f>
        <v>1.3289249999999999</v>
      </c>
      <c r="O2200" s="6">
        <f>IF(L2200&gt;0,E2200/L2200,0)</f>
        <v>81.654377880184327</v>
      </c>
      <c r="P2200" s="11">
        <f t="shared" si="204"/>
        <v>42322.347222222219</v>
      </c>
      <c r="Q2200" s="11">
        <f>(((J2200/60)/60)/24)+DATE(1970,1,1)+(-5/24)</f>
        <v>42292.305555555555</v>
      </c>
      <c r="R2200" s="13" t="s">
        <v>8297</v>
      </c>
      <c r="S2200" s="14" t="str">
        <f t="shared" si="205"/>
        <v>games</v>
      </c>
      <c r="T2200" s="13" t="str">
        <f t="shared" si="206"/>
        <v>tabletop games</v>
      </c>
      <c r="U2200">
        <f>LEN(C2200)</f>
        <v>124</v>
      </c>
      <c r="V2200">
        <f t="shared" si="207"/>
        <v>0</v>
      </c>
      <c r="W2200">
        <f t="shared" si="208"/>
        <v>0</v>
      </c>
      <c r="X2200">
        <f t="shared" si="209"/>
        <v>1</v>
      </c>
    </row>
    <row r="2201" spans="1:24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>
        <f>E2201/D2201</f>
        <v>1.4697777777777778</v>
      </c>
      <c r="O2201" s="6">
        <f>IF(L2201&gt;0,E2201/L2201,0)</f>
        <v>52.701195219123505</v>
      </c>
      <c r="P2201" s="11">
        <f t="shared" si="204"/>
        <v>42292.208310185182</v>
      </c>
      <c r="Q2201" s="11">
        <f>(((J2201/60)/60)/24)+DATE(1970,1,1)+(-5/24)</f>
        <v>42262.208310185182</v>
      </c>
      <c r="R2201" s="13" t="s">
        <v>8297</v>
      </c>
      <c r="S2201" s="14" t="str">
        <f t="shared" si="205"/>
        <v>games</v>
      </c>
      <c r="T2201" s="13" t="str">
        <f t="shared" si="206"/>
        <v>tabletop games</v>
      </c>
      <c r="U2201">
        <f>LEN(C2201)</f>
        <v>62</v>
      </c>
      <c r="V2201">
        <f t="shared" si="207"/>
        <v>0</v>
      </c>
      <c r="W2201">
        <f t="shared" si="208"/>
        <v>1</v>
      </c>
      <c r="X2201">
        <f t="shared" si="209"/>
        <v>0</v>
      </c>
    </row>
    <row r="2202" spans="1:24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>
        <f>E2202/D2202</f>
        <v>5.4215</v>
      </c>
      <c r="O2202" s="6">
        <f>IF(L2202&gt;0,E2202/L2202,0)</f>
        <v>41.228136882129277</v>
      </c>
      <c r="P2202" s="11">
        <f t="shared" si="204"/>
        <v>42190.916666666664</v>
      </c>
      <c r="Q2202" s="11">
        <f>(((J2202/60)/60)/24)+DATE(1970,1,1)+(-5/24)</f>
        <v>42163.417453703696</v>
      </c>
      <c r="R2202" s="13" t="s">
        <v>8297</v>
      </c>
      <c r="S2202" s="14" t="str">
        <f t="shared" si="205"/>
        <v>games</v>
      </c>
      <c r="T2202" s="13" t="str">
        <f t="shared" si="206"/>
        <v>tabletop games</v>
      </c>
      <c r="U2202">
        <f>LEN(C2202)</f>
        <v>135</v>
      </c>
      <c r="V2202">
        <f t="shared" si="207"/>
        <v>0</v>
      </c>
      <c r="W2202">
        <f t="shared" si="208"/>
        <v>0</v>
      </c>
      <c r="X2202">
        <f t="shared" si="209"/>
        <v>1</v>
      </c>
    </row>
    <row r="2203" spans="1:24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>
        <f>E2203/D2203</f>
        <v>3.8271818181818182</v>
      </c>
      <c r="O2203" s="6">
        <f>IF(L2203&gt;0,E2203/L2203,0)</f>
        <v>15.035357142857142</v>
      </c>
      <c r="P2203" s="11">
        <f t="shared" si="204"/>
        <v>41290.638483796298</v>
      </c>
      <c r="Q2203" s="11">
        <f>(((J2203/60)/60)/24)+DATE(1970,1,1)+(-5/24)</f>
        <v>41276.638483796298</v>
      </c>
      <c r="R2203" s="13" t="s">
        <v>8280</v>
      </c>
      <c r="S2203" s="14" t="str">
        <f t="shared" si="205"/>
        <v>music</v>
      </c>
      <c r="T2203" s="13" t="str">
        <f t="shared" si="206"/>
        <v>electronic music</v>
      </c>
      <c r="U2203">
        <f>LEN(C2203)</f>
        <v>127</v>
      </c>
      <c r="V2203">
        <f t="shared" si="207"/>
        <v>0</v>
      </c>
      <c r="W2203">
        <f t="shared" si="208"/>
        <v>0</v>
      </c>
      <c r="X2203">
        <f t="shared" si="209"/>
        <v>1</v>
      </c>
    </row>
    <row r="2204" spans="1:24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>
        <f>E2204/D2204</f>
        <v>7.0418124999999998</v>
      </c>
      <c r="O2204" s="6">
        <f>IF(L2204&gt;0,E2204/L2204,0)</f>
        <v>39.066920943134534</v>
      </c>
      <c r="P2204" s="11">
        <f t="shared" si="204"/>
        <v>41214.640833333331</v>
      </c>
      <c r="Q2204" s="11">
        <f>(((J2204/60)/60)/24)+DATE(1970,1,1)+(-5/24)</f>
        <v>41184.640833333331</v>
      </c>
      <c r="R2204" s="13" t="s">
        <v>8280</v>
      </c>
      <c r="S2204" s="14" t="str">
        <f t="shared" si="205"/>
        <v>music</v>
      </c>
      <c r="T2204" s="13" t="str">
        <f t="shared" si="206"/>
        <v>electronic music</v>
      </c>
      <c r="U2204">
        <f>LEN(C2204)</f>
        <v>84</v>
      </c>
      <c r="V2204">
        <f t="shared" si="207"/>
        <v>0</v>
      </c>
      <c r="W2204">
        <f t="shared" si="208"/>
        <v>1</v>
      </c>
      <c r="X2204">
        <f t="shared" si="209"/>
        <v>0</v>
      </c>
    </row>
    <row r="2205" spans="1:24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>
        <f>E2205/D2205</f>
        <v>1.0954999999999999</v>
      </c>
      <c r="O2205" s="6">
        <f>IF(L2205&gt;0,E2205/L2205,0)</f>
        <v>43.82</v>
      </c>
      <c r="P2205" s="11">
        <f t="shared" si="204"/>
        <v>42271.651412037034</v>
      </c>
      <c r="Q2205" s="11">
        <f>(((J2205/60)/60)/24)+DATE(1970,1,1)+(-5/24)</f>
        <v>42241.651412037034</v>
      </c>
      <c r="R2205" s="13" t="s">
        <v>8280</v>
      </c>
      <c r="S2205" s="14" t="str">
        <f t="shared" si="205"/>
        <v>music</v>
      </c>
      <c r="T2205" s="13" t="str">
        <f t="shared" si="206"/>
        <v>electronic music</v>
      </c>
      <c r="U2205">
        <f>LEN(C2205)</f>
        <v>132</v>
      </c>
      <c r="V2205">
        <f t="shared" si="207"/>
        <v>0</v>
      </c>
      <c r="W2205">
        <f t="shared" si="208"/>
        <v>0</v>
      </c>
      <c r="X2205">
        <f t="shared" si="209"/>
        <v>1</v>
      </c>
    </row>
    <row r="2206" spans="1:24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>
        <f>E2206/D2206</f>
        <v>1.3286666666666667</v>
      </c>
      <c r="O2206" s="6">
        <f>IF(L2206&gt;0,E2206/L2206,0)</f>
        <v>27.301369863013697</v>
      </c>
      <c r="P2206" s="11">
        <f t="shared" si="204"/>
        <v>41342.103229166663</v>
      </c>
      <c r="Q2206" s="11">
        <f>(((J2206/60)/60)/24)+DATE(1970,1,1)+(-5/24)</f>
        <v>41312.103229166663</v>
      </c>
      <c r="R2206" s="13" t="s">
        <v>8280</v>
      </c>
      <c r="S2206" s="14" t="str">
        <f t="shared" si="205"/>
        <v>music</v>
      </c>
      <c r="T2206" s="13" t="str">
        <f t="shared" si="206"/>
        <v>electronic music</v>
      </c>
      <c r="U2206">
        <f>LEN(C2206)</f>
        <v>118</v>
      </c>
      <c r="V2206">
        <f t="shared" si="207"/>
        <v>0</v>
      </c>
      <c r="W2206">
        <f t="shared" si="208"/>
        <v>0</v>
      </c>
      <c r="X2206">
        <f t="shared" si="209"/>
        <v>1</v>
      </c>
    </row>
    <row r="2207" spans="1:24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>
        <f>E2207/D2207</f>
        <v>1.52</v>
      </c>
      <c r="O2207" s="6">
        <f>IF(L2207&gt;0,E2207/L2207,0)</f>
        <v>42.222222222222221</v>
      </c>
      <c r="P2207" s="11">
        <f t="shared" si="204"/>
        <v>41061.613298611104</v>
      </c>
      <c r="Q2207" s="11">
        <f>(((J2207/60)/60)/24)+DATE(1970,1,1)+(-5/24)</f>
        <v>41031.613298611104</v>
      </c>
      <c r="R2207" s="13" t="s">
        <v>8280</v>
      </c>
      <c r="S2207" s="14" t="str">
        <f t="shared" si="205"/>
        <v>music</v>
      </c>
      <c r="T2207" s="13" t="str">
        <f t="shared" si="206"/>
        <v>electronic music</v>
      </c>
      <c r="U2207">
        <f>LEN(C2207)</f>
        <v>134</v>
      </c>
      <c r="V2207">
        <f t="shared" si="207"/>
        <v>0</v>
      </c>
      <c r="W2207">
        <f t="shared" si="208"/>
        <v>0</v>
      </c>
      <c r="X2207">
        <f t="shared" si="209"/>
        <v>1</v>
      </c>
    </row>
    <row r="2208" spans="1:24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>
        <f>E2208/D2208</f>
        <v>1.0272727272727273</v>
      </c>
      <c r="O2208" s="6">
        <f>IF(L2208&gt;0,E2208/L2208,0)</f>
        <v>33.235294117647058</v>
      </c>
      <c r="P2208" s="11">
        <f t="shared" si="204"/>
        <v>41015.048888888887</v>
      </c>
      <c r="Q2208" s="11">
        <f>(((J2208/60)/60)/24)+DATE(1970,1,1)+(-5/24)</f>
        <v>40997.048888888887</v>
      </c>
      <c r="R2208" s="13" t="s">
        <v>8280</v>
      </c>
      <c r="S2208" s="14" t="str">
        <f t="shared" si="205"/>
        <v>music</v>
      </c>
      <c r="T2208" s="13" t="str">
        <f t="shared" si="206"/>
        <v>electronic music</v>
      </c>
      <c r="U2208">
        <f>LEN(C2208)</f>
        <v>134</v>
      </c>
      <c r="V2208">
        <f t="shared" si="207"/>
        <v>0</v>
      </c>
      <c r="W2208">
        <f t="shared" si="208"/>
        <v>0</v>
      </c>
      <c r="X2208">
        <f t="shared" si="209"/>
        <v>1</v>
      </c>
    </row>
    <row r="2209" spans="1:24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>
        <f>E2209/D2209</f>
        <v>1</v>
      </c>
      <c r="O2209" s="6">
        <f>IF(L2209&gt;0,E2209/L2209,0)</f>
        <v>285.71428571428572</v>
      </c>
      <c r="P2209" s="11">
        <f t="shared" si="204"/>
        <v>41594.027465277773</v>
      </c>
      <c r="Q2209" s="11">
        <f>(((J2209/60)/60)/24)+DATE(1970,1,1)+(-5/24)</f>
        <v>41563.985798611109</v>
      </c>
      <c r="R2209" s="13" t="s">
        <v>8280</v>
      </c>
      <c r="S2209" s="14" t="str">
        <f t="shared" si="205"/>
        <v>music</v>
      </c>
      <c r="T2209" s="13" t="str">
        <f t="shared" si="206"/>
        <v>electronic music</v>
      </c>
      <c r="U2209">
        <f>LEN(C2209)</f>
        <v>122</v>
      </c>
      <c r="V2209">
        <f t="shared" si="207"/>
        <v>0</v>
      </c>
      <c r="W2209">
        <f t="shared" si="208"/>
        <v>0</v>
      </c>
      <c r="X2209">
        <f t="shared" si="209"/>
        <v>1</v>
      </c>
    </row>
    <row r="2210" spans="1:24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>
        <f>E2210/D2210</f>
        <v>1.016</v>
      </c>
      <c r="O2210" s="6">
        <f>IF(L2210&gt;0,E2210/L2210,0)</f>
        <v>42.333333333333336</v>
      </c>
      <c r="P2210" s="11">
        <f t="shared" si="204"/>
        <v>41005.958333333328</v>
      </c>
      <c r="Q2210" s="11">
        <f>(((J2210/60)/60)/24)+DATE(1970,1,1)+(-5/24)</f>
        <v>40946.673912037033</v>
      </c>
      <c r="R2210" s="13" t="s">
        <v>8280</v>
      </c>
      <c r="S2210" s="14" t="str">
        <f t="shared" si="205"/>
        <v>music</v>
      </c>
      <c r="T2210" s="13" t="str">
        <f t="shared" si="206"/>
        <v>electronic music</v>
      </c>
      <c r="U2210">
        <f>LEN(C2210)</f>
        <v>132</v>
      </c>
      <c r="V2210">
        <f t="shared" si="207"/>
        <v>0</v>
      </c>
      <c r="W2210">
        <f t="shared" si="208"/>
        <v>0</v>
      </c>
      <c r="X2210">
        <f t="shared" si="209"/>
        <v>1</v>
      </c>
    </row>
    <row r="2211" spans="1:24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>
        <f>E2211/D2211</f>
        <v>1.508</v>
      </c>
      <c r="O2211" s="6">
        <f>IF(L2211&gt;0,E2211/L2211,0)</f>
        <v>50.266666666666666</v>
      </c>
      <c r="P2211" s="11">
        <f t="shared" si="204"/>
        <v>41743.75</v>
      </c>
      <c r="Q2211" s="11">
        <f>(((J2211/60)/60)/24)+DATE(1970,1,1)+(-5/24)</f>
        <v>41732.27134259259</v>
      </c>
      <c r="R2211" s="13" t="s">
        <v>8280</v>
      </c>
      <c r="S2211" s="14" t="str">
        <f t="shared" si="205"/>
        <v>music</v>
      </c>
      <c r="T2211" s="13" t="str">
        <f t="shared" si="206"/>
        <v>electronic music</v>
      </c>
      <c r="U2211">
        <f>LEN(C2211)</f>
        <v>88</v>
      </c>
      <c r="V2211">
        <f t="shared" si="207"/>
        <v>0</v>
      </c>
      <c r="W2211">
        <f t="shared" si="208"/>
        <v>1</v>
      </c>
      <c r="X2211">
        <f t="shared" si="209"/>
        <v>0</v>
      </c>
    </row>
    <row r="2212" spans="1:24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>
        <f>E2212/D2212</f>
        <v>1.11425</v>
      </c>
      <c r="O2212" s="6">
        <f>IF(L2212&gt;0,E2212/L2212,0)</f>
        <v>61.902777777777779</v>
      </c>
      <c r="P2212" s="11">
        <f t="shared" si="204"/>
        <v>41013.524999999994</v>
      </c>
      <c r="Q2212" s="11">
        <f>(((J2212/60)/60)/24)+DATE(1970,1,1)+(-5/24)</f>
        <v>40955.857754629629</v>
      </c>
      <c r="R2212" s="13" t="s">
        <v>8280</v>
      </c>
      <c r="S2212" s="14" t="str">
        <f t="shared" si="205"/>
        <v>music</v>
      </c>
      <c r="T2212" s="13" t="str">
        <f t="shared" si="206"/>
        <v>electronic music</v>
      </c>
      <c r="U2212">
        <f>LEN(C2212)</f>
        <v>133</v>
      </c>
      <c r="V2212">
        <f t="shared" si="207"/>
        <v>0</v>
      </c>
      <c r="W2212">
        <f t="shared" si="208"/>
        <v>0</v>
      </c>
      <c r="X2212">
        <f t="shared" si="209"/>
        <v>1</v>
      </c>
    </row>
    <row r="2213" spans="1:24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>
        <f>E2213/D2213</f>
        <v>1.956</v>
      </c>
      <c r="O2213" s="6">
        <f>IF(L2213&gt;0,E2213/L2213,0)</f>
        <v>40.75</v>
      </c>
      <c r="P2213" s="11">
        <f t="shared" si="204"/>
        <v>41739.082638888889</v>
      </c>
      <c r="Q2213" s="11">
        <f>(((J2213/60)/60)/24)+DATE(1970,1,1)+(-5/24)</f>
        <v>41716.576678240737</v>
      </c>
      <c r="R2213" s="13" t="s">
        <v>8280</v>
      </c>
      <c r="S2213" s="14" t="str">
        <f t="shared" si="205"/>
        <v>music</v>
      </c>
      <c r="T2213" s="13" t="str">
        <f t="shared" si="206"/>
        <v>electronic music</v>
      </c>
      <c r="U2213">
        <f>LEN(C2213)</f>
        <v>135</v>
      </c>
      <c r="V2213">
        <f t="shared" si="207"/>
        <v>0</v>
      </c>
      <c r="W2213">
        <f t="shared" si="208"/>
        <v>0</v>
      </c>
      <c r="X2213">
        <f t="shared" si="209"/>
        <v>1</v>
      </c>
    </row>
    <row r="2214" spans="1:24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>
        <f>E2214/D2214</f>
        <v>1.1438333333333333</v>
      </c>
      <c r="O2214" s="6">
        <f>IF(L2214&gt;0,E2214/L2214,0)</f>
        <v>55.796747967479675</v>
      </c>
      <c r="P2214" s="11">
        <f t="shared" si="204"/>
        <v>41581.833333333328</v>
      </c>
      <c r="Q2214" s="11">
        <f>(((J2214/60)/60)/24)+DATE(1970,1,1)+(-5/24)</f>
        <v>41548.539085648146</v>
      </c>
      <c r="R2214" s="13" t="s">
        <v>8280</v>
      </c>
      <c r="S2214" s="14" t="str">
        <f t="shared" si="205"/>
        <v>music</v>
      </c>
      <c r="T2214" s="13" t="str">
        <f t="shared" si="206"/>
        <v>electronic music</v>
      </c>
      <c r="U2214">
        <f>LEN(C2214)</f>
        <v>130</v>
      </c>
      <c r="V2214">
        <f t="shared" si="207"/>
        <v>0</v>
      </c>
      <c r="W2214">
        <f t="shared" si="208"/>
        <v>0</v>
      </c>
      <c r="X2214">
        <f t="shared" si="209"/>
        <v>1</v>
      </c>
    </row>
    <row r="2215" spans="1:24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>
        <f>E2215/D2215</f>
        <v>2</v>
      </c>
      <c r="O2215" s="6">
        <f>IF(L2215&gt;0,E2215/L2215,0)</f>
        <v>10</v>
      </c>
      <c r="P2215" s="11">
        <f t="shared" si="204"/>
        <v>42139.617812499993</v>
      </c>
      <c r="Q2215" s="11">
        <f>(((J2215/60)/60)/24)+DATE(1970,1,1)+(-5/24)</f>
        <v>42109.617812499993</v>
      </c>
      <c r="R2215" s="13" t="s">
        <v>8280</v>
      </c>
      <c r="S2215" s="14" t="str">
        <f t="shared" si="205"/>
        <v>music</v>
      </c>
      <c r="T2215" s="13" t="str">
        <f t="shared" si="206"/>
        <v>electronic music</v>
      </c>
      <c r="U2215">
        <f>LEN(C2215)</f>
        <v>132</v>
      </c>
      <c r="V2215">
        <f t="shared" si="207"/>
        <v>0</v>
      </c>
      <c r="W2215">
        <f t="shared" si="208"/>
        <v>0</v>
      </c>
      <c r="X2215">
        <f t="shared" si="209"/>
        <v>1</v>
      </c>
    </row>
    <row r="2216" spans="1:24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>
        <f>E2216/D2216</f>
        <v>2.9250166666666666</v>
      </c>
      <c r="O2216" s="6">
        <f>IF(L2216&gt;0,E2216/L2216,0)</f>
        <v>73.125416666666666</v>
      </c>
      <c r="P2216" s="11">
        <f t="shared" si="204"/>
        <v>41676.58388888889</v>
      </c>
      <c r="Q2216" s="11">
        <f>(((J2216/60)/60)/24)+DATE(1970,1,1)+(-5/24)</f>
        <v>41646.58388888889</v>
      </c>
      <c r="R2216" s="13" t="s">
        <v>8280</v>
      </c>
      <c r="S2216" s="14" t="str">
        <f t="shared" si="205"/>
        <v>music</v>
      </c>
      <c r="T2216" s="13" t="str">
        <f t="shared" si="206"/>
        <v>electronic music</v>
      </c>
      <c r="U2216">
        <f>LEN(C2216)</f>
        <v>113</v>
      </c>
      <c r="V2216">
        <f t="shared" si="207"/>
        <v>0</v>
      </c>
      <c r="W2216">
        <f t="shared" si="208"/>
        <v>0</v>
      </c>
      <c r="X2216">
        <f t="shared" si="209"/>
        <v>1</v>
      </c>
    </row>
    <row r="2217" spans="1:24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>
        <f>E2217/D2217</f>
        <v>1.5636363636363637</v>
      </c>
      <c r="O2217" s="6">
        <f>IF(L2217&gt;0,E2217/L2217,0)</f>
        <v>26.060606060606062</v>
      </c>
      <c r="P2217" s="11">
        <f t="shared" si="204"/>
        <v>40981.082638888889</v>
      </c>
      <c r="Q2217" s="11">
        <f>(((J2217/60)/60)/24)+DATE(1970,1,1)+(-5/24)</f>
        <v>40958.508935185186</v>
      </c>
      <c r="R2217" s="13" t="s">
        <v>8280</v>
      </c>
      <c r="S2217" s="14" t="str">
        <f t="shared" si="205"/>
        <v>music</v>
      </c>
      <c r="T2217" s="13" t="str">
        <f t="shared" si="206"/>
        <v>electronic music</v>
      </c>
      <c r="U2217">
        <f>LEN(C2217)</f>
        <v>27</v>
      </c>
      <c r="V2217">
        <f t="shared" si="207"/>
        <v>1</v>
      </c>
      <c r="W2217">
        <f t="shared" si="208"/>
        <v>0</v>
      </c>
      <c r="X2217">
        <f t="shared" si="209"/>
        <v>0</v>
      </c>
    </row>
    <row r="2218" spans="1:24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>
        <f>E2218/D2218</f>
        <v>1.0566666666666666</v>
      </c>
      <c r="O2218" s="6">
        <f>IF(L2218&gt;0,E2218/L2218,0)</f>
        <v>22.642857142857142</v>
      </c>
      <c r="P2218" s="11">
        <f t="shared" si="204"/>
        <v>42208.543344907412</v>
      </c>
      <c r="Q2218" s="11">
        <f>(((J2218/60)/60)/24)+DATE(1970,1,1)+(-5/24)</f>
        <v>42194.543344907412</v>
      </c>
      <c r="R2218" s="13" t="s">
        <v>8280</v>
      </c>
      <c r="S2218" s="14" t="str">
        <f t="shared" si="205"/>
        <v>music</v>
      </c>
      <c r="T2218" s="13" t="str">
        <f t="shared" si="206"/>
        <v>electronic music</v>
      </c>
      <c r="U2218">
        <f>LEN(C2218)</f>
        <v>134</v>
      </c>
      <c r="V2218">
        <f t="shared" si="207"/>
        <v>0</v>
      </c>
      <c r="W2218">
        <f t="shared" si="208"/>
        <v>0</v>
      </c>
      <c r="X2218">
        <f t="shared" si="209"/>
        <v>1</v>
      </c>
    </row>
    <row r="2219" spans="1:24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>
        <f>E2219/D2219</f>
        <v>1.0119047619047619</v>
      </c>
      <c r="O2219" s="6">
        <f>IF(L2219&gt;0,E2219/L2219,0)</f>
        <v>47.222222222222221</v>
      </c>
      <c r="P2219" s="11">
        <f t="shared" si="204"/>
        <v>42310.124999999993</v>
      </c>
      <c r="Q2219" s="11">
        <f>(((J2219/60)/60)/24)+DATE(1970,1,1)+(-5/24)</f>
        <v>42299.568437499998</v>
      </c>
      <c r="R2219" s="13" t="s">
        <v>8280</v>
      </c>
      <c r="S2219" s="14" t="str">
        <f t="shared" si="205"/>
        <v>music</v>
      </c>
      <c r="T2219" s="13" t="str">
        <f t="shared" si="206"/>
        <v>electronic music</v>
      </c>
      <c r="U2219">
        <f>LEN(C2219)</f>
        <v>132</v>
      </c>
      <c r="V2219">
        <f t="shared" si="207"/>
        <v>0</v>
      </c>
      <c r="W2219">
        <f t="shared" si="208"/>
        <v>0</v>
      </c>
      <c r="X2219">
        <f t="shared" si="209"/>
        <v>1</v>
      </c>
    </row>
    <row r="2220" spans="1:24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>
        <f>E2220/D2220</f>
        <v>1.2283299999999999</v>
      </c>
      <c r="O2220" s="6">
        <f>IF(L2220&gt;0,E2220/L2220,0)</f>
        <v>32.324473684210524</v>
      </c>
      <c r="P2220" s="11">
        <f t="shared" si="204"/>
        <v>41149.791666666664</v>
      </c>
      <c r="Q2220" s="11">
        <f>(((J2220/60)/60)/24)+DATE(1970,1,1)+(-5/24)</f>
        <v>41127.603969907403</v>
      </c>
      <c r="R2220" s="13" t="s">
        <v>8280</v>
      </c>
      <c r="S2220" s="14" t="str">
        <f t="shared" si="205"/>
        <v>music</v>
      </c>
      <c r="T2220" s="13" t="str">
        <f t="shared" si="206"/>
        <v>electronic music</v>
      </c>
      <c r="U2220">
        <f>LEN(C2220)</f>
        <v>123</v>
      </c>
      <c r="V2220">
        <f t="shared" si="207"/>
        <v>0</v>
      </c>
      <c r="W2220">
        <f t="shared" si="208"/>
        <v>0</v>
      </c>
      <c r="X2220">
        <f t="shared" si="209"/>
        <v>1</v>
      </c>
    </row>
    <row r="2221" spans="1:24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>
        <f>E2221/D2221</f>
        <v>1.0149999999999999</v>
      </c>
      <c r="O2221" s="6">
        <f>IF(L2221&gt;0,E2221/L2221,0)</f>
        <v>53.421052631578945</v>
      </c>
      <c r="P2221" s="11">
        <f t="shared" si="204"/>
        <v>42235.510555555556</v>
      </c>
      <c r="Q2221" s="11">
        <f>(((J2221/60)/60)/24)+DATE(1970,1,1)+(-5/24)</f>
        <v>42205.510555555556</v>
      </c>
      <c r="R2221" s="13" t="s">
        <v>8280</v>
      </c>
      <c r="S2221" s="14" t="str">
        <f t="shared" si="205"/>
        <v>music</v>
      </c>
      <c r="T2221" s="13" t="str">
        <f t="shared" si="206"/>
        <v>electronic music</v>
      </c>
      <c r="U2221">
        <f>LEN(C2221)</f>
        <v>117</v>
      </c>
      <c r="V2221">
        <f t="shared" si="207"/>
        <v>0</v>
      </c>
      <c r="W2221">
        <f t="shared" si="208"/>
        <v>0</v>
      </c>
      <c r="X2221">
        <f t="shared" si="209"/>
        <v>1</v>
      </c>
    </row>
    <row r="2222" spans="1:24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>
        <f>E2222/D2222</f>
        <v>1.0114285714285713</v>
      </c>
      <c r="O2222" s="6">
        <f>IF(L2222&gt;0,E2222/L2222,0)</f>
        <v>51.304347826086953</v>
      </c>
      <c r="P2222" s="11">
        <f t="shared" si="204"/>
        <v>41481.852268518516</v>
      </c>
      <c r="Q2222" s="11">
        <f>(((J2222/60)/60)/24)+DATE(1970,1,1)+(-5/24)</f>
        <v>41451.852268518516</v>
      </c>
      <c r="R2222" s="13" t="s">
        <v>8280</v>
      </c>
      <c r="S2222" s="14" t="str">
        <f t="shared" si="205"/>
        <v>music</v>
      </c>
      <c r="T2222" s="13" t="str">
        <f t="shared" si="206"/>
        <v>electronic music</v>
      </c>
      <c r="U2222">
        <f>LEN(C2222)</f>
        <v>113</v>
      </c>
      <c r="V2222">
        <f t="shared" si="207"/>
        <v>0</v>
      </c>
      <c r="W2222">
        <f t="shared" si="208"/>
        <v>0</v>
      </c>
      <c r="X2222">
        <f t="shared" si="209"/>
        <v>1</v>
      </c>
    </row>
    <row r="2223" spans="1:24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>
        <f>E2223/D2223</f>
        <v>1.0811999999999999</v>
      </c>
      <c r="O2223" s="6">
        <f>IF(L2223&gt;0,E2223/L2223,0)</f>
        <v>37.197247706422019</v>
      </c>
      <c r="P2223" s="11">
        <f t="shared" si="204"/>
        <v>42482.791666666664</v>
      </c>
      <c r="Q2223" s="11">
        <f>(((J2223/60)/60)/24)+DATE(1970,1,1)+(-5/24)</f>
        <v>42452.458437499998</v>
      </c>
      <c r="R2223" s="13" t="s">
        <v>8297</v>
      </c>
      <c r="S2223" s="14" t="str">
        <f t="shared" si="205"/>
        <v>games</v>
      </c>
      <c r="T2223" s="13" t="str">
        <f t="shared" si="206"/>
        <v>tabletop games</v>
      </c>
      <c r="U2223">
        <f>LEN(C2223)</f>
        <v>124</v>
      </c>
      <c r="V2223">
        <f t="shared" si="207"/>
        <v>0</v>
      </c>
      <c r="W2223">
        <f t="shared" si="208"/>
        <v>0</v>
      </c>
      <c r="X2223">
        <f t="shared" si="209"/>
        <v>1</v>
      </c>
    </row>
    <row r="2224" spans="1:24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>
        <f>E2224/D2224</f>
        <v>1.6259999999999999</v>
      </c>
      <c r="O2224" s="6">
        <f>IF(L2224&gt;0,E2224/L2224,0)</f>
        <v>27.1</v>
      </c>
      <c r="P2224" s="11">
        <f t="shared" si="204"/>
        <v>40936.579247685186</v>
      </c>
      <c r="Q2224" s="11">
        <f>(((J2224/60)/60)/24)+DATE(1970,1,1)+(-5/24)</f>
        <v>40906.579247685186</v>
      </c>
      <c r="R2224" s="13" t="s">
        <v>8297</v>
      </c>
      <c r="S2224" s="14" t="str">
        <f t="shared" si="205"/>
        <v>games</v>
      </c>
      <c r="T2224" s="13" t="str">
        <f t="shared" si="206"/>
        <v>tabletop games</v>
      </c>
      <c r="U2224">
        <f>LEN(C2224)</f>
        <v>135</v>
      </c>
      <c r="V2224">
        <f t="shared" si="207"/>
        <v>0</v>
      </c>
      <c r="W2224">
        <f t="shared" si="208"/>
        <v>0</v>
      </c>
      <c r="X2224">
        <f t="shared" si="209"/>
        <v>1</v>
      </c>
    </row>
    <row r="2225" spans="1:24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>
        <f>E2225/D2225</f>
        <v>1.0580000000000001</v>
      </c>
      <c r="O2225" s="6">
        <f>IF(L2225&gt;0,E2225/L2225,0)</f>
        <v>206.31</v>
      </c>
      <c r="P2225" s="11">
        <f t="shared" si="204"/>
        <v>42182.432500000003</v>
      </c>
      <c r="Q2225" s="11">
        <f>(((J2225/60)/60)/24)+DATE(1970,1,1)+(-5/24)</f>
        <v>42152.432500000003</v>
      </c>
      <c r="R2225" s="13" t="s">
        <v>8297</v>
      </c>
      <c r="S2225" s="14" t="str">
        <f t="shared" si="205"/>
        <v>games</v>
      </c>
      <c r="T2225" s="13" t="str">
        <f t="shared" si="206"/>
        <v>tabletop games</v>
      </c>
      <c r="U2225">
        <f>LEN(C2225)</f>
        <v>131</v>
      </c>
      <c r="V2225">
        <f t="shared" si="207"/>
        <v>0</v>
      </c>
      <c r="W2225">
        <f t="shared" si="208"/>
        <v>0</v>
      </c>
      <c r="X2225">
        <f t="shared" si="209"/>
        <v>1</v>
      </c>
    </row>
    <row r="2226" spans="1:24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>
        <f>E2226/D2226</f>
        <v>2.4315000000000002</v>
      </c>
      <c r="O2226" s="6">
        <f>IF(L2226&gt;0,E2226/L2226,0)</f>
        <v>82.145270270270274</v>
      </c>
      <c r="P2226" s="11">
        <f t="shared" si="204"/>
        <v>42672.583333333336</v>
      </c>
      <c r="Q2226" s="11">
        <f>(((J2226/60)/60)/24)+DATE(1970,1,1)+(-5/24)</f>
        <v>42644.459201388883</v>
      </c>
      <c r="R2226" s="13" t="s">
        <v>8297</v>
      </c>
      <c r="S2226" s="14" t="str">
        <f t="shared" si="205"/>
        <v>games</v>
      </c>
      <c r="T2226" s="13" t="str">
        <f t="shared" si="206"/>
        <v>tabletop games</v>
      </c>
      <c r="U2226">
        <f>LEN(C2226)</f>
        <v>128</v>
      </c>
      <c r="V2226">
        <f t="shared" si="207"/>
        <v>0</v>
      </c>
      <c r="W2226">
        <f t="shared" si="208"/>
        <v>0</v>
      </c>
      <c r="X2226">
        <f t="shared" si="209"/>
        <v>1</v>
      </c>
    </row>
    <row r="2227" spans="1:24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>
        <f>E2227/D2227</f>
        <v>9.4483338095238096</v>
      </c>
      <c r="O2227" s="6">
        <f>IF(L2227&gt;0,E2227/L2227,0)</f>
        <v>164.79651993355483</v>
      </c>
      <c r="P2227" s="11">
        <f t="shared" si="204"/>
        <v>41903.583506944444</v>
      </c>
      <c r="Q2227" s="11">
        <f>(((J2227/60)/60)/24)+DATE(1970,1,1)+(-5/24)</f>
        <v>41873.583506944444</v>
      </c>
      <c r="R2227" s="13" t="s">
        <v>8297</v>
      </c>
      <c r="S2227" s="14" t="str">
        <f t="shared" si="205"/>
        <v>games</v>
      </c>
      <c r="T2227" s="13" t="str">
        <f t="shared" si="206"/>
        <v>tabletop games</v>
      </c>
      <c r="U2227">
        <f>LEN(C2227)</f>
        <v>125</v>
      </c>
      <c r="V2227">
        <f t="shared" si="207"/>
        <v>0</v>
      </c>
      <c r="W2227">
        <f t="shared" si="208"/>
        <v>0</v>
      </c>
      <c r="X2227">
        <f t="shared" si="209"/>
        <v>1</v>
      </c>
    </row>
    <row r="2228" spans="1:24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>
        <f>E2228/D2228</f>
        <v>1.0846283333333333</v>
      </c>
      <c r="O2228" s="6">
        <f>IF(L2228&gt;0,E2228/L2228,0)</f>
        <v>60.820280373831778</v>
      </c>
      <c r="P2228" s="11">
        <f t="shared" si="204"/>
        <v>42411.999305555553</v>
      </c>
      <c r="Q2228" s="11">
        <f>(((J2228/60)/60)/24)+DATE(1970,1,1)+(-5/24)</f>
        <v>42381.590532407405</v>
      </c>
      <c r="R2228" s="13" t="s">
        <v>8297</v>
      </c>
      <c r="S2228" s="14" t="str">
        <f t="shared" si="205"/>
        <v>games</v>
      </c>
      <c r="T2228" s="13" t="str">
        <f t="shared" si="206"/>
        <v>tabletop games</v>
      </c>
      <c r="U2228">
        <f>LEN(C2228)</f>
        <v>130</v>
      </c>
      <c r="V2228">
        <f t="shared" si="207"/>
        <v>0</v>
      </c>
      <c r="W2228">
        <f t="shared" si="208"/>
        <v>0</v>
      </c>
      <c r="X2228">
        <f t="shared" si="209"/>
        <v>1</v>
      </c>
    </row>
    <row r="2229" spans="1:24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>
        <f>E2229/D2229</f>
        <v>1.5737692307692308</v>
      </c>
      <c r="O2229" s="6">
        <f>IF(L2229&gt;0,E2229/L2229,0)</f>
        <v>67.970099667774093</v>
      </c>
      <c r="P2229" s="11">
        <f t="shared" si="204"/>
        <v>41591.640682870369</v>
      </c>
      <c r="Q2229" s="11">
        <f>(((J2229/60)/60)/24)+DATE(1970,1,1)+(-5/24)</f>
        <v>41561.599016203698</v>
      </c>
      <c r="R2229" s="13" t="s">
        <v>8297</v>
      </c>
      <c r="S2229" s="14" t="str">
        <f t="shared" si="205"/>
        <v>games</v>
      </c>
      <c r="T2229" s="13" t="str">
        <f t="shared" si="206"/>
        <v>tabletop games</v>
      </c>
      <c r="U2229">
        <f>LEN(C2229)</f>
        <v>131</v>
      </c>
      <c r="V2229">
        <f t="shared" si="207"/>
        <v>0</v>
      </c>
      <c r="W2229">
        <f t="shared" si="208"/>
        <v>0</v>
      </c>
      <c r="X2229">
        <f t="shared" si="209"/>
        <v>1</v>
      </c>
    </row>
    <row r="2230" spans="1:24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>
        <f>E2230/D2230</f>
        <v>11.744899999999999</v>
      </c>
      <c r="O2230" s="6">
        <f>IF(L2230&gt;0,E2230/L2230,0)</f>
        <v>81.561805555555551</v>
      </c>
      <c r="P2230" s="11">
        <f t="shared" si="204"/>
        <v>42232.069861111107</v>
      </c>
      <c r="Q2230" s="11">
        <f>(((J2230/60)/60)/24)+DATE(1970,1,1)+(-5/24)</f>
        <v>42202.069861111107</v>
      </c>
      <c r="R2230" s="13" t="s">
        <v>8297</v>
      </c>
      <c r="S2230" s="14" t="str">
        <f t="shared" si="205"/>
        <v>games</v>
      </c>
      <c r="T2230" s="13" t="str">
        <f t="shared" si="206"/>
        <v>tabletop games</v>
      </c>
      <c r="U2230">
        <f>LEN(C2230)</f>
        <v>134</v>
      </c>
      <c r="V2230">
        <f t="shared" si="207"/>
        <v>0</v>
      </c>
      <c r="W2230">
        <f t="shared" si="208"/>
        <v>0</v>
      </c>
      <c r="X2230">
        <f t="shared" si="209"/>
        <v>1</v>
      </c>
    </row>
    <row r="2231" spans="1:24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>
        <f>E2231/D2231</f>
        <v>1.7104755366949576</v>
      </c>
      <c r="O2231" s="6">
        <f>IF(L2231&gt;0,E2231/L2231,0)</f>
        <v>25.42547309833024</v>
      </c>
      <c r="P2231" s="11">
        <f t="shared" si="204"/>
        <v>41519.958333333328</v>
      </c>
      <c r="Q2231" s="11">
        <f>(((J2231/60)/60)/24)+DATE(1970,1,1)+(-5/24)</f>
        <v>41484.455914351849</v>
      </c>
      <c r="R2231" s="13" t="s">
        <v>8297</v>
      </c>
      <c r="S2231" s="14" t="str">
        <f t="shared" si="205"/>
        <v>games</v>
      </c>
      <c r="T2231" s="13" t="str">
        <f t="shared" si="206"/>
        <v>tabletop games</v>
      </c>
      <c r="U2231">
        <f>LEN(C2231)</f>
        <v>135</v>
      </c>
      <c r="V2231">
        <f t="shared" si="207"/>
        <v>0</v>
      </c>
      <c r="W2231">
        <f t="shared" si="208"/>
        <v>0</v>
      </c>
      <c r="X2231">
        <f t="shared" si="209"/>
        <v>1</v>
      </c>
    </row>
    <row r="2232" spans="1:24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>
        <f>E2232/D2232</f>
        <v>1.2595294117647058</v>
      </c>
      <c r="O2232" s="6">
        <f>IF(L2232&gt;0,E2232/L2232,0)</f>
        <v>21.497991967871485</v>
      </c>
      <c r="P2232" s="11">
        <f t="shared" si="204"/>
        <v>41754.672766203701</v>
      </c>
      <c r="Q2232" s="11">
        <f>(((J2232/60)/60)/24)+DATE(1970,1,1)+(-5/24)</f>
        <v>41724.672766203701</v>
      </c>
      <c r="R2232" s="13" t="s">
        <v>8297</v>
      </c>
      <c r="S2232" s="14" t="str">
        <f t="shared" si="205"/>
        <v>games</v>
      </c>
      <c r="T2232" s="13" t="str">
        <f t="shared" si="206"/>
        <v>tabletop games</v>
      </c>
      <c r="U2232">
        <f>LEN(C2232)</f>
        <v>132</v>
      </c>
      <c r="V2232">
        <f t="shared" si="207"/>
        <v>0</v>
      </c>
      <c r="W2232">
        <f t="shared" si="208"/>
        <v>0</v>
      </c>
      <c r="X2232">
        <f t="shared" si="209"/>
        <v>1</v>
      </c>
    </row>
    <row r="2233" spans="1:24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>
        <f>E2233/D2233</f>
        <v>12.121296000000001</v>
      </c>
      <c r="O2233" s="6">
        <f>IF(L2233&gt;0,E2233/L2233,0)</f>
        <v>27.226630727762803</v>
      </c>
      <c r="P2233" s="11">
        <f t="shared" si="204"/>
        <v>41450</v>
      </c>
      <c r="Q2233" s="11">
        <f>(((J2233/60)/60)/24)+DATE(1970,1,1)+(-5/24)</f>
        <v>41423.702557870369</v>
      </c>
      <c r="R2233" s="13" t="s">
        <v>8297</v>
      </c>
      <c r="S2233" s="14" t="str">
        <f t="shared" si="205"/>
        <v>games</v>
      </c>
      <c r="T2233" s="13" t="str">
        <f t="shared" si="206"/>
        <v>tabletop games</v>
      </c>
      <c r="U2233">
        <f>LEN(C2233)</f>
        <v>121</v>
      </c>
      <c r="V2233">
        <f t="shared" si="207"/>
        <v>0</v>
      </c>
      <c r="W2233">
        <f t="shared" si="208"/>
        <v>0</v>
      </c>
      <c r="X2233">
        <f t="shared" si="209"/>
        <v>1</v>
      </c>
    </row>
    <row r="2234" spans="1:24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>
        <f>E2234/D2234</f>
        <v>4.9580000000000002</v>
      </c>
      <c r="O2234" s="6">
        <f>IF(L2234&gt;0,E2234/L2234,0)</f>
        <v>25.091093117408906</v>
      </c>
      <c r="P2234" s="11">
        <f t="shared" si="204"/>
        <v>41838.916666666664</v>
      </c>
      <c r="Q2234" s="11">
        <f>(((J2234/60)/60)/24)+DATE(1970,1,1)+(-5/24)</f>
        <v>41806.585740740738</v>
      </c>
      <c r="R2234" s="13" t="s">
        <v>8297</v>
      </c>
      <c r="S2234" s="14" t="str">
        <f t="shared" si="205"/>
        <v>games</v>
      </c>
      <c r="T2234" s="13" t="str">
        <f t="shared" si="206"/>
        <v>tabletop games</v>
      </c>
      <c r="U2234">
        <f>LEN(C2234)</f>
        <v>122</v>
      </c>
      <c r="V2234">
        <f t="shared" si="207"/>
        <v>0</v>
      </c>
      <c r="W2234">
        <f t="shared" si="208"/>
        <v>0</v>
      </c>
      <c r="X2234">
        <f t="shared" si="209"/>
        <v>1</v>
      </c>
    </row>
    <row r="2235" spans="1:24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>
        <f>E2235/D2235</f>
        <v>3.3203999999999998</v>
      </c>
      <c r="O2235" s="6">
        <f>IF(L2235&gt;0,E2235/L2235,0)</f>
        <v>21.230179028132991</v>
      </c>
      <c r="P2235" s="11">
        <f t="shared" si="204"/>
        <v>42351.791666666664</v>
      </c>
      <c r="Q2235" s="11">
        <f>(((J2235/60)/60)/24)+DATE(1970,1,1)+(-5/24)</f>
        <v>42331.170590277768</v>
      </c>
      <c r="R2235" s="13" t="s">
        <v>8297</v>
      </c>
      <c r="S2235" s="14" t="str">
        <f t="shared" si="205"/>
        <v>games</v>
      </c>
      <c r="T2235" s="13" t="str">
        <f t="shared" si="206"/>
        <v>tabletop games</v>
      </c>
      <c r="U2235">
        <f>LEN(C2235)</f>
        <v>111</v>
      </c>
      <c r="V2235">
        <f t="shared" si="207"/>
        <v>0</v>
      </c>
      <c r="W2235">
        <f t="shared" si="208"/>
        <v>0</v>
      </c>
      <c r="X2235">
        <f t="shared" si="209"/>
        <v>1</v>
      </c>
    </row>
    <row r="2236" spans="1:24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>
        <f>E2236/D2236</f>
        <v>11.65</v>
      </c>
      <c r="O2236" s="6">
        <f>IF(L2236&gt;0,E2236/L2236,0)</f>
        <v>41.607142857142854</v>
      </c>
      <c r="P2236" s="11">
        <f t="shared" si="204"/>
        <v>42740.616284722222</v>
      </c>
      <c r="Q2236" s="11">
        <f>(((J2236/60)/60)/24)+DATE(1970,1,1)+(-5/24)</f>
        <v>42710.616284722222</v>
      </c>
      <c r="R2236" s="13" t="s">
        <v>8297</v>
      </c>
      <c r="S2236" s="14" t="str">
        <f t="shared" si="205"/>
        <v>games</v>
      </c>
      <c r="T2236" s="13" t="str">
        <f t="shared" si="206"/>
        <v>tabletop games</v>
      </c>
      <c r="U2236">
        <f>LEN(C2236)</f>
        <v>126</v>
      </c>
      <c r="V2236">
        <f t="shared" si="207"/>
        <v>0</v>
      </c>
      <c r="W2236">
        <f t="shared" si="208"/>
        <v>0</v>
      </c>
      <c r="X2236">
        <f t="shared" si="209"/>
        <v>1</v>
      </c>
    </row>
    <row r="2237" spans="1:24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>
        <f>E2237/D2237</f>
        <v>1.5331538461538461</v>
      </c>
      <c r="O2237" s="6">
        <f>IF(L2237&gt;0,E2237/L2237,0)</f>
        <v>135.58503401360545</v>
      </c>
      <c r="P2237" s="11">
        <f t="shared" si="204"/>
        <v>42091.77211805556</v>
      </c>
      <c r="Q2237" s="11">
        <f>(((J2237/60)/60)/24)+DATE(1970,1,1)+(-5/24)</f>
        <v>42061.813784722217</v>
      </c>
      <c r="R2237" s="13" t="s">
        <v>8297</v>
      </c>
      <c r="S2237" s="14" t="str">
        <f t="shared" si="205"/>
        <v>games</v>
      </c>
      <c r="T2237" s="13" t="str">
        <f t="shared" si="206"/>
        <v>tabletop games</v>
      </c>
      <c r="U2237">
        <f>LEN(C2237)</f>
        <v>82</v>
      </c>
      <c r="V2237">
        <f t="shared" si="207"/>
        <v>0</v>
      </c>
      <c r="W2237">
        <f t="shared" si="208"/>
        <v>1</v>
      </c>
      <c r="X2237">
        <f t="shared" si="209"/>
        <v>0</v>
      </c>
    </row>
    <row r="2238" spans="1:24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>
        <f>E2238/D2238</f>
        <v>5.3710714285714287</v>
      </c>
      <c r="O2238" s="6">
        <f>IF(L2238&gt;0,E2238/L2238,0)</f>
        <v>22.116176470588236</v>
      </c>
      <c r="P2238" s="11">
        <f t="shared" si="204"/>
        <v>42401.408831018511</v>
      </c>
      <c r="Q2238" s="11">
        <f>(((J2238/60)/60)/24)+DATE(1970,1,1)+(-5/24)</f>
        <v>42371.408831018511</v>
      </c>
      <c r="R2238" s="13" t="s">
        <v>8297</v>
      </c>
      <c r="S2238" s="14" t="str">
        <f t="shared" si="205"/>
        <v>games</v>
      </c>
      <c r="T2238" s="13" t="str">
        <f t="shared" si="206"/>
        <v>tabletop games</v>
      </c>
      <c r="U2238">
        <f>LEN(C2238)</f>
        <v>103</v>
      </c>
      <c r="V2238">
        <f t="shared" si="207"/>
        <v>0</v>
      </c>
      <c r="W2238">
        <f t="shared" si="208"/>
        <v>0</v>
      </c>
      <c r="X2238">
        <f t="shared" si="209"/>
        <v>1</v>
      </c>
    </row>
    <row r="2239" spans="1:24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>
        <f>E2239/D2239</f>
        <v>3.5292777777777777</v>
      </c>
      <c r="O2239" s="6">
        <f>IF(L2239&gt;0,E2239/L2239,0)</f>
        <v>64.625635808748726</v>
      </c>
      <c r="P2239" s="11">
        <f t="shared" si="204"/>
        <v>41955.124305555553</v>
      </c>
      <c r="Q2239" s="11">
        <f>(((J2239/60)/60)/24)+DATE(1970,1,1)+(-5/24)</f>
        <v>41914.794942129629</v>
      </c>
      <c r="R2239" s="13" t="s">
        <v>8297</v>
      </c>
      <c r="S2239" s="14" t="str">
        <f t="shared" si="205"/>
        <v>games</v>
      </c>
      <c r="T2239" s="13" t="str">
        <f t="shared" si="206"/>
        <v>tabletop games</v>
      </c>
      <c r="U2239">
        <f>LEN(C2239)</f>
        <v>126</v>
      </c>
      <c r="V2239">
        <f t="shared" si="207"/>
        <v>0</v>
      </c>
      <c r="W2239">
        <f t="shared" si="208"/>
        <v>0</v>
      </c>
      <c r="X2239">
        <f t="shared" si="209"/>
        <v>1</v>
      </c>
    </row>
    <row r="2240" spans="1:24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>
        <f>E2240/D2240</f>
        <v>1.3740000000000001</v>
      </c>
      <c r="O2240" s="6">
        <f>IF(L2240&gt;0,E2240/L2240,0)</f>
        <v>69.569620253164558</v>
      </c>
      <c r="P2240" s="11">
        <f t="shared" si="204"/>
        <v>42804.41337962963</v>
      </c>
      <c r="Q2240" s="11">
        <f>(((J2240/60)/60)/24)+DATE(1970,1,1)+(-5/24)</f>
        <v>42774.41337962963</v>
      </c>
      <c r="R2240" s="13" t="s">
        <v>8297</v>
      </c>
      <c r="S2240" s="14" t="str">
        <f t="shared" si="205"/>
        <v>games</v>
      </c>
      <c r="T2240" s="13" t="str">
        <f t="shared" si="206"/>
        <v>tabletop games</v>
      </c>
      <c r="U2240">
        <f>LEN(C2240)</f>
        <v>76</v>
      </c>
      <c r="V2240">
        <f t="shared" si="207"/>
        <v>0</v>
      </c>
      <c r="W2240">
        <f t="shared" si="208"/>
        <v>1</v>
      </c>
      <c r="X2240">
        <f t="shared" si="209"/>
        <v>0</v>
      </c>
    </row>
    <row r="2241" spans="1:24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>
        <f>E2241/D2241</f>
        <v>1.2802667999999999</v>
      </c>
      <c r="O2241" s="6">
        <f>IF(L2241&gt;0,E2241/L2241,0)</f>
        <v>75.133028169014082</v>
      </c>
      <c r="P2241" s="11">
        <f t="shared" si="204"/>
        <v>41608.959722222222</v>
      </c>
      <c r="Q2241" s="11">
        <f>(((J2241/60)/60)/24)+DATE(1970,1,1)+(-5/24)</f>
        <v>41572.750162037039</v>
      </c>
      <c r="R2241" s="13" t="s">
        <v>8297</v>
      </c>
      <c r="S2241" s="14" t="str">
        <f t="shared" si="205"/>
        <v>games</v>
      </c>
      <c r="T2241" s="13" t="str">
        <f t="shared" si="206"/>
        <v>tabletop games</v>
      </c>
      <c r="U2241">
        <f>LEN(C2241)</f>
        <v>86</v>
      </c>
      <c r="V2241">
        <f t="shared" si="207"/>
        <v>0</v>
      </c>
      <c r="W2241">
        <f t="shared" si="208"/>
        <v>1</v>
      </c>
      <c r="X2241">
        <f t="shared" si="209"/>
        <v>0</v>
      </c>
    </row>
    <row r="2242" spans="1:24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>
        <f>E2242/D2242</f>
        <v>2.7067999999999999</v>
      </c>
      <c r="O2242" s="6">
        <f>IF(L2242&gt;0,E2242/L2242,0)</f>
        <v>140.97916666666666</v>
      </c>
      <c r="P2242" s="11">
        <f t="shared" ref="P2242:P2305" si="210">(((I2242/60)/60)/24)+DATE(1970,1,1)+(-5/24)</f>
        <v>42482.617407407401</v>
      </c>
      <c r="Q2242" s="11">
        <f>(((J2242/60)/60)/24)+DATE(1970,1,1)+(-5/24)</f>
        <v>42452.617407407401</v>
      </c>
      <c r="R2242" s="13" t="s">
        <v>8297</v>
      </c>
      <c r="S2242" s="14" t="str">
        <f t="shared" ref="S2242:S2305" si="211">LEFT(R2242,SEARCH("/",R2242)-1)</f>
        <v>games</v>
      </c>
      <c r="T2242" s="13" t="str">
        <f t="shared" ref="T2242:T2305" si="212">RIGHT(R2242,LEN(R2242)-SEARCH("/",R2242))</f>
        <v>tabletop games</v>
      </c>
      <c r="U2242">
        <f>LEN(C2242)</f>
        <v>130</v>
      </c>
      <c r="V2242">
        <f t="shared" si="207"/>
        <v>0</v>
      </c>
      <c r="W2242">
        <f t="shared" si="208"/>
        <v>0</v>
      </c>
      <c r="X2242">
        <f t="shared" si="209"/>
        <v>1</v>
      </c>
    </row>
    <row r="2243" spans="1:24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>
        <f>E2243/D2243</f>
        <v>8.0640000000000001</v>
      </c>
      <c r="O2243" s="6">
        <f>IF(L2243&gt;0,E2243/L2243,0)</f>
        <v>49.472392638036808</v>
      </c>
      <c r="P2243" s="11">
        <f t="shared" si="210"/>
        <v>42796.619212962956</v>
      </c>
      <c r="Q2243" s="11">
        <f>(((J2243/60)/60)/24)+DATE(1970,1,1)+(-5/24)</f>
        <v>42766.619212962956</v>
      </c>
      <c r="R2243" s="13" t="s">
        <v>8297</v>
      </c>
      <c r="S2243" s="14" t="str">
        <f t="shared" si="211"/>
        <v>games</v>
      </c>
      <c r="T2243" s="13" t="str">
        <f t="shared" si="212"/>
        <v>tabletop games</v>
      </c>
      <c r="U2243">
        <f>LEN(C2243)</f>
        <v>126</v>
      </c>
      <c r="V2243">
        <f t="shared" ref="V2243:V2306" si="213">IF(U2243&lt;50,1,0)</f>
        <v>0</v>
      </c>
      <c r="W2243">
        <f t="shared" ref="W2243:W2306" si="214">IF(AND(U2243&gt;= 50, U2243 &lt; 100),1,0)</f>
        <v>0</v>
      </c>
      <c r="X2243">
        <f t="shared" ref="X2243:X2306" si="215">IF(U2243&gt;=100,1,0)</f>
        <v>1</v>
      </c>
    </row>
    <row r="2244" spans="1:24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>
        <f>E2244/D2244</f>
        <v>13.600976000000001</v>
      </c>
      <c r="O2244" s="6">
        <f>IF(L2244&gt;0,E2244/L2244,0)</f>
        <v>53.865251485148519</v>
      </c>
      <c r="P2244" s="11">
        <f t="shared" si="210"/>
        <v>41604.91805555555</v>
      </c>
      <c r="Q2244" s="11">
        <f>(((J2244/60)/60)/24)+DATE(1970,1,1)+(-5/24)</f>
        <v>41569.367280092592</v>
      </c>
      <c r="R2244" s="13" t="s">
        <v>8297</v>
      </c>
      <c r="S2244" s="14" t="str">
        <f t="shared" si="211"/>
        <v>games</v>
      </c>
      <c r="T2244" s="13" t="str">
        <f t="shared" si="212"/>
        <v>tabletop games</v>
      </c>
      <c r="U2244">
        <f>LEN(C2244)</f>
        <v>82</v>
      </c>
      <c r="V2244">
        <f t="shared" si="213"/>
        <v>0</v>
      </c>
      <c r="W2244">
        <f t="shared" si="214"/>
        <v>1</v>
      </c>
      <c r="X2244">
        <f t="shared" si="215"/>
        <v>0</v>
      </c>
    </row>
    <row r="2245" spans="1:24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>
        <f>E2245/D2245</f>
        <v>9302.5</v>
      </c>
      <c r="O2245" s="6">
        <f>IF(L2245&gt;0,E2245/L2245,0)</f>
        <v>4.5712530712530715</v>
      </c>
      <c r="P2245" s="11">
        <f t="shared" si="210"/>
        <v>42806.916666666664</v>
      </c>
      <c r="Q2245" s="11">
        <f>(((J2245/60)/60)/24)+DATE(1970,1,1)+(-5/24)</f>
        <v>42800.542708333327</v>
      </c>
      <c r="R2245" s="13" t="s">
        <v>8297</v>
      </c>
      <c r="S2245" s="14" t="str">
        <f t="shared" si="211"/>
        <v>games</v>
      </c>
      <c r="T2245" s="13" t="str">
        <f t="shared" si="212"/>
        <v>tabletop games</v>
      </c>
      <c r="U2245">
        <f>LEN(C2245)</f>
        <v>136</v>
      </c>
      <c r="V2245">
        <f t="shared" si="213"/>
        <v>0</v>
      </c>
      <c r="W2245">
        <f t="shared" si="214"/>
        <v>0</v>
      </c>
      <c r="X2245">
        <f t="shared" si="215"/>
        <v>1</v>
      </c>
    </row>
    <row r="2246" spans="1:24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>
        <f>E2246/D2246</f>
        <v>3.7702</v>
      </c>
      <c r="O2246" s="6">
        <f>IF(L2246&gt;0,E2246/L2246,0)</f>
        <v>65.00344827586207</v>
      </c>
      <c r="P2246" s="11">
        <f t="shared" si="210"/>
        <v>42659.645833333336</v>
      </c>
      <c r="Q2246" s="11">
        <f>(((J2246/60)/60)/24)+DATE(1970,1,1)+(-5/24)</f>
        <v>42647.610486111109</v>
      </c>
      <c r="R2246" s="13" t="s">
        <v>8297</v>
      </c>
      <c r="S2246" s="14" t="str">
        <f t="shared" si="211"/>
        <v>games</v>
      </c>
      <c r="T2246" s="13" t="str">
        <f t="shared" si="212"/>
        <v>tabletop games</v>
      </c>
      <c r="U2246">
        <f>LEN(C2246)</f>
        <v>123</v>
      </c>
      <c r="V2246">
        <f t="shared" si="213"/>
        <v>0</v>
      </c>
      <c r="W2246">
        <f t="shared" si="214"/>
        <v>0</v>
      </c>
      <c r="X2246">
        <f t="shared" si="215"/>
        <v>1</v>
      </c>
    </row>
    <row r="2247" spans="1:24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>
        <f>E2247/D2247</f>
        <v>26.47025</v>
      </c>
      <c r="O2247" s="6">
        <f>IF(L2247&gt;0,E2247/L2247,0)</f>
        <v>53.475252525252522</v>
      </c>
      <c r="P2247" s="11">
        <f t="shared" si="210"/>
        <v>41691.541666666664</v>
      </c>
      <c r="Q2247" s="11">
        <f>(((J2247/60)/60)/24)+DATE(1970,1,1)+(-5/24)</f>
        <v>41660.500196759262</v>
      </c>
      <c r="R2247" s="13" t="s">
        <v>8297</v>
      </c>
      <c r="S2247" s="14" t="str">
        <f t="shared" si="211"/>
        <v>games</v>
      </c>
      <c r="T2247" s="13" t="str">
        <f t="shared" si="212"/>
        <v>tabletop games</v>
      </c>
      <c r="U2247">
        <f>LEN(C2247)</f>
        <v>105</v>
      </c>
      <c r="V2247">
        <f t="shared" si="213"/>
        <v>0</v>
      </c>
      <c r="W2247">
        <f t="shared" si="214"/>
        <v>0</v>
      </c>
      <c r="X2247">
        <f t="shared" si="215"/>
        <v>1</v>
      </c>
    </row>
    <row r="2248" spans="1:24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>
        <f>E2248/D2248</f>
        <v>1.0012000000000001</v>
      </c>
      <c r="O2248" s="6">
        <f>IF(L2248&gt;0,E2248/L2248,0)</f>
        <v>43.912280701754383</v>
      </c>
      <c r="P2248" s="11">
        <f t="shared" si="210"/>
        <v>42251.583449074074</v>
      </c>
      <c r="Q2248" s="11">
        <f>(((J2248/60)/60)/24)+DATE(1970,1,1)+(-5/24)</f>
        <v>42221.583449074074</v>
      </c>
      <c r="R2248" s="13" t="s">
        <v>8297</v>
      </c>
      <c r="S2248" s="14" t="str">
        <f t="shared" si="211"/>
        <v>games</v>
      </c>
      <c r="T2248" s="13" t="str">
        <f t="shared" si="212"/>
        <v>tabletop games</v>
      </c>
      <c r="U2248">
        <f>LEN(C2248)</f>
        <v>125</v>
      </c>
      <c r="V2248">
        <f t="shared" si="213"/>
        <v>0</v>
      </c>
      <c r="W2248">
        <f t="shared" si="214"/>
        <v>0</v>
      </c>
      <c r="X2248">
        <f t="shared" si="215"/>
        <v>1</v>
      </c>
    </row>
    <row r="2249" spans="1:24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>
        <f>E2249/D2249</f>
        <v>1.0445405405405406</v>
      </c>
      <c r="O2249" s="6">
        <f>IF(L2249&gt;0,E2249/L2249,0)</f>
        <v>50.852631578947367</v>
      </c>
      <c r="P2249" s="11">
        <f t="shared" si="210"/>
        <v>42214.457928240743</v>
      </c>
      <c r="Q2249" s="11">
        <f>(((J2249/60)/60)/24)+DATE(1970,1,1)+(-5/24)</f>
        <v>42200.457928240743</v>
      </c>
      <c r="R2249" s="13" t="s">
        <v>8297</v>
      </c>
      <c r="S2249" s="14" t="str">
        <f t="shared" si="211"/>
        <v>games</v>
      </c>
      <c r="T2249" s="13" t="str">
        <f t="shared" si="212"/>
        <v>tabletop games</v>
      </c>
      <c r="U2249">
        <f>LEN(C2249)</f>
        <v>94</v>
      </c>
      <c r="V2249">
        <f t="shared" si="213"/>
        <v>0</v>
      </c>
      <c r="W2249">
        <f t="shared" si="214"/>
        <v>1</v>
      </c>
      <c r="X2249">
        <f t="shared" si="215"/>
        <v>0</v>
      </c>
    </row>
    <row r="2250" spans="1:24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>
        <f>E2250/D2250</f>
        <v>1.0721428571428571</v>
      </c>
      <c r="O2250" s="6">
        <f>IF(L2250&gt;0,E2250/L2250,0)</f>
        <v>58.6328125</v>
      </c>
      <c r="P2250" s="11">
        <f t="shared" si="210"/>
        <v>42718.667569444442</v>
      </c>
      <c r="Q2250" s="11">
        <f>(((J2250/60)/60)/24)+DATE(1970,1,1)+(-5/24)</f>
        <v>42688.667569444442</v>
      </c>
      <c r="R2250" s="13" t="s">
        <v>8297</v>
      </c>
      <c r="S2250" s="14" t="str">
        <f t="shared" si="211"/>
        <v>games</v>
      </c>
      <c r="T2250" s="13" t="str">
        <f t="shared" si="212"/>
        <v>tabletop games</v>
      </c>
      <c r="U2250">
        <f>LEN(C2250)</f>
        <v>130</v>
      </c>
      <c r="V2250">
        <f t="shared" si="213"/>
        <v>0</v>
      </c>
      <c r="W2250">
        <f t="shared" si="214"/>
        <v>0</v>
      </c>
      <c r="X2250">
        <f t="shared" si="215"/>
        <v>1</v>
      </c>
    </row>
    <row r="2251" spans="1:24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>
        <f>E2251/D2251</f>
        <v>1.6877142857142857</v>
      </c>
      <c r="O2251" s="6">
        <f>IF(L2251&gt;0,E2251/L2251,0)</f>
        <v>32.81666666666667</v>
      </c>
      <c r="P2251" s="11">
        <f t="shared" si="210"/>
        <v>41366.453298611108</v>
      </c>
      <c r="Q2251" s="11">
        <f>(((J2251/60)/60)/24)+DATE(1970,1,1)+(-5/24)</f>
        <v>41336.494965277772</v>
      </c>
      <c r="R2251" s="13" t="s">
        <v>8297</v>
      </c>
      <c r="S2251" s="14" t="str">
        <f t="shared" si="211"/>
        <v>games</v>
      </c>
      <c r="T2251" s="13" t="str">
        <f t="shared" si="212"/>
        <v>tabletop games</v>
      </c>
      <c r="U2251">
        <f>LEN(C2251)</f>
        <v>100</v>
      </c>
      <c r="V2251">
        <f t="shared" si="213"/>
        <v>0</v>
      </c>
      <c r="W2251">
        <f t="shared" si="214"/>
        <v>0</v>
      </c>
      <c r="X2251">
        <f t="shared" si="215"/>
        <v>1</v>
      </c>
    </row>
    <row r="2252" spans="1:24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>
        <f>E2252/D2252</f>
        <v>9.7511200000000002</v>
      </c>
      <c r="O2252" s="6">
        <f>IF(L2252&gt;0,E2252/L2252,0)</f>
        <v>426.93169877408059</v>
      </c>
      <c r="P2252" s="11">
        <f t="shared" si="210"/>
        <v>42706.838807870365</v>
      </c>
      <c r="Q2252" s="11">
        <f>(((J2252/60)/60)/24)+DATE(1970,1,1)+(-5/24)</f>
        <v>42676.7971412037</v>
      </c>
      <c r="R2252" s="13" t="s">
        <v>8297</v>
      </c>
      <c r="S2252" s="14" t="str">
        <f t="shared" si="211"/>
        <v>games</v>
      </c>
      <c r="T2252" s="13" t="str">
        <f t="shared" si="212"/>
        <v>tabletop games</v>
      </c>
      <c r="U2252">
        <f>LEN(C2252)</f>
        <v>123</v>
      </c>
      <c r="V2252">
        <f t="shared" si="213"/>
        <v>0</v>
      </c>
      <c r="W2252">
        <f t="shared" si="214"/>
        <v>0</v>
      </c>
      <c r="X2252">
        <f t="shared" si="215"/>
        <v>1</v>
      </c>
    </row>
    <row r="2253" spans="1:24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>
        <f>E2253/D2253</f>
        <v>1.3444929411764706</v>
      </c>
      <c r="O2253" s="6">
        <f>IF(L2253&gt;0,E2253/L2253,0)</f>
        <v>23.808729166666669</v>
      </c>
      <c r="P2253" s="11">
        <f t="shared" si="210"/>
        <v>41867.137465277774</v>
      </c>
      <c r="Q2253" s="11">
        <f>(((J2253/60)/60)/24)+DATE(1970,1,1)+(-5/24)</f>
        <v>41846.137465277774</v>
      </c>
      <c r="R2253" s="13" t="s">
        <v>8297</v>
      </c>
      <c r="S2253" s="14" t="str">
        <f t="shared" si="211"/>
        <v>games</v>
      </c>
      <c r="T2253" s="13" t="str">
        <f t="shared" si="212"/>
        <v>tabletop games</v>
      </c>
      <c r="U2253">
        <f>LEN(C2253)</f>
        <v>110</v>
      </c>
      <c r="V2253">
        <f t="shared" si="213"/>
        <v>0</v>
      </c>
      <c r="W2253">
        <f t="shared" si="214"/>
        <v>0</v>
      </c>
      <c r="X2253">
        <f t="shared" si="215"/>
        <v>1</v>
      </c>
    </row>
    <row r="2254" spans="1:24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>
        <f>E2254/D2254</f>
        <v>2.722777777777778</v>
      </c>
      <c r="O2254" s="6">
        <f>IF(L2254&gt;0,E2254/L2254,0)</f>
        <v>98.413654618473899</v>
      </c>
      <c r="P2254" s="11">
        <f t="shared" si="210"/>
        <v>42588.119652777772</v>
      </c>
      <c r="Q2254" s="11">
        <f>(((J2254/60)/60)/24)+DATE(1970,1,1)+(-5/24)</f>
        <v>42573.119652777772</v>
      </c>
      <c r="R2254" s="13" t="s">
        <v>8297</v>
      </c>
      <c r="S2254" s="14" t="str">
        <f t="shared" si="211"/>
        <v>games</v>
      </c>
      <c r="T2254" s="13" t="str">
        <f t="shared" si="212"/>
        <v>tabletop games</v>
      </c>
      <c r="U2254">
        <f>LEN(C2254)</f>
        <v>122</v>
      </c>
      <c r="V2254">
        <f t="shared" si="213"/>
        <v>0</v>
      </c>
      <c r="W2254">
        <f t="shared" si="214"/>
        <v>0</v>
      </c>
      <c r="X2254">
        <f t="shared" si="215"/>
        <v>1</v>
      </c>
    </row>
    <row r="2255" spans="1:24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>
        <f>E2255/D2255</f>
        <v>1.1268750000000001</v>
      </c>
      <c r="O2255" s="6">
        <f>IF(L2255&gt;0,E2255/L2255,0)</f>
        <v>107.32142857142857</v>
      </c>
      <c r="P2255" s="11">
        <f t="shared" si="210"/>
        <v>42326.46466435185</v>
      </c>
      <c r="Q2255" s="11">
        <f>(((J2255/60)/60)/24)+DATE(1970,1,1)+(-5/24)</f>
        <v>42296.422997685186</v>
      </c>
      <c r="R2255" s="13" t="s">
        <v>8297</v>
      </c>
      <c r="S2255" s="14" t="str">
        <f t="shared" si="211"/>
        <v>games</v>
      </c>
      <c r="T2255" s="13" t="str">
        <f t="shared" si="212"/>
        <v>tabletop games</v>
      </c>
      <c r="U2255">
        <f>LEN(C2255)</f>
        <v>132</v>
      </c>
      <c r="V2255">
        <f t="shared" si="213"/>
        <v>0</v>
      </c>
      <c r="W2255">
        <f t="shared" si="214"/>
        <v>0</v>
      </c>
      <c r="X2255">
        <f t="shared" si="215"/>
        <v>1</v>
      </c>
    </row>
    <row r="2256" spans="1:24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>
        <f>E2256/D2256</f>
        <v>4.5979999999999999</v>
      </c>
      <c r="O2256" s="6">
        <f>IF(L2256&gt;0,E2256/L2256,0)</f>
        <v>11.67005076142132</v>
      </c>
      <c r="P2256" s="11">
        <f t="shared" si="210"/>
        <v>42759.439444444441</v>
      </c>
      <c r="Q2256" s="11">
        <f>(((J2256/60)/60)/24)+DATE(1970,1,1)+(-5/24)</f>
        <v>42752.439444444441</v>
      </c>
      <c r="R2256" s="13" t="s">
        <v>8297</v>
      </c>
      <c r="S2256" s="14" t="str">
        <f t="shared" si="211"/>
        <v>games</v>
      </c>
      <c r="T2256" s="13" t="str">
        <f t="shared" si="212"/>
        <v>tabletop games</v>
      </c>
      <c r="U2256">
        <f>LEN(C2256)</f>
        <v>91</v>
      </c>
      <c r="V2256">
        <f t="shared" si="213"/>
        <v>0</v>
      </c>
      <c r="W2256">
        <f t="shared" si="214"/>
        <v>1</v>
      </c>
      <c r="X2256">
        <f t="shared" si="215"/>
        <v>0</v>
      </c>
    </row>
    <row r="2257" spans="1:24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>
        <f>E2257/D2257</f>
        <v>2.8665822784810127</v>
      </c>
      <c r="O2257" s="6">
        <f>IF(L2257&gt;0,E2257/L2257,0)</f>
        <v>41.782287822878232</v>
      </c>
      <c r="P2257" s="11">
        <f t="shared" si="210"/>
        <v>42497.743645833332</v>
      </c>
      <c r="Q2257" s="11">
        <f>(((J2257/60)/60)/24)+DATE(1970,1,1)+(-5/24)</f>
        <v>42467.743645833332</v>
      </c>
      <c r="R2257" s="13" t="s">
        <v>8297</v>
      </c>
      <c r="S2257" s="14" t="str">
        <f t="shared" si="211"/>
        <v>games</v>
      </c>
      <c r="T2257" s="13" t="str">
        <f t="shared" si="212"/>
        <v>tabletop games</v>
      </c>
      <c r="U2257">
        <f>LEN(C2257)</f>
        <v>76</v>
      </c>
      <c r="V2257">
        <f t="shared" si="213"/>
        <v>0</v>
      </c>
      <c r="W2257">
        <f t="shared" si="214"/>
        <v>1</v>
      </c>
      <c r="X2257">
        <f t="shared" si="215"/>
        <v>0</v>
      </c>
    </row>
    <row r="2258" spans="1:24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>
        <f>E2258/D2258</f>
        <v>2.2270833333333333</v>
      </c>
      <c r="O2258" s="6">
        <f>IF(L2258&gt;0,E2258/L2258,0)</f>
        <v>21.38</v>
      </c>
      <c r="P2258" s="11">
        <f t="shared" si="210"/>
        <v>42696.243587962956</v>
      </c>
      <c r="Q2258" s="11">
        <f>(((J2258/60)/60)/24)+DATE(1970,1,1)+(-5/24)</f>
        <v>42682.243587962956</v>
      </c>
      <c r="R2258" s="13" t="s">
        <v>8297</v>
      </c>
      <c r="S2258" s="14" t="str">
        <f t="shared" si="211"/>
        <v>games</v>
      </c>
      <c r="T2258" s="13" t="str">
        <f t="shared" si="212"/>
        <v>tabletop games</v>
      </c>
      <c r="U2258">
        <f>LEN(C2258)</f>
        <v>115</v>
      </c>
      <c r="V2258">
        <f t="shared" si="213"/>
        <v>0</v>
      </c>
      <c r="W2258">
        <f t="shared" si="214"/>
        <v>0</v>
      </c>
      <c r="X2258">
        <f t="shared" si="215"/>
        <v>1</v>
      </c>
    </row>
    <row r="2259" spans="1:24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>
        <f>E2259/D2259</f>
        <v>6.3613999999999997</v>
      </c>
      <c r="O2259" s="6">
        <f>IF(L2259&gt;0,E2259/L2259,0)</f>
        <v>94.103550295857985</v>
      </c>
      <c r="P2259" s="11">
        <f t="shared" si="210"/>
        <v>42540.749999999993</v>
      </c>
      <c r="Q2259" s="11">
        <f>(((J2259/60)/60)/24)+DATE(1970,1,1)+(-5/24)</f>
        <v>42505.728344907409</v>
      </c>
      <c r="R2259" s="13" t="s">
        <v>8297</v>
      </c>
      <c r="S2259" s="14" t="str">
        <f t="shared" si="211"/>
        <v>games</v>
      </c>
      <c r="T2259" s="13" t="str">
        <f t="shared" si="212"/>
        <v>tabletop games</v>
      </c>
      <c r="U2259">
        <f>LEN(C2259)</f>
        <v>135</v>
      </c>
      <c r="V2259">
        <f t="shared" si="213"/>
        <v>0</v>
      </c>
      <c r="W2259">
        <f t="shared" si="214"/>
        <v>0</v>
      </c>
      <c r="X2259">
        <f t="shared" si="215"/>
        <v>1</v>
      </c>
    </row>
    <row r="2260" spans="1:24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>
        <f>E2260/D2260</f>
        <v>1.4650000000000001</v>
      </c>
      <c r="O2260" s="6">
        <f>IF(L2260&gt;0,E2260/L2260,0)</f>
        <v>15.721951219512196</v>
      </c>
      <c r="P2260" s="11">
        <f t="shared" si="210"/>
        <v>42166.542673611104</v>
      </c>
      <c r="Q2260" s="11">
        <f>(((J2260/60)/60)/24)+DATE(1970,1,1)+(-5/24)</f>
        <v>42136.542673611104</v>
      </c>
      <c r="R2260" s="13" t="s">
        <v>8297</v>
      </c>
      <c r="S2260" s="14" t="str">
        <f t="shared" si="211"/>
        <v>games</v>
      </c>
      <c r="T2260" s="13" t="str">
        <f t="shared" si="212"/>
        <v>tabletop games</v>
      </c>
      <c r="U2260">
        <f>LEN(C2260)</f>
        <v>78</v>
      </c>
      <c r="V2260">
        <f t="shared" si="213"/>
        <v>0</v>
      </c>
      <c r="W2260">
        <f t="shared" si="214"/>
        <v>1</v>
      </c>
      <c r="X2260">
        <f t="shared" si="215"/>
        <v>0</v>
      </c>
    </row>
    <row r="2261" spans="1:24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>
        <f>E2261/D2261</f>
        <v>18.670999999999999</v>
      </c>
      <c r="O2261" s="6">
        <f>IF(L2261&gt;0,E2261/L2261,0)</f>
        <v>90.635922330097088</v>
      </c>
      <c r="P2261" s="11">
        <f t="shared" si="210"/>
        <v>42712.59648148148</v>
      </c>
      <c r="Q2261" s="11">
        <f>(((J2261/60)/60)/24)+DATE(1970,1,1)+(-5/24)</f>
        <v>42702.59648148148</v>
      </c>
      <c r="R2261" s="13" t="s">
        <v>8297</v>
      </c>
      <c r="S2261" s="14" t="str">
        <f t="shared" si="211"/>
        <v>games</v>
      </c>
      <c r="T2261" s="13" t="str">
        <f t="shared" si="212"/>
        <v>tabletop games</v>
      </c>
      <c r="U2261">
        <f>LEN(C2261)</f>
        <v>125</v>
      </c>
      <c r="V2261">
        <f t="shared" si="213"/>
        <v>0</v>
      </c>
      <c r="W2261">
        <f t="shared" si="214"/>
        <v>0</v>
      </c>
      <c r="X2261">
        <f t="shared" si="215"/>
        <v>1</v>
      </c>
    </row>
    <row r="2262" spans="1:24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>
        <f>E2262/D2262</f>
        <v>3.2692000000000001</v>
      </c>
      <c r="O2262" s="6">
        <f>IF(L2262&gt;0,E2262/L2262,0)</f>
        <v>97.297619047619051</v>
      </c>
      <c r="P2262" s="11">
        <f t="shared" si="210"/>
        <v>41724.766782407409</v>
      </c>
      <c r="Q2262" s="11">
        <f>(((J2262/60)/60)/24)+DATE(1970,1,1)+(-5/24)</f>
        <v>41694.808449074073</v>
      </c>
      <c r="R2262" s="13" t="s">
        <v>8297</v>
      </c>
      <c r="S2262" s="14" t="str">
        <f t="shared" si="211"/>
        <v>games</v>
      </c>
      <c r="T2262" s="13" t="str">
        <f t="shared" si="212"/>
        <v>tabletop games</v>
      </c>
      <c r="U2262">
        <f>LEN(C2262)</f>
        <v>131</v>
      </c>
      <c r="V2262">
        <f t="shared" si="213"/>
        <v>0</v>
      </c>
      <c r="W2262">
        <f t="shared" si="214"/>
        <v>0</v>
      </c>
      <c r="X2262">
        <f t="shared" si="215"/>
        <v>1</v>
      </c>
    </row>
    <row r="2263" spans="1:24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>
        <f>E2263/D2263</f>
        <v>7.7949999999999999</v>
      </c>
      <c r="O2263" s="6">
        <f>IF(L2263&gt;0,E2263/L2263,0)</f>
        <v>37.11904761904762</v>
      </c>
      <c r="P2263" s="11">
        <f t="shared" si="210"/>
        <v>42780.516435185178</v>
      </c>
      <c r="Q2263" s="11">
        <f>(((J2263/60)/60)/24)+DATE(1970,1,1)+(-5/24)</f>
        <v>42759.516435185178</v>
      </c>
      <c r="R2263" s="13" t="s">
        <v>8297</v>
      </c>
      <c r="S2263" s="14" t="str">
        <f t="shared" si="211"/>
        <v>games</v>
      </c>
      <c r="T2263" s="13" t="str">
        <f t="shared" si="212"/>
        <v>tabletop games</v>
      </c>
      <c r="U2263">
        <f>LEN(C2263)</f>
        <v>135</v>
      </c>
      <c r="V2263">
        <f t="shared" si="213"/>
        <v>0</v>
      </c>
      <c r="W2263">
        <f t="shared" si="214"/>
        <v>0</v>
      </c>
      <c r="X2263">
        <f t="shared" si="215"/>
        <v>1</v>
      </c>
    </row>
    <row r="2264" spans="1:24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>
        <f>E2264/D2264</f>
        <v>1.5415151515151515</v>
      </c>
      <c r="O2264" s="6">
        <f>IF(L2264&gt;0,E2264/L2264,0)</f>
        <v>28.104972375690608</v>
      </c>
      <c r="P2264" s="11">
        <f t="shared" si="210"/>
        <v>41960.791666666664</v>
      </c>
      <c r="Q2264" s="11">
        <f>(((J2264/60)/60)/24)+DATE(1970,1,1)+(-5/24)</f>
        <v>41926.376828703702</v>
      </c>
      <c r="R2264" s="13" t="s">
        <v>8297</v>
      </c>
      <c r="S2264" s="14" t="str">
        <f t="shared" si="211"/>
        <v>games</v>
      </c>
      <c r="T2264" s="13" t="str">
        <f t="shared" si="212"/>
        <v>tabletop games</v>
      </c>
      <c r="U2264">
        <f>LEN(C2264)</f>
        <v>93</v>
      </c>
      <c r="V2264">
        <f t="shared" si="213"/>
        <v>0</v>
      </c>
      <c r="W2264">
        <f t="shared" si="214"/>
        <v>1</v>
      </c>
      <c r="X2264">
        <f t="shared" si="215"/>
        <v>0</v>
      </c>
    </row>
    <row r="2265" spans="1:24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>
        <f>E2265/D2265</f>
        <v>1.1554666666666666</v>
      </c>
      <c r="O2265" s="6">
        <f>IF(L2265&gt;0,E2265/L2265,0)</f>
        <v>144.43333333333334</v>
      </c>
      <c r="P2265" s="11">
        <f t="shared" si="210"/>
        <v>42035.623993055553</v>
      </c>
      <c r="Q2265" s="11">
        <f>(((J2265/60)/60)/24)+DATE(1970,1,1)+(-5/24)</f>
        <v>42014.623993055553</v>
      </c>
      <c r="R2265" s="13" t="s">
        <v>8297</v>
      </c>
      <c r="S2265" s="14" t="str">
        <f t="shared" si="211"/>
        <v>games</v>
      </c>
      <c r="T2265" s="13" t="str">
        <f t="shared" si="212"/>
        <v>tabletop games</v>
      </c>
      <c r="U2265">
        <f>LEN(C2265)</f>
        <v>114</v>
      </c>
      <c r="V2265">
        <f t="shared" si="213"/>
        <v>0</v>
      </c>
      <c r="W2265">
        <f t="shared" si="214"/>
        <v>0</v>
      </c>
      <c r="X2265">
        <f t="shared" si="215"/>
        <v>1</v>
      </c>
    </row>
    <row r="2266" spans="1:24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>
        <f>E2266/D2266</f>
        <v>1.8003333333333333</v>
      </c>
      <c r="O2266" s="6">
        <f>IF(L2266&gt;0,E2266/L2266,0)</f>
        <v>24.274157303370785</v>
      </c>
      <c r="P2266" s="11">
        <f t="shared" si="210"/>
        <v>42512.916666666664</v>
      </c>
      <c r="Q2266" s="11">
        <f>(((J2266/60)/60)/24)+DATE(1970,1,1)+(-5/24)</f>
        <v>42496.374004629623</v>
      </c>
      <c r="R2266" s="13" t="s">
        <v>8297</v>
      </c>
      <c r="S2266" s="14" t="str">
        <f t="shared" si="211"/>
        <v>games</v>
      </c>
      <c r="T2266" s="13" t="str">
        <f t="shared" si="212"/>
        <v>tabletop games</v>
      </c>
      <c r="U2266">
        <f>LEN(C2266)</f>
        <v>131</v>
      </c>
      <c r="V2266">
        <f t="shared" si="213"/>
        <v>0</v>
      </c>
      <c r="W2266">
        <f t="shared" si="214"/>
        <v>0</v>
      </c>
      <c r="X2266">
        <f t="shared" si="215"/>
        <v>1</v>
      </c>
    </row>
    <row r="2267" spans="1:24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>
        <f>E2267/D2267</f>
        <v>2.9849999999999999</v>
      </c>
      <c r="O2267" s="6">
        <f>IF(L2267&gt;0,E2267/L2267,0)</f>
        <v>35.117647058823529</v>
      </c>
      <c r="P2267" s="11">
        <f t="shared" si="210"/>
        <v>42696.644756944443</v>
      </c>
      <c r="Q2267" s="11">
        <f>(((J2267/60)/60)/24)+DATE(1970,1,1)+(-5/24)</f>
        <v>42689.644756944443</v>
      </c>
      <c r="R2267" s="13" t="s">
        <v>8297</v>
      </c>
      <c r="S2267" s="14" t="str">
        <f t="shared" si="211"/>
        <v>games</v>
      </c>
      <c r="T2267" s="13" t="str">
        <f t="shared" si="212"/>
        <v>tabletop games</v>
      </c>
      <c r="U2267">
        <f>LEN(C2267)</f>
        <v>134</v>
      </c>
      <c r="V2267">
        <f t="shared" si="213"/>
        <v>0</v>
      </c>
      <c r="W2267">
        <f t="shared" si="214"/>
        <v>0</v>
      </c>
      <c r="X2267">
        <f t="shared" si="215"/>
        <v>1</v>
      </c>
    </row>
    <row r="2268" spans="1:24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>
        <f>E2268/D2268</f>
        <v>3.2026666666666666</v>
      </c>
      <c r="O2268" s="6">
        <f>IF(L2268&gt;0,E2268/L2268,0)</f>
        <v>24.762886597938145</v>
      </c>
      <c r="P2268" s="11">
        <f t="shared" si="210"/>
        <v>42486.874999999993</v>
      </c>
      <c r="Q2268" s="11">
        <f>(((J2268/60)/60)/24)+DATE(1970,1,1)+(-5/24)</f>
        <v>42469.666574074072</v>
      </c>
      <c r="R2268" s="13" t="s">
        <v>8297</v>
      </c>
      <c r="S2268" s="14" t="str">
        <f t="shared" si="211"/>
        <v>games</v>
      </c>
      <c r="T2268" s="13" t="str">
        <f t="shared" si="212"/>
        <v>tabletop games</v>
      </c>
      <c r="U2268">
        <f>LEN(C2268)</f>
        <v>101</v>
      </c>
      <c r="V2268">
        <f t="shared" si="213"/>
        <v>0</v>
      </c>
      <c r="W2268">
        <f t="shared" si="214"/>
        <v>0</v>
      </c>
      <c r="X2268">
        <f t="shared" si="215"/>
        <v>1</v>
      </c>
    </row>
    <row r="2269" spans="1:24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>
        <f>E2269/D2269</f>
        <v>3.80525</v>
      </c>
      <c r="O2269" s="6">
        <f>IF(L2269&gt;0,E2269/L2269,0)</f>
        <v>188.37871287128712</v>
      </c>
      <c r="P2269" s="11">
        <f t="shared" si="210"/>
        <v>41993.833333333336</v>
      </c>
      <c r="Q2269" s="11">
        <f>(((J2269/60)/60)/24)+DATE(1970,1,1)+(-5/24)</f>
        <v>41968.621493055551</v>
      </c>
      <c r="R2269" s="13" t="s">
        <v>8297</v>
      </c>
      <c r="S2269" s="14" t="str">
        <f t="shared" si="211"/>
        <v>games</v>
      </c>
      <c r="T2269" s="13" t="str">
        <f t="shared" si="212"/>
        <v>tabletop games</v>
      </c>
      <c r="U2269">
        <f>LEN(C2269)</f>
        <v>135</v>
      </c>
      <c r="V2269">
        <f t="shared" si="213"/>
        <v>0</v>
      </c>
      <c r="W2269">
        <f t="shared" si="214"/>
        <v>0</v>
      </c>
      <c r="X2269">
        <f t="shared" si="215"/>
        <v>1</v>
      </c>
    </row>
    <row r="2270" spans="1:24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>
        <f>E2270/D2270</f>
        <v>1.026</v>
      </c>
      <c r="O2270" s="6">
        <f>IF(L2270&gt;0,E2270/L2270,0)</f>
        <v>148.08247422680412</v>
      </c>
      <c r="P2270" s="11">
        <f t="shared" si="210"/>
        <v>42805.874016203699</v>
      </c>
      <c r="Q2270" s="11">
        <f>(((J2270/60)/60)/24)+DATE(1970,1,1)+(-5/24)</f>
        <v>42775.874016203699</v>
      </c>
      <c r="R2270" s="13" t="s">
        <v>8297</v>
      </c>
      <c r="S2270" s="14" t="str">
        <f t="shared" si="211"/>
        <v>games</v>
      </c>
      <c r="T2270" s="13" t="str">
        <f t="shared" si="212"/>
        <v>tabletop games</v>
      </c>
      <c r="U2270">
        <f>LEN(C2270)</f>
        <v>133</v>
      </c>
      <c r="V2270">
        <f t="shared" si="213"/>
        <v>0</v>
      </c>
      <c r="W2270">
        <f t="shared" si="214"/>
        <v>0</v>
      </c>
      <c r="X2270">
        <f t="shared" si="215"/>
        <v>1</v>
      </c>
    </row>
    <row r="2271" spans="1:24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>
        <f>E2271/D2271</f>
        <v>18.016400000000001</v>
      </c>
      <c r="O2271" s="6">
        <f>IF(L2271&gt;0,E2271/L2271,0)</f>
        <v>49.934589800443462</v>
      </c>
      <c r="P2271" s="11">
        <f t="shared" si="210"/>
        <v>42800.999999999993</v>
      </c>
      <c r="Q2271" s="11">
        <f>(((J2271/60)/60)/24)+DATE(1970,1,1)+(-5/24)</f>
        <v>42776.496099537035</v>
      </c>
      <c r="R2271" s="13" t="s">
        <v>8297</v>
      </c>
      <c r="S2271" s="14" t="str">
        <f t="shared" si="211"/>
        <v>games</v>
      </c>
      <c r="T2271" s="13" t="str">
        <f t="shared" si="212"/>
        <v>tabletop games</v>
      </c>
      <c r="U2271">
        <f>LEN(C2271)</f>
        <v>121</v>
      </c>
      <c r="V2271">
        <f t="shared" si="213"/>
        <v>0</v>
      </c>
      <c r="W2271">
        <f t="shared" si="214"/>
        <v>0</v>
      </c>
      <c r="X2271">
        <f t="shared" si="215"/>
        <v>1</v>
      </c>
    </row>
    <row r="2272" spans="1:24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>
        <f>E2272/D2272</f>
        <v>7.2024800000000004</v>
      </c>
      <c r="O2272" s="6">
        <f>IF(L2272&gt;0,E2272/L2272,0)</f>
        <v>107.82155688622754</v>
      </c>
      <c r="P2272" s="11">
        <f t="shared" si="210"/>
        <v>42745.707638888889</v>
      </c>
      <c r="Q2272" s="11">
        <f>(((J2272/60)/60)/24)+DATE(1970,1,1)+(-5/24)</f>
        <v>42725.661030092589</v>
      </c>
      <c r="R2272" s="13" t="s">
        <v>8297</v>
      </c>
      <c r="S2272" s="14" t="str">
        <f t="shared" si="211"/>
        <v>games</v>
      </c>
      <c r="T2272" s="13" t="str">
        <f t="shared" si="212"/>
        <v>tabletop games</v>
      </c>
      <c r="U2272">
        <f>LEN(C2272)</f>
        <v>120</v>
      </c>
      <c r="V2272">
        <f t="shared" si="213"/>
        <v>0</v>
      </c>
      <c r="W2272">
        <f t="shared" si="214"/>
        <v>0</v>
      </c>
      <c r="X2272">
        <f t="shared" si="215"/>
        <v>1</v>
      </c>
    </row>
    <row r="2273" spans="1:24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>
        <f>E2273/D2273</f>
        <v>2.8309000000000002</v>
      </c>
      <c r="O2273" s="6">
        <f>IF(L2273&gt;0,E2273/L2273,0)</f>
        <v>42.63403614457831</v>
      </c>
      <c r="P2273" s="11">
        <f t="shared" si="210"/>
        <v>42713.791712962957</v>
      </c>
      <c r="Q2273" s="11">
        <f>(((J2273/60)/60)/24)+DATE(1970,1,1)+(-5/24)</f>
        <v>42683.791712962957</v>
      </c>
      <c r="R2273" s="13" t="s">
        <v>8297</v>
      </c>
      <c r="S2273" s="14" t="str">
        <f t="shared" si="211"/>
        <v>games</v>
      </c>
      <c r="T2273" s="13" t="str">
        <f t="shared" si="212"/>
        <v>tabletop games</v>
      </c>
      <c r="U2273">
        <f>LEN(C2273)</f>
        <v>127</v>
      </c>
      <c r="V2273">
        <f t="shared" si="213"/>
        <v>0</v>
      </c>
      <c r="W2273">
        <f t="shared" si="214"/>
        <v>0</v>
      </c>
      <c r="X2273">
        <f t="shared" si="215"/>
        <v>1</v>
      </c>
    </row>
    <row r="2274" spans="1:24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>
        <f>E2274/D2274</f>
        <v>13.566000000000001</v>
      </c>
      <c r="O2274" s="6">
        <f>IF(L2274&gt;0,E2274/L2274,0)</f>
        <v>14.370762711864407</v>
      </c>
      <c r="P2274" s="11">
        <f t="shared" si="210"/>
        <v>42345.491157407399</v>
      </c>
      <c r="Q2274" s="11">
        <f>(((J2274/60)/60)/24)+DATE(1970,1,1)+(-5/24)</f>
        <v>42315.491157407399</v>
      </c>
      <c r="R2274" s="13" t="s">
        <v>8297</v>
      </c>
      <c r="S2274" s="14" t="str">
        <f t="shared" si="211"/>
        <v>games</v>
      </c>
      <c r="T2274" s="13" t="str">
        <f t="shared" si="212"/>
        <v>tabletop games</v>
      </c>
      <c r="U2274">
        <f>LEN(C2274)</f>
        <v>115</v>
      </c>
      <c r="V2274">
        <f t="shared" si="213"/>
        <v>0</v>
      </c>
      <c r="W2274">
        <f t="shared" si="214"/>
        <v>0</v>
      </c>
      <c r="X2274">
        <f t="shared" si="215"/>
        <v>1</v>
      </c>
    </row>
    <row r="2275" spans="1:24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>
        <f>E2275/D2275</f>
        <v>2.2035999999999998</v>
      </c>
      <c r="O2275" s="6">
        <f>IF(L2275&gt;0,E2275/L2275,0)</f>
        <v>37.476190476190474</v>
      </c>
      <c r="P2275" s="11">
        <f t="shared" si="210"/>
        <v>42806.299097222225</v>
      </c>
      <c r="Q2275" s="11">
        <f>(((J2275/60)/60)/24)+DATE(1970,1,1)+(-5/24)</f>
        <v>42781.340763888882</v>
      </c>
      <c r="R2275" s="13" t="s">
        <v>8297</v>
      </c>
      <c r="S2275" s="14" t="str">
        <f t="shared" si="211"/>
        <v>games</v>
      </c>
      <c r="T2275" s="13" t="str">
        <f t="shared" si="212"/>
        <v>tabletop games</v>
      </c>
      <c r="U2275">
        <f>LEN(C2275)</f>
        <v>134</v>
      </c>
      <c r="V2275">
        <f t="shared" si="213"/>
        <v>0</v>
      </c>
      <c r="W2275">
        <f t="shared" si="214"/>
        <v>0</v>
      </c>
      <c r="X2275">
        <f t="shared" si="215"/>
        <v>1</v>
      </c>
    </row>
    <row r="2276" spans="1:24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>
        <f>E2276/D2276</f>
        <v>1.196</v>
      </c>
      <c r="O2276" s="6">
        <f>IF(L2276&gt;0,E2276/L2276,0)</f>
        <v>30.202020202020201</v>
      </c>
      <c r="P2276" s="11">
        <f t="shared" si="210"/>
        <v>41693.292326388888</v>
      </c>
      <c r="Q2276" s="11">
        <f>(((J2276/60)/60)/24)+DATE(1970,1,1)+(-5/24)</f>
        <v>41663.292326388888</v>
      </c>
      <c r="R2276" s="13" t="s">
        <v>8297</v>
      </c>
      <c r="S2276" s="14" t="str">
        <f t="shared" si="211"/>
        <v>games</v>
      </c>
      <c r="T2276" s="13" t="str">
        <f t="shared" si="212"/>
        <v>tabletop games</v>
      </c>
      <c r="U2276">
        <f>LEN(C2276)</f>
        <v>135</v>
      </c>
      <c r="V2276">
        <f t="shared" si="213"/>
        <v>0</v>
      </c>
      <c r="W2276">
        <f t="shared" si="214"/>
        <v>0</v>
      </c>
      <c r="X2276">
        <f t="shared" si="215"/>
        <v>1</v>
      </c>
    </row>
    <row r="2277" spans="1:24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>
        <f>E2277/D2277</f>
        <v>4.0776923076923079</v>
      </c>
      <c r="O2277" s="6">
        <f>IF(L2277&gt;0,E2277/L2277,0)</f>
        <v>33.550632911392405</v>
      </c>
      <c r="P2277" s="11">
        <f t="shared" si="210"/>
        <v>41995.408321759263</v>
      </c>
      <c r="Q2277" s="11">
        <f>(((J2277/60)/60)/24)+DATE(1970,1,1)+(-5/24)</f>
        <v>41965.408321759263</v>
      </c>
      <c r="R2277" s="13" t="s">
        <v>8297</v>
      </c>
      <c r="S2277" s="14" t="str">
        <f t="shared" si="211"/>
        <v>games</v>
      </c>
      <c r="T2277" s="13" t="str">
        <f t="shared" si="212"/>
        <v>tabletop games</v>
      </c>
      <c r="U2277">
        <f>LEN(C2277)</f>
        <v>125</v>
      </c>
      <c r="V2277">
        <f t="shared" si="213"/>
        <v>0</v>
      </c>
      <c r="W2277">
        <f t="shared" si="214"/>
        <v>0</v>
      </c>
      <c r="X2277">
        <f t="shared" si="215"/>
        <v>1</v>
      </c>
    </row>
    <row r="2278" spans="1:24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>
        <f>E2278/D2278</f>
        <v>1.0581826105905425</v>
      </c>
      <c r="O2278" s="6">
        <f>IF(L2278&gt;0,E2278/L2278,0)</f>
        <v>64.74666666666667</v>
      </c>
      <c r="P2278" s="11">
        <f t="shared" si="210"/>
        <v>41644.443159722221</v>
      </c>
      <c r="Q2278" s="11">
        <f>(((J2278/60)/60)/24)+DATE(1970,1,1)+(-5/24)</f>
        <v>41614.443159722221</v>
      </c>
      <c r="R2278" s="13" t="s">
        <v>8297</v>
      </c>
      <c r="S2278" s="14" t="str">
        <f t="shared" si="211"/>
        <v>games</v>
      </c>
      <c r="T2278" s="13" t="str">
        <f t="shared" si="212"/>
        <v>tabletop games</v>
      </c>
      <c r="U2278">
        <f>LEN(C2278)</f>
        <v>129</v>
      </c>
      <c r="V2278">
        <f t="shared" si="213"/>
        <v>0</v>
      </c>
      <c r="W2278">
        <f t="shared" si="214"/>
        <v>0</v>
      </c>
      <c r="X2278">
        <f t="shared" si="215"/>
        <v>1</v>
      </c>
    </row>
    <row r="2279" spans="1:24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>
        <f>E2279/D2279</f>
        <v>1.4108235294117648</v>
      </c>
      <c r="O2279" s="6">
        <f>IF(L2279&gt;0,E2279/L2279,0)</f>
        <v>57.932367149758456</v>
      </c>
      <c r="P2279" s="11">
        <f t="shared" si="210"/>
        <v>40966.470173611109</v>
      </c>
      <c r="Q2279" s="11">
        <f>(((J2279/60)/60)/24)+DATE(1970,1,1)+(-5/24)</f>
        <v>40936.470173611109</v>
      </c>
      <c r="R2279" s="13" t="s">
        <v>8297</v>
      </c>
      <c r="S2279" s="14" t="str">
        <f t="shared" si="211"/>
        <v>games</v>
      </c>
      <c r="T2279" s="13" t="str">
        <f t="shared" si="212"/>
        <v>tabletop games</v>
      </c>
      <c r="U2279">
        <f>LEN(C2279)</f>
        <v>128</v>
      </c>
      <c r="V2279">
        <f t="shared" si="213"/>
        <v>0</v>
      </c>
      <c r="W2279">
        <f t="shared" si="214"/>
        <v>0</v>
      </c>
      <c r="X2279">
        <f t="shared" si="215"/>
        <v>1</v>
      </c>
    </row>
    <row r="2280" spans="1:24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>
        <f>E2280/D2280</f>
        <v>2.7069999999999999</v>
      </c>
      <c r="O2280" s="6">
        <f>IF(L2280&gt;0,E2280/L2280,0)</f>
        <v>53.078431372549019</v>
      </c>
      <c r="P2280" s="11">
        <f t="shared" si="210"/>
        <v>42372.749305555553</v>
      </c>
      <c r="Q2280" s="11">
        <f>(((J2280/60)/60)/24)+DATE(1970,1,1)+(-5/24)</f>
        <v>42338.500775462955</v>
      </c>
      <c r="R2280" s="13" t="s">
        <v>8297</v>
      </c>
      <c r="S2280" s="14" t="str">
        <f t="shared" si="211"/>
        <v>games</v>
      </c>
      <c r="T2280" s="13" t="str">
        <f t="shared" si="212"/>
        <v>tabletop games</v>
      </c>
      <c r="U2280">
        <f>LEN(C2280)</f>
        <v>87</v>
      </c>
      <c r="V2280">
        <f t="shared" si="213"/>
        <v>0</v>
      </c>
      <c r="W2280">
        <f t="shared" si="214"/>
        <v>1</v>
      </c>
      <c r="X2280">
        <f t="shared" si="215"/>
        <v>0</v>
      </c>
    </row>
    <row r="2281" spans="1:24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>
        <f>E2281/D2281</f>
        <v>1.538</v>
      </c>
      <c r="O2281" s="6">
        <f>IF(L2281&gt;0,E2281/L2281,0)</f>
        <v>48.0625</v>
      </c>
      <c r="P2281" s="11">
        <f t="shared" si="210"/>
        <v>42038.958333333336</v>
      </c>
      <c r="Q2281" s="11">
        <f>(((J2281/60)/60)/24)+DATE(1970,1,1)+(-5/24)</f>
        <v>42020.598368055551</v>
      </c>
      <c r="R2281" s="13" t="s">
        <v>8297</v>
      </c>
      <c r="S2281" s="14" t="str">
        <f t="shared" si="211"/>
        <v>games</v>
      </c>
      <c r="T2281" s="13" t="str">
        <f t="shared" si="212"/>
        <v>tabletop games</v>
      </c>
      <c r="U2281">
        <f>LEN(C2281)</f>
        <v>126</v>
      </c>
      <c r="V2281">
        <f t="shared" si="213"/>
        <v>0</v>
      </c>
      <c r="W2281">
        <f t="shared" si="214"/>
        <v>0</v>
      </c>
      <c r="X2281">
        <f t="shared" si="215"/>
        <v>1</v>
      </c>
    </row>
    <row r="2282" spans="1:24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>
        <f>E2282/D2282</f>
        <v>4.0357653061224488</v>
      </c>
      <c r="O2282" s="6">
        <f>IF(L2282&gt;0,E2282/L2282,0)</f>
        <v>82.396874999999994</v>
      </c>
      <c r="P2282" s="11">
        <f t="shared" si="210"/>
        <v>42264.416562499995</v>
      </c>
      <c r="Q2282" s="11">
        <f>(((J2282/60)/60)/24)+DATE(1970,1,1)+(-5/24)</f>
        <v>42234.416562499995</v>
      </c>
      <c r="R2282" s="13" t="s">
        <v>8297</v>
      </c>
      <c r="S2282" s="14" t="str">
        <f t="shared" si="211"/>
        <v>games</v>
      </c>
      <c r="T2282" s="13" t="str">
        <f t="shared" si="212"/>
        <v>tabletop games</v>
      </c>
      <c r="U2282">
        <f>LEN(C2282)</f>
        <v>135</v>
      </c>
      <c r="V2282">
        <f t="shared" si="213"/>
        <v>0</v>
      </c>
      <c r="W2282">
        <f t="shared" si="214"/>
        <v>0</v>
      </c>
      <c r="X2282">
        <f t="shared" si="215"/>
        <v>1</v>
      </c>
    </row>
    <row r="2283" spans="1:24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>
        <f>E2283/D2283</f>
        <v>1.85</v>
      </c>
      <c r="O2283" s="6">
        <f>IF(L2283&gt;0,E2283/L2283,0)</f>
        <v>50.454545454545453</v>
      </c>
      <c r="P2283" s="11">
        <f t="shared" si="210"/>
        <v>40749.076388888883</v>
      </c>
      <c r="Q2283" s="11">
        <f>(((J2283/60)/60)/24)+DATE(1970,1,1)+(-5/24)</f>
        <v>40687.077511574069</v>
      </c>
      <c r="R2283" s="13" t="s">
        <v>8276</v>
      </c>
      <c r="S2283" s="14" t="str">
        <f t="shared" si="211"/>
        <v>music</v>
      </c>
      <c r="T2283" s="13" t="str">
        <f t="shared" si="212"/>
        <v>rock</v>
      </c>
      <c r="U2283">
        <f>LEN(C2283)</f>
        <v>126</v>
      </c>
      <c r="V2283">
        <f t="shared" si="213"/>
        <v>0</v>
      </c>
      <c r="W2283">
        <f t="shared" si="214"/>
        <v>0</v>
      </c>
      <c r="X2283">
        <f t="shared" si="215"/>
        <v>1</v>
      </c>
    </row>
    <row r="2284" spans="1:24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>
        <f>E2284/D2284</f>
        <v>1.8533333333333333</v>
      </c>
      <c r="O2284" s="6">
        <f>IF(L2284&gt;0,E2284/L2284,0)</f>
        <v>115.83333333333333</v>
      </c>
      <c r="P2284" s="11">
        <f t="shared" si="210"/>
        <v>42382.966273148144</v>
      </c>
      <c r="Q2284" s="11">
        <f>(((J2284/60)/60)/24)+DATE(1970,1,1)+(-5/24)</f>
        <v>42322.966273148144</v>
      </c>
      <c r="R2284" s="13" t="s">
        <v>8276</v>
      </c>
      <c r="S2284" s="14" t="str">
        <f t="shared" si="211"/>
        <v>music</v>
      </c>
      <c r="T2284" s="13" t="str">
        <f t="shared" si="212"/>
        <v>rock</v>
      </c>
      <c r="U2284">
        <f>LEN(C2284)</f>
        <v>89</v>
      </c>
      <c r="V2284">
        <f t="shared" si="213"/>
        <v>0</v>
      </c>
      <c r="W2284">
        <f t="shared" si="214"/>
        <v>1</v>
      </c>
      <c r="X2284">
        <f t="shared" si="215"/>
        <v>0</v>
      </c>
    </row>
    <row r="2285" spans="1:24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>
        <f>E2285/D2285</f>
        <v>1.0085533333333332</v>
      </c>
      <c r="O2285" s="6">
        <f>IF(L2285&gt;0,E2285/L2285,0)</f>
        <v>63.03458333333333</v>
      </c>
      <c r="P2285" s="11">
        <f t="shared" si="210"/>
        <v>41037.875046296293</v>
      </c>
      <c r="Q2285" s="11">
        <f>(((J2285/60)/60)/24)+DATE(1970,1,1)+(-5/24)</f>
        <v>40977.916712962957</v>
      </c>
      <c r="R2285" s="13" t="s">
        <v>8276</v>
      </c>
      <c r="S2285" s="14" t="str">
        <f t="shared" si="211"/>
        <v>music</v>
      </c>
      <c r="T2285" s="13" t="str">
        <f t="shared" si="212"/>
        <v>rock</v>
      </c>
      <c r="U2285">
        <f>LEN(C2285)</f>
        <v>130</v>
      </c>
      <c r="V2285">
        <f t="shared" si="213"/>
        <v>0</v>
      </c>
      <c r="W2285">
        <f t="shared" si="214"/>
        <v>0</v>
      </c>
      <c r="X2285">
        <f t="shared" si="215"/>
        <v>1</v>
      </c>
    </row>
    <row r="2286" spans="1:24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>
        <f>E2286/D2286</f>
        <v>1.0622116666666668</v>
      </c>
      <c r="O2286" s="6">
        <f>IF(L2286&gt;0,E2286/L2286,0)</f>
        <v>108.02152542372882</v>
      </c>
      <c r="P2286" s="11">
        <f t="shared" si="210"/>
        <v>40613.958333333328</v>
      </c>
      <c r="Q2286" s="11">
        <f>(((J2286/60)/60)/24)+DATE(1970,1,1)+(-5/24)</f>
        <v>40585.588483796295</v>
      </c>
      <c r="R2286" s="13" t="s">
        <v>8276</v>
      </c>
      <c r="S2286" s="14" t="str">
        <f t="shared" si="211"/>
        <v>music</v>
      </c>
      <c r="T2286" s="13" t="str">
        <f t="shared" si="212"/>
        <v>rock</v>
      </c>
      <c r="U2286">
        <f>LEN(C2286)</f>
        <v>48</v>
      </c>
      <c r="V2286">
        <f t="shared" si="213"/>
        <v>1</v>
      </c>
      <c r="W2286">
        <f t="shared" si="214"/>
        <v>0</v>
      </c>
      <c r="X2286">
        <f t="shared" si="215"/>
        <v>0</v>
      </c>
    </row>
    <row r="2287" spans="1:24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>
        <f>E2287/D2287</f>
        <v>1.2136666666666667</v>
      </c>
      <c r="O2287" s="6">
        <f>IF(L2287&gt;0,E2287/L2287,0)</f>
        <v>46.088607594936711</v>
      </c>
      <c r="P2287" s="11">
        <f t="shared" si="210"/>
        <v>41088.977349537032</v>
      </c>
      <c r="Q2287" s="11">
        <f>(((J2287/60)/60)/24)+DATE(1970,1,1)+(-5/24)</f>
        <v>41058.977349537032</v>
      </c>
      <c r="R2287" s="13" t="s">
        <v>8276</v>
      </c>
      <c r="S2287" s="14" t="str">
        <f t="shared" si="211"/>
        <v>music</v>
      </c>
      <c r="T2287" s="13" t="str">
        <f t="shared" si="212"/>
        <v>rock</v>
      </c>
      <c r="U2287">
        <f>LEN(C2287)</f>
        <v>133</v>
      </c>
      <c r="V2287">
        <f t="shared" si="213"/>
        <v>0</v>
      </c>
      <c r="W2287">
        <f t="shared" si="214"/>
        <v>0</v>
      </c>
      <c r="X2287">
        <f t="shared" si="215"/>
        <v>1</v>
      </c>
    </row>
    <row r="2288" spans="1:24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>
        <f>E2288/D2288</f>
        <v>1.0006666666666666</v>
      </c>
      <c r="O2288" s="6">
        <f>IF(L2288&gt;0,E2288/L2288,0)</f>
        <v>107.21428571428571</v>
      </c>
      <c r="P2288" s="11">
        <f t="shared" si="210"/>
        <v>41522.957638888889</v>
      </c>
      <c r="Q2288" s="11">
        <f>(((J2288/60)/60)/24)+DATE(1970,1,1)+(-5/24)</f>
        <v>41494.755254629628</v>
      </c>
      <c r="R2288" s="13" t="s">
        <v>8276</v>
      </c>
      <c r="S2288" s="14" t="str">
        <f t="shared" si="211"/>
        <v>music</v>
      </c>
      <c r="T2288" s="13" t="str">
        <f t="shared" si="212"/>
        <v>rock</v>
      </c>
      <c r="U2288">
        <f>LEN(C2288)</f>
        <v>127</v>
      </c>
      <c r="V2288">
        <f t="shared" si="213"/>
        <v>0</v>
      </c>
      <c r="W2288">
        <f t="shared" si="214"/>
        <v>0</v>
      </c>
      <c r="X2288">
        <f t="shared" si="215"/>
        <v>1</v>
      </c>
    </row>
    <row r="2289" spans="1:24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>
        <f>E2289/D2289</f>
        <v>1.1997755555555556</v>
      </c>
      <c r="O2289" s="6">
        <f>IF(L2289&gt;0,E2289/L2289,0)</f>
        <v>50.9338679245283</v>
      </c>
      <c r="P2289" s="11">
        <f t="shared" si="210"/>
        <v>41813.459027777775</v>
      </c>
      <c r="Q2289" s="11">
        <f>(((J2289/60)/60)/24)+DATE(1970,1,1)+(-5/24)</f>
        <v>41792.459027777775</v>
      </c>
      <c r="R2289" s="13" t="s">
        <v>8276</v>
      </c>
      <c r="S2289" s="14" t="str">
        <f t="shared" si="211"/>
        <v>music</v>
      </c>
      <c r="T2289" s="13" t="str">
        <f t="shared" si="212"/>
        <v>rock</v>
      </c>
      <c r="U2289">
        <f>LEN(C2289)</f>
        <v>114</v>
      </c>
      <c r="V2289">
        <f t="shared" si="213"/>
        <v>0</v>
      </c>
      <c r="W2289">
        <f t="shared" si="214"/>
        <v>0</v>
      </c>
      <c r="X2289">
        <f t="shared" si="215"/>
        <v>1</v>
      </c>
    </row>
    <row r="2290" spans="1:24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>
        <f>E2290/D2290</f>
        <v>1.0009999999999999</v>
      </c>
      <c r="O2290" s="6">
        <f>IF(L2290&gt;0,E2290/L2290,0)</f>
        <v>40.04</v>
      </c>
      <c r="P2290" s="11">
        <f t="shared" si="210"/>
        <v>41086.541666666664</v>
      </c>
      <c r="Q2290" s="11">
        <f>(((J2290/60)/60)/24)+DATE(1970,1,1)+(-5/24)</f>
        <v>41067.619085648148</v>
      </c>
      <c r="R2290" s="13" t="s">
        <v>8276</v>
      </c>
      <c r="S2290" s="14" t="str">
        <f t="shared" si="211"/>
        <v>music</v>
      </c>
      <c r="T2290" s="13" t="str">
        <f t="shared" si="212"/>
        <v>rock</v>
      </c>
      <c r="U2290">
        <f>LEN(C2290)</f>
        <v>127</v>
      </c>
      <c r="V2290">
        <f t="shared" si="213"/>
        <v>0</v>
      </c>
      <c r="W2290">
        <f t="shared" si="214"/>
        <v>0</v>
      </c>
      <c r="X2290">
        <f t="shared" si="215"/>
        <v>1</v>
      </c>
    </row>
    <row r="2291" spans="1:24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>
        <f>E2291/D2291</f>
        <v>1.0740000000000001</v>
      </c>
      <c r="O2291" s="6">
        <f>IF(L2291&gt;0,E2291/L2291,0)</f>
        <v>64.44</v>
      </c>
      <c r="P2291" s="11">
        <f t="shared" si="210"/>
        <v>41614.765277777777</v>
      </c>
      <c r="Q2291" s="11">
        <f>(((J2291/60)/60)/24)+DATE(1970,1,1)+(-5/24)</f>
        <v>41571.790046296293</v>
      </c>
      <c r="R2291" s="13" t="s">
        <v>8276</v>
      </c>
      <c r="S2291" s="14" t="str">
        <f t="shared" si="211"/>
        <v>music</v>
      </c>
      <c r="T2291" s="13" t="str">
        <f t="shared" si="212"/>
        <v>rock</v>
      </c>
      <c r="U2291">
        <f>LEN(C2291)</f>
        <v>131</v>
      </c>
      <c r="V2291">
        <f t="shared" si="213"/>
        <v>0</v>
      </c>
      <c r="W2291">
        <f t="shared" si="214"/>
        <v>0</v>
      </c>
      <c r="X2291">
        <f t="shared" si="215"/>
        <v>1</v>
      </c>
    </row>
    <row r="2292" spans="1:24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>
        <f>E2292/D2292</f>
        <v>1.0406666666666666</v>
      </c>
      <c r="O2292" s="6">
        <f>IF(L2292&gt;0,E2292/L2292,0)</f>
        <v>53.827586206896555</v>
      </c>
      <c r="P2292" s="11">
        <f t="shared" si="210"/>
        <v>40148.5</v>
      </c>
      <c r="Q2292" s="11">
        <f>(((J2292/60)/60)/24)+DATE(1970,1,1)+(-5/24)</f>
        <v>40070.045486111107</v>
      </c>
      <c r="R2292" s="13" t="s">
        <v>8276</v>
      </c>
      <c r="S2292" s="14" t="str">
        <f t="shared" si="211"/>
        <v>music</v>
      </c>
      <c r="T2292" s="13" t="str">
        <f t="shared" si="212"/>
        <v>rock</v>
      </c>
      <c r="U2292">
        <f>LEN(C2292)</f>
        <v>122</v>
      </c>
      <c r="V2292">
        <f t="shared" si="213"/>
        <v>0</v>
      </c>
      <c r="W2292">
        <f t="shared" si="214"/>
        <v>0</v>
      </c>
      <c r="X2292">
        <f t="shared" si="215"/>
        <v>1</v>
      </c>
    </row>
    <row r="2293" spans="1:24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>
        <f>E2293/D2293</f>
        <v>1.728</v>
      </c>
      <c r="O2293" s="6">
        <f>IF(L2293&gt;0,E2293/L2293,0)</f>
        <v>100.46511627906976</v>
      </c>
      <c r="P2293" s="11">
        <f t="shared" si="210"/>
        <v>41021.958333333328</v>
      </c>
      <c r="Q2293" s="11">
        <f>(((J2293/60)/60)/24)+DATE(1970,1,1)+(-5/24)</f>
        <v>40987.768726851849</v>
      </c>
      <c r="R2293" s="13" t="s">
        <v>8276</v>
      </c>
      <c r="S2293" s="14" t="str">
        <f t="shared" si="211"/>
        <v>music</v>
      </c>
      <c r="T2293" s="13" t="str">
        <f t="shared" si="212"/>
        <v>rock</v>
      </c>
      <c r="U2293">
        <f>LEN(C2293)</f>
        <v>133</v>
      </c>
      <c r="V2293">
        <f t="shared" si="213"/>
        <v>0</v>
      </c>
      <c r="W2293">
        <f t="shared" si="214"/>
        <v>0</v>
      </c>
      <c r="X2293">
        <f t="shared" si="215"/>
        <v>1</v>
      </c>
    </row>
    <row r="2294" spans="1:24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>
        <f>E2294/D2294</f>
        <v>1.072505</v>
      </c>
      <c r="O2294" s="6">
        <f>IF(L2294&gt;0,E2294/L2294,0)</f>
        <v>46.630652173913049</v>
      </c>
      <c r="P2294" s="11">
        <f t="shared" si="210"/>
        <v>41017.489305555551</v>
      </c>
      <c r="Q2294" s="11">
        <f>(((J2294/60)/60)/24)+DATE(1970,1,1)+(-5/24)</f>
        <v>40987.489305555551</v>
      </c>
      <c r="R2294" s="13" t="s">
        <v>8276</v>
      </c>
      <c r="S2294" s="14" t="str">
        <f t="shared" si="211"/>
        <v>music</v>
      </c>
      <c r="T2294" s="13" t="str">
        <f t="shared" si="212"/>
        <v>rock</v>
      </c>
      <c r="U2294">
        <f>LEN(C2294)</f>
        <v>126</v>
      </c>
      <c r="V2294">
        <f t="shared" si="213"/>
        <v>0</v>
      </c>
      <c r="W2294">
        <f t="shared" si="214"/>
        <v>0</v>
      </c>
      <c r="X2294">
        <f t="shared" si="215"/>
        <v>1</v>
      </c>
    </row>
    <row r="2295" spans="1:24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>
        <f>E2295/D2295</f>
        <v>1.0823529411764705</v>
      </c>
      <c r="O2295" s="6">
        <f>IF(L2295&gt;0,E2295/L2295,0)</f>
        <v>34.074074074074076</v>
      </c>
      <c r="P2295" s="11">
        <f t="shared" si="210"/>
        <v>41176.957638888889</v>
      </c>
      <c r="Q2295" s="11">
        <f>(((J2295/60)/60)/24)+DATE(1970,1,1)+(-5/24)</f>
        <v>41151.499988425923</v>
      </c>
      <c r="R2295" s="13" t="s">
        <v>8276</v>
      </c>
      <c r="S2295" s="14" t="str">
        <f t="shared" si="211"/>
        <v>music</v>
      </c>
      <c r="T2295" s="13" t="str">
        <f t="shared" si="212"/>
        <v>rock</v>
      </c>
      <c r="U2295">
        <f>LEN(C2295)</f>
        <v>71</v>
      </c>
      <c r="V2295">
        <f t="shared" si="213"/>
        <v>0</v>
      </c>
      <c r="W2295">
        <f t="shared" si="214"/>
        <v>1</v>
      </c>
      <c r="X2295">
        <f t="shared" si="215"/>
        <v>0</v>
      </c>
    </row>
    <row r="2296" spans="1:24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>
        <f>E2296/D2296</f>
        <v>1.4608079999999999</v>
      </c>
      <c r="O2296" s="6">
        <f>IF(L2296&gt;0,E2296/L2296,0)</f>
        <v>65.214642857142863</v>
      </c>
      <c r="P2296" s="11">
        <f t="shared" si="210"/>
        <v>41294.514814814815</v>
      </c>
      <c r="Q2296" s="11">
        <f>(((J2296/60)/60)/24)+DATE(1970,1,1)+(-5/24)</f>
        <v>41264.514814814815</v>
      </c>
      <c r="R2296" s="13" t="s">
        <v>8276</v>
      </c>
      <c r="S2296" s="14" t="str">
        <f t="shared" si="211"/>
        <v>music</v>
      </c>
      <c r="T2296" s="13" t="str">
        <f t="shared" si="212"/>
        <v>rock</v>
      </c>
      <c r="U2296">
        <f>LEN(C2296)</f>
        <v>128</v>
      </c>
      <c r="V2296">
        <f t="shared" si="213"/>
        <v>0</v>
      </c>
      <c r="W2296">
        <f t="shared" si="214"/>
        <v>0</v>
      </c>
      <c r="X2296">
        <f t="shared" si="215"/>
        <v>1</v>
      </c>
    </row>
    <row r="2297" spans="1:24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>
        <f>E2297/D2297</f>
        <v>1.2524999999999999</v>
      </c>
      <c r="O2297" s="6">
        <f>IF(L2297&gt;0,E2297/L2297,0)</f>
        <v>44.205882352941174</v>
      </c>
      <c r="P2297" s="11">
        <f t="shared" si="210"/>
        <v>41300.746018518512</v>
      </c>
      <c r="Q2297" s="11">
        <f>(((J2297/60)/60)/24)+DATE(1970,1,1)+(-5/24)</f>
        <v>41270.746018518512</v>
      </c>
      <c r="R2297" s="13" t="s">
        <v>8276</v>
      </c>
      <c r="S2297" s="14" t="str">
        <f t="shared" si="211"/>
        <v>music</v>
      </c>
      <c r="T2297" s="13" t="str">
        <f t="shared" si="212"/>
        <v>rock</v>
      </c>
      <c r="U2297">
        <f>LEN(C2297)</f>
        <v>131</v>
      </c>
      <c r="V2297">
        <f t="shared" si="213"/>
        <v>0</v>
      </c>
      <c r="W2297">
        <f t="shared" si="214"/>
        <v>0</v>
      </c>
      <c r="X2297">
        <f t="shared" si="215"/>
        <v>1</v>
      </c>
    </row>
    <row r="2298" spans="1:24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>
        <f>E2298/D2298</f>
        <v>1.4907142857142857</v>
      </c>
      <c r="O2298" s="6">
        <f>IF(L2298&gt;0,E2298/L2298,0)</f>
        <v>71.965517241379317</v>
      </c>
      <c r="P2298" s="11">
        <f t="shared" si="210"/>
        <v>40962.52344907407</v>
      </c>
      <c r="Q2298" s="11">
        <f>(((J2298/60)/60)/24)+DATE(1970,1,1)+(-5/24)</f>
        <v>40927.52344907407</v>
      </c>
      <c r="R2298" s="13" t="s">
        <v>8276</v>
      </c>
      <c r="S2298" s="14" t="str">
        <f t="shared" si="211"/>
        <v>music</v>
      </c>
      <c r="T2298" s="13" t="str">
        <f t="shared" si="212"/>
        <v>rock</v>
      </c>
      <c r="U2298">
        <f>LEN(C2298)</f>
        <v>109</v>
      </c>
      <c r="V2298">
        <f t="shared" si="213"/>
        <v>0</v>
      </c>
      <c r="W2298">
        <f t="shared" si="214"/>
        <v>0</v>
      </c>
      <c r="X2298">
        <f t="shared" si="215"/>
        <v>1</v>
      </c>
    </row>
    <row r="2299" spans="1:24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>
        <f>E2299/D2299</f>
        <v>1.006</v>
      </c>
      <c r="O2299" s="6">
        <f>IF(L2299&gt;0,E2299/L2299,0)</f>
        <v>52.94736842105263</v>
      </c>
      <c r="P2299" s="11">
        <f t="shared" si="210"/>
        <v>40981.957638888889</v>
      </c>
      <c r="Q2299" s="11">
        <f>(((J2299/60)/60)/24)+DATE(1970,1,1)+(-5/24)</f>
        <v>40947.83390046296</v>
      </c>
      <c r="R2299" s="13" t="s">
        <v>8276</v>
      </c>
      <c r="S2299" s="14" t="str">
        <f t="shared" si="211"/>
        <v>music</v>
      </c>
      <c r="T2299" s="13" t="str">
        <f t="shared" si="212"/>
        <v>rock</v>
      </c>
      <c r="U2299">
        <f>LEN(C2299)</f>
        <v>78</v>
      </c>
      <c r="V2299">
        <f t="shared" si="213"/>
        <v>0</v>
      </c>
      <c r="W2299">
        <f t="shared" si="214"/>
        <v>1</v>
      </c>
      <c r="X2299">
        <f t="shared" si="215"/>
        <v>0</v>
      </c>
    </row>
    <row r="2300" spans="1:24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>
        <f>E2300/D2300</f>
        <v>1.0507333333333333</v>
      </c>
      <c r="O2300" s="6">
        <f>IF(L2300&gt;0,E2300/L2300,0)</f>
        <v>109.45138888888889</v>
      </c>
      <c r="P2300" s="11">
        <f t="shared" si="210"/>
        <v>41724.59065972222</v>
      </c>
      <c r="Q2300" s="11">
        <f>(((J2300/60)/60)/24)+DATE(1970,1,1)+(-5/24)</f>
        <v>41694.632326388884</v>
      </c>
      <c r="R2300" s="13" t="s">
        <v>8276</v>
      </c>
      <c r="S2300" s="14" t="str">
        <f t="shared" si="211"/>
        <v>music</v>
      </c>
      <c r="T2300" s="13" t="str">
        <f t="shared" si="212"/>
        <v>rock</v>
      </c>
      <c r="U2300">
        <f>LEN(C2300)</f>
        <v>98</v>
      </c>
      <c r="V2300">
        <f t="shared" si="213"/>
        <v>0</v>
      </c>
      <c r="W2300">
        <f t="shared" si="214"/>
        <v>1</v>
      </c>
      <c r="X2300">
        <f t="shared" si="215"/>
        <v>0</v>
      </c>
    </row>
    <row r="2301" spans="1:24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>
        <f>E2301/D2301</f>
        <v>3.5016666666666665</v>
      </c>
      <c r="O2301" s="6">
        <f>IF(L2301&gt;0,E2301/L2301,0)</f>
        <v>75.035714285714292</v>
      </c>
      <c r="P2301" s="11">
        <f t="shared" si="210"/>
        <v>40579.824178240735</v>
      </c>
      <c r="Q2301" s="11">
        <f>(((J2301/60)/60)/24)+DATE(1970,1,1)+(-5/24)</f>
        <v>40564.824178240735</v>
      </c>
      <c r="R2301" s="13" t="s">
        <v>8276</v>
      </c>
      <c r="S2301" s="14" t="str">
        <f t="shared" si="211"/>
        <v>music</v>
      </c>
      <c r="T2301" s="13" t="str">
        <f t="shared" si="212"/>
        <v>rock</v>
      </c>
      <c r="U2301">
        <f>LEN(C2301)</f>
        <v>105</v>
      </c>
      <c r="V2301">
        <f t="shared" si="213"/>
        <v>0</v>
      </c>
      <c r="W2301">
        <f t="shared" si="214"/>
        <v>0</v>
      </c>
      <c r="X2301">
        <f t="shared" si="215"/>
        <v>1</v>
      </c>
    </row>
    <row r="2302" spans="1:24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>
        <f>E2302/D2302</f>
        <v>1.0125</v>
      </c>
      <c r="O2302" s="6">
        <f>IF(L2302&gt;0,E2302/L2302,0)</f>
        <v>115.71428571428571</v>
      </c>
      <c r="P2302" s="11">
        <f t="shared" si="210"/>
        <v>41088.518703703703</v>
      </c>
      <c r="Q2302" s="11">
        <f>(((J2302/60)/60)/24)+DATE(1970,1,1)+(-5/24)</f>
        <v>41074.518703703703</v>
      </c>
      <c r="R2302" s="13" t="s">
        <v>8276</v>
      </c>
      <c r="S2302" s="14" t="str">
        <f t="shared" si="211"/>
        <v>music</v>
      </c>
      <c r="T2302" s="13" t="str">
        <f t="shared" si="212"/>
        <v>rock</v>
      </c>
      <c r="U2302">
        <f>LEN(C2302)</f>
        <v>130</v>
      </c>
      <c r="V2302">
        <f t="shared" si="213"/>
        <v>0</v>
      </c>
      <c r="W2302">
        <f t="shared" si="214"/>
        <v>0</v>
      </c>
      <c r="X2302">
        <f t="shared" si="215"/>
        <v>1</v>
      </c>
    </row>
    <row r="2303" spans="1:24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>
        <f>E2303/D2303</f>
        <v>1.336044</v>
      </c>
      <c r="O2303" s="6">
        <f>IF(L2303&gt;0,E2303/L2303,0)</f>
        <v>31.659810426540286</v>
      </c>
      <c r="P2303" s="11">
        <f t="shared" si="210"/>
        <v>41445.938611111109</v>
      </c>
      <c r="Q2303" s="11">
        <f>(((J2303/60)/60)/24)+DATE(1970,1,1)+(-5/24)</f>
        <v>41415.938611111109</v>
      </c>
      <c r="R2303" s="13" t="s">
        <v>8279</v>
      </c>
      <c r="S2303" s="14" t="str">
        <f t="shared" si="211"/>
        <v>music</v>
      </c>
      <c r="T2303" s="13" t="str">
        <f t="shared" si="212"/>
        <v>indie rock</v>
      </c>
      <c r="U2303">
        <f>LEN(C2303)</f>
        <v>80</v>
      </c>
      <c r="V2303">
        <f t="shared" si="213"/>
        <v>0</v>
      </c>
      <c r="W2303">
        <f t="shared" si="214"/>
        <v>1</v>
      </c>
      <c r="X2303">
        <f t="shared" si="215"/>
        <v>0</v>
      </c>
    </row>
    <row r="2304" spans="1:24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>
        <f>E2304/D2304</f>
        <v>1.7065217391304348</v>
      </c>
      <c r="O2304" s="6">
        <f>IF(L2304&gt;0,E2304/L2304,0)</f>
        <v>46.176470588235297</v>
      </c>
      <c r="P2304" s="11">
        <f t="shared" si="210"/>
        <v>41639.083333333328</v>
      </c>
      <c r="Q2304" s="11">
        <f>(((J2304/60)/60)/24)+DATE(1970,1,1)+(-5/24)</f>
        <v>41605.660115740735</v>
      </c>
      <c r="R2304" s="13" t="s">
        <v>8279</v>
      </c>
      <c r="S2304" s="14" t="str">
        <f t="shared" si="211"/>
        <v>music</v>
      </c>
      <c r="T2304" s="13" t="str">
        <f t="shared" si="212"/>
        <v>indie rock</v>
      </c>
      <c r="U2304">
        <f>LEN(C2304)</f>
        <v>126</v>
      </c>
      <c r="V2304">
        <f t="shared" si="213"/>
        <v>0</v>
      </c>
      <c r="W2304">
        <f t="shared" si="214"/>
        <v>0</v>
      </c>
      <c r="X2304">
        <f t="shared" si="215"/>
        <v>1</v>
      </c>
    </row>
    <row r="2305" spans="1:24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>
        <f>E2305/D2305</f>
        <v>1.0935829457364341</v>
      </c>
      <c r="O2305" s="6">
        <f>IF(L2305&gt;0,E2305/L2305,0)</f>
        <v>68.481650485436887</v>
      </c>
      <c r="P2305" s="11">
        <f t="shared" si="210"/>
        <v>40889.944398148145</v>
      </c>
      <c r="Q2305" s="11">
        <f>(((J2305/60)/60)/24)+DATE(1970,1,1)+(-5/24)</f>
        <v>40849.902731481481</v>
      </c>
      <c r="R2305" s="13" t="s">
        <v>8279</v>
      </c>
      <c r="S2305" s="14" t="str">
        <f t="shared" si="211"/>
        <v>music</v>
      </c>
      <c r="T2305" s="13" t="str">
        <f t="shared" si="212"/>
        <v>indie rock</v>
      </c>
      <c r="U2305">
        <f>LEN(C2305)</f>
        <v>133</v>
      </c>
      <c r="V2305">
        <f t="shared" si="213"/>
        <v>0</v>
      </c>
      <c r="W2305">
        <f t="shared" si="214"/>
        <v>0</v>
      </c>
      <c r="X2305">
        <f t="shared" si="215"/>
        <v>1</v>
      </c>
    </row>
    <row r="2306" spans="1:24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>
        <f>E2306/D2306</f>
        <v>1.0070033333333335</v>
      </c>
      <c r="O2306" s="6">
        <f>IF(L2306&gt;0,E2306/L2306,0)</f>
        <v>53.469203539823013</v>
      </c>
      <c r="P2306" s="11">
        <f t="shared" ref="P2306:P2369" si="216">(((I2306/60)/60)/24)+DATE(1970,1,1)+(-5/24)</f>
        <v>40543.999305555553</v>
      </c>
      <c r="Q2306" s="11">
        <f>(((J2306/60)/60)/24)+DATE(1970,1,1)+(-5/24)</f>
        <v>40502.607534722221</v>
      </c>
      <c r="R2306" s="13" t="s">
        <v>8279</v>
      </c>
      <c r="S2306" s="14" t="str">
        <f t="shared" ref="S2306:S2369" si="217">LEFT(R2306,SEARCH("/",R2306)-1)</f>
        <v>music</v>
      </c>
      <c r="T2306" s="13" t="str">
        <f t="shared" ref="T2306:T2369" si="218">RIGHT(R2306,LEN(R2306)-SEARCH("/",R2306))</f>
        <v>indie rock</v>
      </c>
      <c r="U2306">
        <f>LEN(C2306)</f>
        <v>119</v>
      </c>
      <c r="V2306">
        <f t="shared" si="213"/>
        <v>0</v>
      </c>
      <c r="W2306">
        <f t="shared" si="214"/>
        <v>0</v>
      </c>
      <c r="X2306">
        <f t="shared" si="215"/>
        <v>1</v>
      </c>
    </row>
    <row r="2307" spans="1:24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>
        <f>E2307/D2307</f>
        <v>1.0122777777777778</v>
      </c>
      <c r="O2307" s="6">
        <f>IF(L2307&gt;0,E2307/L2307,0)</f>
        <v>109.10778443113773</v>
      </c>
      <c r="P2307" s="11">
        <f t="shared" si="216"/>
        <v>41859.541666666664</v>
      </c>
      <c r="Q2307" s="11">
        <f>(((J2307/60)/60)/24)+DATE(1970,1,1)+(-5/24)</f>
        <v>41834.486944444441</v>
      </c>
      <c r="R2307" s="13" t="s">
        <v>8279</v>
      </c>
      <c r="S2307" s="14" t="str">
        <f t="shared" si="217"/>
        <v>music</v>
      </c>
      <c r="T2307" s="13" t="str">
        <f t="shared" si="218"/>
        <v>indie rock</v>
      </c>
      <c r="U2307">
        <f>LEN(C2307)</f>
        <v>133</v>
      </c>
      <c r="V2307">
        <f t="shared" ref="V2307:V2370" si="219">IF(U2307&lt;50,1,0)</f>
        <v>0</v>
      </c>
      <c r="W2307">
        <f t="shared" ref="W2307:W2370" si="220">IF(AND(U2307&gt;= 50, U2307 &lt; 100),1,0)</f>
        <v>0</v>
      </c>
      <c r="X2307">
        <f t="shared" ref="X2307:X2370" si="221">IF(U2307&gt;=100,1,0)</f>
        <v>1</v>
      </c>
    </row>
    <row r="2308" spans="1:24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>
        <f>E2308/D2308</f>
        <v>1.0675857142857144</v>
      </c>
      <c r="O2308" s="6">
        <f>IF(L2308&gt;0,E2308/L2308,0)</f>
        <v>51.185616438356163</v>
      </c>
      <c r="P2308" s="11">
        <f t="shared" si="216"/>
        <v>40977.959826388884</v>
      </c>
      <c r="Q2308" s="11">
        <f>(((J2308/60)/60)/24)+DATE(1970,1,1)+(-5/24)</f>
        <v>40947.959826388884</v>
      </c>
      <c r="R2308" s="13" t="s">
        <v>8279</v>
      </c>
      <c r="S2308" s="14" t="str">
        <f t="shared" si="217"/>
        <v>music</v>
      </c>
      <c r="T2308" s="13" t="str">
        <f t="shared" si="218"/>
        <v>indie rock</v>
      </c>
      <c r="U2308">
        <f>LEN(C2308)</f>
        <v>125</v>
      </c>
      <c r="V2308">
        <f t="shared" si="219"/>
        <v>0</v>
      </c>
      <c r="W2308">
        <f t="shared" si="220"/>
        <v>0</v>
      </c>
      <c r="X2308">
        <f t="shared" si="221"/>
        <v>1</v>
      </c>
    </row>
    <row r="2309" spans="1:24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>
        <f>E2309/D2309</f>
        <v>1.0665777537961894</v>
      </c>
      <c r="O2309" s="6">
        <f>IF(L2309&gt;0,E2309/L2309,0)</f>
        <v>27.936800000000002</v>
      </c>
      <c r="P2309" s="11">
        <f t="shared" si="216"/>
        <v>41034.59407407407</v>
      </c>
      <c r="Q2309" s="11">
        <f>(((J2309/60)/60)/24)+DATE(1970,1,1)+(-5/24)</f>
        <v>41004.594131944439</v>
      </c>
      <c r="R2309" s="13" t="s">
        <v>8279</v>
      </c>
      <c r="S2309" s="14" t="str">
        <f t="shared" si="217"/>
        <v>music</v>
      </c>
      <c r="T2309" s="13" t="str">
        <f t="shared" si="218"/>
        <v>indie rock</v>
      </c>
      <c r="U2309">
        <f>LEN(C2309)</f>
        <v>127</v>
      </c>
      <c r="V2309">
        <f t="shared" si="219"/>
        <v>0</v>
      </c>
      <c r="W2309">
        <f t="shared" si="220"/>
        <v>0</v>
      </c>
      <c r="X2309">
        <f t="shared" si="221"/>
        <v>1</v>
      </c>
    </row>
    <row r="2310" spans="1:24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>
        <f>E2310/D2310</f>
        <v>1.0130622</v>
      </c>
      <c r="O2310" s="6">
        <f>IF(L2310&gt;0,E2310/L2310,0)</f>
        <v>82.496921824104234</v>
      </c>
      <c r="P2310" s="11">
        <f t="shared" si="216"/>
        <v>41879.833333333328</v>
      </c>
      <c r="Q2310" s="11">
        <f>(((J2310/60)/60)/24)+DATE(1970,1,1)+(-5/24)</f>
        <v>41851.754583333335</v>
      </c>
      <c r="R2310" s="13" t="s">
        <v>8279</v>
      </c>
      <c r="S2310" s="14" t="str">
        <f t="shared" si="217"/>
        <v>music</v>
      </c>
      <c r="T2310" s="13" t="str">
        <f t="shared" si="218"/>
        <v>indie rock</v>
      </c>
      <c r="U2310">
        <f>LEN(C2310)</f>
        <v>128</v>
      </c>
      <c r="V2310">
        <f t="shared" si="219"/>
        <v>0</v>
      </c>
      <c r="W2310">
        <f t="shared" si="220"/>
        <v>0</v>
      </c>
      <c r="X2310">
        <f t="shared" si="221"/>
        <v>1</v>
      </c>
    </row>
    <row r="2311" spans="1:24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>
        <f>E2311/D2311</f>
        <v>1.0667450000000001</v>
      </c>
      <c r="O2311" s="6">
        <f>IF(L2311&gt;0,E2311/L2311,0)</f>
        <v>59.817476635514019</v>
      </c>
      <c r="P2311" s="11">
        <f t="shared" si="216"/>
        <v>41342.779363425921</v>
      </c>
      <c r="Q2311" s="11">
        <f>(((J2311/60)/60)/24)+DATE(1970,1,1)+(-5/24)</f>
        <v>41307.779363425921</v>
      </c>
      <c r="R2311" s="13" t="s">
        <v>8279</v>
      </c>
      <c r="S2311" s="14" t="str">
        <f t="shared" si="217"/>
        <v>music</v>
      </c>
      <c r="T2311" s="13" t="str">
        <f t="shared" si="218"/>
        <v>indie rock</v>
      </c>
      <c r="U2311">
        <f>LEN(C2311)</f>
        <v>100</v>
      </c>
      <c r="V2311">
        <f t="shared" si="219"/>
        <v>0</v>
      </c>
      <c r="W2311">
        <f t="shared" si="220"/>
        <v>0</v>
      </c>
      <c r="X2311">
        <f t="shared" si="221"/>
        <v>1</v>
      </c>
    </row>
    <row r="2312" spans="1:24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>
        <f>E2312/D2312</f>
        <v>4.288397837837838</v>
      </c>
      <c r="O2312" s="6">
        <f>IF(L2312&gt;0,E2312/L2312,0)</f>
        <v>64.816470588235291</v>
      </c>
      <c r="P2312" s="11">
        <f t="shared" si="216"/>
        <v>41354.54415509259</v>
      </c>
      <c r="Q2312" s="11">
        <f>(((J2312/60)/60)/24)+DATE(1970,1,1)+(-5/24)</f>
        <v>41324.585821759254</v>
      </c>
      <c r="R2312" s="13" t="s">
        <v>8279</v>
      </c>
      <c r="S2312" s="14" t="str">
        <f t="shared" si="217"/>
        <v>music</v>
      </c>
      <c r="T2312" s="13" t="str">
        <f t="shared" si="218"/>
        <v>indie rock</v>
      </c>
      <c r="U2312">
        <f>LEN(C2312)</f>
        <v>134</v>
      </c>
      <c r="V2312">
        <f t="shared" si="219"/>
        <v>0</v>
      </c>
      <c r="W2312">
        <f t="shared" si="220"/>
        <v>0</v>
      </c>
      <c r="X2312">
        <f t="shared" si="221"/>
        <v>1</v>
      </c>
    </row>
    <row r="2313" spans="1:24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>
        <f>E2313/D2313</f>
        <v>1.0411111111111111</v>
      </c>
      <c r="O2313" s="6">
        <f>IF(L2313&gt;0,E2313/L2313,0)</f>
        <v>90.09615384615384</v>
      </c>
      <c r="P2313" s="11">
        <f t="shared" si="216"/>
        <v>41765.796168981477</v>
      </c>
      <c r="Q2313" s="11">
        <f>(((J2313/60)/60)/24)+DATE(1970,1,1)+(-5/24)</f>
        <v>41735.796168981477</v>
      </c>
      <c r="R2313" s="13" t="s">
        <v>8279</v>
      </c>
      <c r="S2313" s="14" t="str">
        <f t="shared" si="217"/>
        <v>music</v>
      </c>
      <c r="T2313" s="13" t="str">
        <f t="shared" si="218"/>
        <v>indie rock</v>
      </c>
      <c r="U2313">
        <f>LEN(C2313)</f>
        <v>114</v>
      </c>
      <c r="V2313">
        <f t="shared" si="219"/>
        <v>0</v>
      </c>
      <c r="W2313">
        <f t="shared" si="220"/>
        <v>0</v>
      </c>
      <c r="X2313">
        <f t="shared" si="221"/>
        <v>1</v>
      </c>
    </row>
    <row r="2314" spans="1:24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>
        <f>E2314/D2314</f>
        <v>1.0786666666666667</v>
      </c>
      <c r="O2314" s="6">
        <f>IF(L2314&gt;0,E2314/L2314,0)</f>
        <v>40.962025316455694</v>
      </c>
      <c r="P2314" s="11">
        <f t="shared" si="216"/>
        <v>41747.75</v>
      </c>
      <c r="Q2314" s="11">
        <f>(((J2314/60)/60)/24)+DATE(1970,1,1)+(-5/24)</f>
        <v>41716.424513888887</v>
      </c>
      <c r="R2314" s="13" t="s">
        <v>8279</v>
      </c>
      <c r="S2314" s="14" t="str">
        <f t="shared" si="217"/>
        <v>music</v>
      </c>
      <c r="T2314" s="13" t="str">
        <f t="shared" si="218"/>
        <v>indie rock</v>
      </c>
      <c r="U2314">
        <f>LEN(C2314)</f>
        <v>98</v>
      </c>
      <c r="V2314">
        <f t="shared" si="219"/>
        <v>0</v>
      </c>
      <c r="W2314">
        <f t="shared" si="220"/>
        <v>1</v>
      </c>
      <c r="X2314">
        <f t="shared" si="221"/>
        <v>0</v>
      </c>
    </row>
    <row r="2315" spans="1:24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>
        <f>E2315/D2315</f>
        <v>1.7584040000000001</v>
      </c>
      <c r="O2315" s="6">
        <f>IF(L2315&gt;0,E2315/L2315,0)</f>
        <v>56.000127388535034</v>
      </c>
      <c r="P2315" s="11">
        <f t="shared" si="216"/>
        <v>41032.750300925924</v>
      </c>
      <c r="Q2315" s="11">
        <f>(((J2315/60)/60)/24)+DATE(1970,1,1)+(-5/24)</f>
        <v>41002.750300925924</v>
      </c>
      <c r="R2315" s="13" t="s">
        <v>8279</v>
      </c>
      <c r="S2315" s="14" t="str">
        <f t="shared" si="217"/>
        <v>music</v>
      </c>
      <c r="T2315" s="13" t="str">
        <f t="shared" si="218"/>
        <v>indie rock</v>
      </c>
      <c r="U2315">
        <f>LEN(C2315)</f>
        <v>71</v>
      </c>
      <c r="V2315">
        <f t="shared" si="219"/>
        <v>0</v>
      </c>
      <c r="W2315">
        <f t="shared" si="220"/>
        <v>1</v>
      </c>
      <c r="X2315">
        <f t="shared" si="221"/>
        <v>0</v>
      </c>
    </row>
    <row r="2316" spans="1:24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>
        <f>E2316/D2316</f>
        <v>1.5697000000000001</v>
      </c>
      <c r="O2316" s="6">
        <f>IF(L2316&gt;0,E2316/L2316,0)</f>
        <v>37.672800000000002</v>
      </c>
      <c r="P2316" s="11">
        <f t="shared" si="216"/>
        <v>41067.343252314815</v>
      </c>
      <c r="Q2316" s="11">
        <f>(((J2316/60)/60)/24)+DATE(1970,1,1)+(-5/24)</f>
        <v>41037.343252314815</v>
      </c>
      <c r="R2316" s="13" t="s">
        <v>8279</v>
      </c>
      <c r="S2316" s="14" t="str">
        <f t="shared" si="217"/>
        <v>music</v>
      </c>
      <c r="T2316" s="13" t="str">
        <f t="shared" si="218"/>
        <v>indie rock</v>
      </c>
      <c r="U2316">
        <f>LEN(C2316)</f>
        <v>132</v>
      </c>
      <c r="V2316">
        <f t="shared" si="219"/>
        <v>0</v>
      </c>
      <c r="W2316">
        <f t="shared" si="220"/>
        <v>0</v>
      </c>
      <c r="X2316">
        <f t="shared" si="221"/>
        <v>1</v>
      </c>
    </row>
    <row r="2317" spans="1:24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>
        <f>E2317/D2317</f>
        <v>1.026</v>
      </c>
      <c r="O2317" s="6">
        <f>IF(L2317&gt;0,E2317/L2317,0)</f>
        <v>40.078125</v>
      </c>
      <c r="P2317" s="11">
        <f t="shared" si="216"/>
        <v>41034.517858796295</v>
      </c>
      <c r="Q2317" s="11">
        <f>(((J2317/60)/60)/24)+DATE(1970,1,1)+(-5/24)</f>
        <v>41004.517858796295</v>
      </c>
      <c r="R2317" s="13" t="s">
        <v>8279</v>
      </c>
      <c r="S2317" s="14" t="str">
        <f t="shared" si="217"/>
        <v>music</v>
      </c>
      <c r="T2317" s="13" t="str">
        <f t="shared" si="218"/>
        <v>indie rock</v>
      </c>
      <c r="U2317">
        <f>LEN(C2317)</f>
        <v>100</v>
      </c>
      <c r="V2317">
        <f t="shared" si="219"/>
        <v>0</v>
      </c>
      <c r="W2317">
        <f t="shared" si="220"/>
        <v>0</v>
      </c>
      <c r="X2317">
        <f t="shared" si="221"/>
        <v>1</v>
      </c>
    </row>
    <row r="2318" spans="1:24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>
        <f>E2318/D2318</f>
        <v>1.0404266666666666</v>
      </c>
      <c r="O2318" s="6">
        <f>IF(L2318&gt;0,E2318/L2318,0)</f>
        <v>78.031999999999996</v>
      </c>
      <c r="P2318" s="11">
        <f t="shared" si="216"/>
        <v>40156.558333333334</v>
      </c>
      <c r="Q2318" s="11">
        <f>(((J2318/60)/60)/24)+DATE(1970,1,1)+(-5/24)</f>
        <v>40079.516782407409</v>
      </c>
      <c r="R2318" s="13" t="s">
        <v>8279</v>
      </c>
      <c r="S2318" s="14" t="str">
        <f t="shared" si="217"/>
        <v>music</v>
      </c>
      <c r="T2318" s="13" t="str">
        <f t="shared" si="218"/>
        <v>indie rock</v>
      </c>
      <c r="U2318">
        <f>LEN(C2318)</f>
        <v>142</v>
      </c>
      <c r="V2318">
        <f t="shared" si="219"/>
        <v>0</v>
      </c>
      <c r="W2318">
        <f t="shared" si="220"/>
        <v>0</v>
      </c>
      <c r="X2318">
        <f t="shared" si="221"/>
        <v>1</v>
      </c>
    </row>
    <row r="2319" spans="1:24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>
        <f>E2319/D2319</f>
        <v>1.04</v>
      </c>
      <c r="O2319" s="6">
        <f>IF(L2319&gt;0,E2319/L2319,0)</f>
        <v>18.90909090909091</v>
      </c>
      <c r="P2319" s="11">
        <f t="shared" si="216"/>
        <v>40224</v>
      </c>
      <c r="Q2319" s="11">
        <f>(((J2319/60)/60)/24)+DATE(1970,1,1)+(-5/24)</f>
        <v>40192.33390046296</v>
      </c>
      <c r="R2319" s="13" t="s">
        <v>8279</v>
      </c>
      <c r="S2319" s="14" t="str">
        <f t="shared" si="217"/>
        <v>music</v>
      </c>
      <c r="T2319" s="13" t="str">
        <f t="shared" si="218"/>
        <v>indie rock</v>
      </c>
      <c r="U2319">
        <f>LEN(C2319)</f>
        <v>120</v>
      </c>
      <c r="V2319">
        <f t="shared" si="219"/>
        <v>0</v>
      </c>
      <c r="W2319">
        <f t="shared" si="220"/>
        <v>0</v>
      </c>
      <c r="X2319">
        <f t="shared" si="221"/>
        <v>1</v>
      </c>
    </row>
    <row r="2320" spans="1:24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>
        <f>E2320/D2320</f>
        <v>1.2105999999999999</v>
      </c>
      <c r="O2320" s="6">
        <f>IF(L2320&gt;0,E2320/L2320,0)</f>
        <v>37.134969325153371</v>
      </c>
      <c r="P2320" s="11">
        <f t="shared" si="216"/>
        <v>40081.957638888889</v>
      </c>
      <c r="Q2320" s="11">
        <f>(((J2320/60)/60)/24)+DATE(1970,1,1)+(-5/24)</f>
        <v>40050.435347222221</v>
      </c>
      <c r="R2320" s="13" t="s">
        <v>8279</v>
      </c>
      <c r="S2320" s="14" t="str">
        <f t="shared" si="217"/>
        <v>music</v>
      </c>
      <c r="T2320" s="13" t="str">
        <f t="shared" si="218"/>
        <v>indie rock</v>
      </c>
      <c r="U2320">
        <f>LEN(C2320)</f>
        <v>150</v>
      </c>
      <c r="V2320">
        <f t="shared" si="219"/>
        <v>0</v>
      </c>
      <c r="W2320">
        <f t="shared" si="220"/>
        <v>0</v>
      </c>
      <c r="X2320">
        <f t="shared" si="221"/>
        <v>1</v>
      </c>
    </row>
    <row r="2321" spans="1:24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>
        <f>E2321/D2321</f>
        <v>1.077</v>
      </c>
      <c r="O2321" s="6">
        <f>IF(L2321&gt;0,E2321/L2321,0)</f>
        <v>41.961038961038959</v>
      </c>
      <c r="P2321" s="11">
        <f t="shared" si="216"/>
        <v>41622.873668981476</v>
      </c>
      <c r="Q2321" s="11">
        <f>(((J2321/60)/60)/24)+DATE(1970,1,1)+(-5/24)</f>
        <v>41592.873668981476</v>
      </c>
      <c r="R2321" s="13" t="s">
        <v>8279</v>
      </c>
      <c r="S2321" s="14" t="str">
        <f t="shared" si="217"/>
        <v>music</v>
      </c>
      <c r="T2321" s="13" t="str">
        <f t="shared" si="218"/>
        <v>indie rock</v>
      </c>
      <c r="U2321">
        <f>LEN(C2321)</f>
        <v>113</v>
      </c>
      <c r="V2321">
        <f t="shared" si="219"/>
        <v>0</v>
      </c>
      <c r="W2321">
        <f t="shared" si="220"/>
        <v>0</v>
      </c>
      <c r="X2321">
        <f t="shared" si="221"/>
        <v>1</v>
      </c>
    </row>
    <row r="2322" spans="1:24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>
        <f>E2322/D2322</f>
        <v>1.0866</v>
      </c>
      <c r="O2322" s="6">
        <f>IF(L2322&gt;0,E2322/L2322,0)</f>
        <v>61.044943820224717</v>
      </c>
      <c r="P2322" s="11">
        <f t="shared" si="216"/>
        <v>41731.567129629628</v>
      </c>
      <c r="Q2322" s="11">
        <f>(((J2322/60)/60)/24)+DATE(1970,1,1)+(-5/24)</f>
        <v>41696.608796296292</v>
      </c>
      <c r="R2322" s="13" t="s">
        <v>8279</v>
      </c>
      <c r="S2322" s="14" t="str">
        <f t="shared" si="217"/>
        <v>music</v>
      </c>
      <c r="T2322" s="13" t="str">
        <f t="shared" si="218"/>
        <v>indie rock</v>
      </c>
      <c r="U2322">
        <f>LEN(C2322)</f>
        <v>133</v>
      </c>
      <c r="V2322">
        <f t="shared" si="219"/>
        <v>0</v>
      </c>
      <c r="W2322">
        <f t="shared" si="220"/>
        <v>0</v>
      </c>
      <c r="X2322">
        <f t="shared" si="221"/>
        <v>1</v>
      </c>
    </row>
    <row r="2323" spans="1:24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>
        <f>E2323/D2323</f>
        <v>0.39120962394619685</v>
      </c>
      <c r="O2323" s="6">
        <f>IF(L2323&gt;0,E2323/L2323,0)</f>
        <v>64.53125</v>
      </c>
      <c r="P2323" s="11">
        <f t="shared" si="216"/>
        <v>42829.010428240734</v>
      </c>
      <c r="Q2323" s="11">
        <f>(((J2323/60)/60)/24)+DATE(1970,1,1)+(-5/24)</f>
        <v>42799.052094907405</v>
      </c>
      <c r="R2323" s="13" t="s">
        <v>8298</v>
      </c>
      <c r="S2323" s="14" t="str">
        <f t="shared" si="217"/>
        <v>food</v>
      </c>
      <c r="T2323" s="13" t="str">
        <f t="shared" si="218"/>
        <v>small batch</v>
      </c>
      <c r="U2323">
        <f>LEN(C2323)</f>
        <v>120</v>
      </c>
      <c r="V2323">
        <f t="shared" si="219"/>
        <v>0</v>
      </c>
      <c r="W2323">
        <f t="shared" si="220"/>
        <v>0</v>
      </c>
      <c r="X2323">
        <f t="shared" si="221"/>
        <v>1</v>
      </c>
    </row>
    <row r="2324" spans="1:24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>
        <f>E2324/D2324</f>
        <v>3.1481481481481478E-2</v>
      </c>
      <c r="O2324" s="6">
        <f>IF(L2324&gt;0,E2324/L2324,0)</f>
        <v>21.25</v>
      </c>
      <c r="P2324" s="11">
        <f t="shared" si="216"/>
        <v>42834.645474537036</v>
      </c>
      <c r="Q2324" s="11">
        <f>(((J2324/60)/60)/24)+DATE(1970,1,1)+(-5/24)</f>
        <v>42804.687141203707</v>
      </c>
      <c r="R2324" s="13" t="s">
        <v>8298</v>
      </c>
      <c r="S2324" s="14" t="str">
        <f t="shared" si="217"/>
        <v>food</v>
      </c>
      <c r="T2324" s="13" t="str">
        <f t="shared" si="218"/>
        <v>small batch</v>
      </c>
      <c r="U2324">
        <f>LEN(C2324)</f>
        <v>112</v>
      </c>
      <c r="V2324">
        <f t="shared" si="219"/>
        <v>0</v>
      </c>
      <c r="W2324">
        <f t="shared" si="220"/>
        <v>0</v>
      </c>
      <c r="X2324">
        <f t="shared" si="221"/>
        <v>1</v>
      </c>
    </row>
    <row r="2325" spans="1:24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>
        <f>E2325/D2325</f>
        <v>0.48</v>
      </c>
      <c r="O2325" s="6">
        <f>IF(L2325&gt;0,E2325/L2325,0)</f>
        <v>30</v>
      </c>
      <c r="P2325" s="11">
        <f t="shared" si="216"/>
        <v>42814.54684027777</v>
      </c>
      <c r="Q2325" s="11">
        <f>(((J2325/60)/60)/24)+DATE(1970,1,1)+(-5/24)</f>
        <v>42807.54684027777</v>
      </c>
      <c r="R2325" s="13" t="s">
        <v>8298</v>
      </c>
      <c r="S2325" s="14" t="str">
        <f t="shared" si="217"/>
        <v>food</v>
      </c>
      <c r="T2325" s="13" t="str">
        <f t="shared" si="218"/>
        <v>small batch</v>
      </c>
      <c r="U2325">
        <f>LEN(C2325)</f>
        <v>110</v>
      </c>
      <c r="V2325">
        <f t="shared" si="219"/>
        <v>0</v>
      </c>
      <c r="W2325">
        <f t="shared" si="220"/>
        <v>0</v>
      </c>
      <c r="X2325">
        <f t="shared" si="221"/>
        <v>1</v>
      </c>
    </row>
    <row r="2326" spans="1:24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>
        <f>E2326/D2326</f>
        <v>0.20733333333333334</v>
      </c>
      <c r="O2326" s="6">
        <f>IF(L2326&gt;0,E2326/L2326,0)</f>
        <v>25.491803278688526</v>
      </c>
      <c r="P2326" s="11">
        <f t="shared" si="216"/>
        <v>42820.635243055549</v>
      </c>
      <c r="Q2326" s="11">
        <f>(((J2326/60)/60)/24)+DATE(1970,1,1)+(-5/24)</f>
        <v>42790.67690972222</v>
      </c>
      <c r="R2326" s="13" t="s">
        <v>8298</v>
      </c>
      <c r="S2326" s="14" t="str">
        <f t="shared" si="217"/>
        <v>food</v>
      </c>
      <c r="T2326" s="13" t="str">
        <f t="shared" si="218"/>
        <v>small batch</v>
      </c>
      <c r="U2326">
        <f>LEN(C2326)</f>
        <v>95</v>
      </c>
      <c r="V2326">
        <f t="shared" si="219"/>
        <v>0</v>
      </c>
      <c r="W2326">
        <f t="shared" si="220"/>
        <v>1</v>
      </c>
      <c r="X2326">
        <f t="shared" si="221"/>
        <v>0</v>
      </c>
    </row>
    <row r="2327" spans="1:24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>
        <f>E2327/D2327</f>
        <v>0.08</v>
      </c>
      <c r="O2327" s="6">
        <f>IF(L2327&gt;0,E2327/L2327,0)</f>
        <v>11.428571428571429</v>
      </c>
      <c r="P2327" s="11">
        <f t="shared" si="216"/>
        <v>42823.772349537037</v>
      </c>
      <c r="Q2327" s="11">
        <f>(((J2327/60)/60)/24)+DATE(1970,1,1)+(-5/24)</f>
        <v>42793.814016203702</v>
      </c>
      <c r="R2327" s="13" t="s">
        <v>8298</v>
      </c>
      <c r="S2327" s="14" t="str">
        <f t="shared" si="217"/>
        <v>food</v>
      </c>
      <c r="T2327" s="13" t="str">
        <f t="shared" si="218"/>
        <v>small batch</v>
      </c>
      <c r="U2327">
        <f>LEN(C2327)</f>
        <v>129</v>
      </c>
      <c r="V2327">
        <f t="shared" si="219"/>
        <v>0</v>
      </c>
      <c r="W2327">
        <f t="shared" si="220"/>
        <v>0</v>
      </c>
      <c r="X2327">
        <f t="shared" si="221"/>
        <v>1</v>
      </c>
    </row>
    <row r="2328" spans="1:24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>
        <f>E2328/D2328</f>
        <v>7.1999999999999998E-3</v>
      </c>
      <c r="O2328" s="6">
        <f>IF(L2328&gt;0,E2328/L2328,0)</f>
        <v>108</v>
      </c>
      <c r="P2328" s="11">
        <f t="shared" si="216"/>
        <v>42855.499999999993</v>
      </c>
      <c r="Q2328" s="11">
        <f>(((J2328/60)/60)/24)+DATE(1970,1,1)+(-5/24)</f>
        <v>42803.825787037036</v>
      </c>
      <c r="R2328" s="13" t="s">
        <v>8298</v>
      </c>
      <c r="S2328" s="14" t="str">
        <f t="shared" si="217"/>
        <v>food</v>
      </c>
      <c r="T2328" s="13" t="str">
        <f t="shared" si="218"/>
        <v>small batch</v>
      </c>
      <c r="U2328">
        <f>LEN(C2328)</f>
        <v>130</v>
      </c>
      <c r="V2328">
        <f t="shared" si="219"/>
        <v>0</v>
      </c>
      <c r="W2328">
        <f t="shared" si="220"/>
        <v>0</v>
      </c>
      <c r="X2328">
        <f t="shared" si="221"/>
        <v>1</v>
      </c>
    </row>
    <row r="2329" spans="1:24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>
        <f>E2329/D2329</f>
        <v>5.2609431428571432</v>
      </c>
      <c r="O2329" s="6">
        <f>IF(L2329&gt;0,E2329/L2329,0)</f>
        <v>54.883162444113267</v>
      </c>
      <c r="P2329" s="11">
        <f t="shared" si="216"/>
        <v>41877.708796296298</v>
      </c>
      <c r="Q2329" s="11">
        <f>(((J2329/60)/60)/24)+DATE(1970,1,1)+(-5/24)</f>
        <v>41842.708796296298</v>
      </c>
      <c r="R2329" s="13" t="s">
        <v>8298</v>
      </c>
      <c r="S2329" s="14" t="str">
        <f t="shared" si="217"/>
        <v>food</v>
      </c>
      <c r="T2329" s="13" t="str">
        <f t="shared" si="218"/>
        <v>small batch</v>
      </c>
      <c r="U2329">
        <f>LEN(C2329)</f>
        <v>90</v>
      </c>
      <c r="V2329">
        <f t="shared" si="219"/>
        <v>0</v>
      </c>
      <c r="W2329">
        <f t="shared" si="220"/>
        <v>1</v>
      </c>
      <c r="X2329">
        <f t="shared" si="221"/>
        <v>0</v>
      </c>
    </row>
    <row r="2330" spans="1:24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>
        <f>E2330/D2330</f>
        <v>2.5445000000000002</v>
      </c>
      <c r="O2330" s="6">
        <f>IF(L2330&gt;0,E2330/L2330,0)</f>
        <v>47.383612662942269</v>
      </c>
      <c r="P2330" s="11">
        <f t="shared" si="216"/>
        <v>42169.573344907411</v>
      </c>
      <c r="Q2330" s="11">
        <f>(((J2330/60)/60)/24)+DATE(1970,1,1)+(-5/24)</f>
        <v>42139.573344907411</v>
      </c>
      <c r="R2330" s="13" t="s">
        <v>8298</v>
      </c>
      <c r="S2330" s="14" t="str">
        <f t="shared" si="217"/>
        <v>food</v>
      </c>
      <c r="T2330" s="13" t="str">
        <f t="shared" si="218"/>
        <v>small batch</v>
      </c>
      <c r="U2330">
        <f>LEN(C2330)</f>
        <v>118</v>
      </c>
      <c r="V2330">
        <f t="shared" si="219"/>
        <v>0</v>
      </c>
      <c r="W2330">
        <f t="shared" si="220"/>
        <v>0</v>
      </c>
      <c r="X2330">
        <f t="shared" si="221"/>
        <v>1</v>
      </c>
    </row>
    <row r="2331" spans="1:24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>
        <f>E2331/D2331</f>
        <v>1.0591999999999999</v>
      </c>
      <c r="O2331" s="6">
        <f>IF(L2331&gt;0,E2331/L2331,0)</f>
        <v>211.84</v>
      </c>
      <c r="P2331" s="11">
        <f t="shared" si="216"/>
        <v>41837.416041666664</v>
      </c>
      <c r="Q2331" s="11">
        <f>(((J2331/60)/60)/24)+DATE(1970,1,1)+(-5/24)</f>
        <v>41807.416041666664</v>
      </c>
      <c r="R2331" s="13" t="s">
        <v>8298</v>
      </c>
      <c r="S2331" s="14" t="str">
        <f t="shared" si="217"/>
        <v>food</v>
      </c>
      <c r="T2331" s="13" t="str">
        <f t="shared" si="218"/>
        <v>small batch</v>
      </c>
      <c r="U2331">
        <f>LEN(C2331)</f>
        <v>121</v>
      </c>
      <c r="V2331">
        <f t="shared" si="219"/>
        <v>0</v>
      </c>
      <c r="W2331">
        <f t="shared" si="220"/>
        <v>0</v>
      </c>
      <c r="X2331">
        <f t="shared" si="221"/>
        <v>1</v>
      </c>
    </row>
    <row r="2332" spans="1:24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>
        <f>E2332/D2332</f>
        <v>1.0242285714285715</v>
      </c>
      <c r="O2332" s="6">
        <f>IF(L2332&gt;0,E2332/L2332,0)</f>
        <v>219.92638036809817</v>
      </c>
      <c r="P2332" s="11">
        <f t="shared" si="216"/>
        <v>42362.791666666664</v>
      </c>
      <c r="Q2332" s="11">
        <f>(((J2332/60)/60)/24)+DATE(1970,1,1)+(-5/24)</f>
        <v>42332.691469907404</v>
      </c>
      <c r="R2332" s="13" t="s">
        <v>8298</v>
      </c>
      <c r="S2332" s="14" t="str">
        <f t="shared" si="217"/>
        <v>food</v>
      </c>
      <c r="T2332" s="13" t="str">
        <f t="shared" si="218"/>
        <v>small batch</v>
      </c>
      <c r="U2332">
        <f>LEN(C2332)</f>
        <v>132</v>
      </c>
      <c r="V2332">
        <f t="shared" si="219"/>
        <v>0</v>
      </c>
      <c r="W2332">
        <f t="shared" si="220"/>
        <v>0</v>
      </c>
      <c r="X2332">
        <f t="shared" si="221"/>
        <v>1</v>
      </c>
    </row>
    <row r="2333" spans="1:24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>
        <f>E2333/D2333</f>
        <v>1.4431375</v>
      </c>
      <c r="O2333" s="6">
        <f>IF(L2333&gt;0,E2333/L2333,0)</f>
        <v>40.795406360424032</v>
      </c>
      <c r="P2333" s="11">
        <f t="shared" si="216"/>
        <v>41868.797337962962</v>
      </c>
      <c r="Q2333" s="11">
        <f>(((J2333/60)/60)/24)+DATE(1970,1,1)+(-5/24)</f>
        <v>41838.797337962962</v>
      </c>
      <c r="R2333" s="13" t="s">
        <v>8298</v>
      </c>
      <c r="S2333" s="14" t="str">
        <f t="shared" si="217"/>
        <v>food</v>
      </c>
      <c r="T2333" s="13" t="str">
        <f t="shared" si="218"/>
        <v>small batch</v>
      </c>
      <c r="U2333">
        <f>LEN(C2333)</f>
        <v>111</v>
      </c>
      <c r="V2333">
        <f t="shared" si="219"/>
        <v>0</v>
      </c>
      <c r="W2333">
        <f t="shared" si="220"/>
        <v>0</v>
      </c>
      <c r="X2333">
        <f t="shared" si="221"/>
        <v>1</v>
      </c>
    </row>
    <row r="2334" spans="1:24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>
        <f>E2334/D2334</f>
        <v>1.06308</v>
      </c>
      <c r="O2334" s="6">
        <f>IF(L2334&gt;0,E2334/L2334,0)</f>
        <v>75.502840909090907</v>
      </c>
      <c r="P2334" s="11">
        <f t="shared" si="216"/>
        <v>42041.419803240737</v>
      </c>
      <c r="Q2334" s="11">
        <f>(((J2334/60)/60)/24)+DATE(1970,1,1)+(-5/24)</f>
        <v>42011.419803240737</v>
      </c>
      <c r="R2334" s="13" t="s">
        <v>8298</v>
      </c>
      <c r="S2334" s="14" t="str">
        <f t="shared" si="217"/>
        <v>food</v>
      </c>
      <c r="T2334" s="13" t="str">
        <f t="shared" si="218"/>
        <v>small batch</v>
      </c>
      <c r="U2334">
        <f>LEN(C2334)</f>
        <v>135</v>
      </c>
      <c r="V2334">
        <f t="shared" si="219"/>
        <v>0</v>
      </c>
      <c r="W2334">
        <f t="shared" si="220"/>
        <v>0</v>
      </c>
      <c r="X2334">
        <f t="shared" si="221"/>
        <v>1</v>
      </c>
    </row>
    <row r="2335" spans="1:24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>
        <f>E2335/D2335</f>
        <v>2.1216666666666666</v>
      </c>
      <c r="O2335" s="6">
        <f>IF(L2335&gt;0,E2335/L2335,0)</f>
        <v>13.542553191489361</v>
      </c>
      <c r="P2335" s="11">
        <f t="shared" si="216"/>
        <v>41788.534722222219</v>
      </c>
      <c r="Q2335" s="11">
        <f>(((J2335/60)/60)/24)+DATE(1970,1,1)+(-5/24)</f>
        <v>41767.442013888889</v>
      </c>
      <c r="R2335" s="13" t="s">
        <v>8298</v>
      </c>
      <c r="S2335" s="14" t="str">
        <f t="shared" si="217"/>
        <v>food</v>
      </c>
      <c r="T2335" s="13" t="str">
        <f t="shared" si="218"/>
        <v>small batch</v>
      </c>
      <c r="U2335">
        <f>LEN(C2335)</f>
        <v>132</v>
      </c>
      <c r="V2335">
        <f t="shared" si="219"/>
        <v>0</v>
      </c>
      <c r="W2335">
        <f t="shared" si="220"/>
        <v>0</v>
      </c>
      <c r="X2335">
        <f t="shared" si="221"/>
        <v>1</v>
      </c>
    </row>
    <row r="2336" spans="1:24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>
        <f>E2336/D2336</f>
        <v>1.0195000000000001</v>
      </c>
      <c r="O2336" s="6">
        <f>IF(L2336&gt;0,E2336/L2336,0)</f>
        <v>60.865671641791046</v>
      </c>
      <c r="P2336" s="11">
        <f t="shared" si="216"/>
        <v>41948.523611111108</v>
      </c>
      <c r="Q2336" s="11">
        <f>(((J2336/60)/60)/24)+DATE(1970,1,1)+(-5/24)</f>
        <v>41918.461782407401</v>
      </c>
      <c r="R2336" s="13" t="s">
        <v>8298</v>
      </c>
      <c r="S2336" s="14" t="str">
        <f t="shared" si="217"/>
        <v>food</v>
      </c>
      <c r="T2336" s="13" t="str">
        <f t="shared" si="218"/>
        <v>small batch</v>
      </c>
      <c r="U2336">
        <f>LEN(C2336)</f>
        <v>111</v>
      </c>
      <c r="V2336">
        <f t="shared" si="219"/>
        <v>0</v>
      </c>
      <c r="W2336">
        <f t="shared" si="220"/>
        <v>0</v>
      </c>
      <c r="X2336">
        <f t="shared" si="221"/>
        <v>1</v>
      </c>
    </row>
    <row r="2337" spans="1:24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>
        <f>E2337/D2337</f>
        <v>1.0227200000000001</v>
      </c>
      <c r="O2337" s="6">
        <f>IF(L2337&gt;0,E2337/L2337,0)</f>
        <v>115.69230769230769</v>
      </c>
      <c r="P2337" s="11">
        <f t="shared" si="216"/>
        <v>41801.363923611112</v>
      </c>
      <c r="Q2337" s="11">
        <f>(((J2337/60)/60)/24)+DATE(1970,1,1)+(-5/24)</f>
        <v>41771.363923611112</v>
      </c>
      <c r="R2337" s="13" t="s">
        <v>8298</v>
      </c>
      <c r="S2337" s="14" t="str">
        <f t="shared" si="217"/>
        <v>food</v>
      </c>
      <c r="T2337" s="13" t="str">
        <f t="shared" si="218"/>
        <v>small batch</v>
      </c>
      <c r="U2337">
        <f>LEN(C2337)</f>
        <v>128</v>
      </c>
      <c r="V2337">
        <f t="shared" si="219"/>
        <v>0</v>
      </c>
      <c r="W2337">
        <f t="shared" si="220"/>
        <v>0</v>
      </c>
      <c r="X2337">
        <f t="shared" si="221"/>
        <v>1</v>
      </c>
    </row>
    <row r="2338" spans="1:24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>
        <f>E2338/D2338</f>
        <v>5.2073254999999996</v>
      </c>
      <c r="O2338" s="6">
        <f>IF(L2338&gt;0,E2338/L2338,0)</f>
        <v>48.104623556581984</v>
      </c>
      <c r="P2338" s="11">
        <f t="shared" si="216"/>
        <v>41706.716377314813</v>
      </c>
      <c r="Q2338" s="11">
        <f>(((J2338/60)/60)/24)+DATE(1970,1,1)+(-5/24)</f>
        <v>41666.716377314813</v>
      </c>
      <c r="R2338" s="13" t="s">
        <v>8298</v>
      </c>
      <c r="S2338" s="14" t="str">
        <f t="shared" si="217"/>
        <v>food</v>
      </c>
      <c r="T2338" s="13" t="str">
        <f t="shared" si="218"/>
        <v>small batch</v>
      </c>
      <c r="U2338">
        <f>LEN(C2338)</f>
        <v>124</v>
      </c>
      <c r="V2338">
        <f t="shared" si="219"/>
        <v>0</v>
      </c>
      <c r="W2338">
        <f t="shared" si="220"/>
        <v>0</v>
      </c>
      <c r="X2338">
        <f t="shared" si="221"/>
        <v>1</v>
      </c>
    </row>
    <row r="2339" spans="1:24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>
        <f>E2339/D2339</f>
        <v>1.1065833333333333</v>
      </c>
      <c r="O2339" s="6">
        <f>IF(L2339&gt;0,E2339/L2339,0)</f>
        <v>74.184357541899445</v>
      </c>
      <c r="P2339" s="11">
        <f t="shared" si="216"/>
        <v>41816.432210648149</v>
      </c>
      <c r="Q2339" s="11">
        <f>(((J2339/60)/60)/24)+DATE(1970,1,1)+(-5/24)</f>
        <v>41786.432210648149</v>
      </c>
      <c r="R2339" s="13" t="s">
        <v>8298</v>
      </c>
      <c r="S2339" s="14" t="str">
        <f t="shared" si="217"/>
        <v>food</v>
      </c>
      <c r="T2339" s="13" t="str">
        <f t="shared" si="218"/>
        <v>small batch</v>
      </c>
      <c r="U2339">
        <f>LEN(C2339)</f>
        <v>82</v>
      </c>
      <c r="V2339">
        <f t="shared" si="219"/>
        <v>0</v>
      </c>
      <c r="W2339">
        <f t="shared" si="220"/>
        <v>1</v>
      </c>
      <c r="X2339">
        <f t="shared" si="221"/>
        <v>0</v>
      </c>
    </row>
    <row r="2340" spans="1:24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>
        <f>E2340/D2340</f>
        <v>1.0114333333333334</v>
      </c>
      <c r="O2340" s="6">
        <f>IF(L2340&gt;0,E2340/L2340,0)</f>
        <v>123.34552845528455</v>
      </c>
      <c r="P2340" s="11">
        <f t="shared" si="216"/>
        <v>41819.688472222217</v>
      </c>
      <c r="Q2340" s="11">
        <f>(((J2340/60)/60)/24)+DATE(1970,1,1)+(-5/24)</f>
        <v>41789.688472222217</v>
      </c>
      <c r="R2340" s="13" t="s">
        <v>8298</v>
      </c>
      <c r="S2340" s="14" t="str">
        <f t="shared" si="217"/>
        <v>food</v>
      </c>
      <c r="T2340" s="13" t="str">
        <f t="shared" si="218"/>
        <v>small batch</v>
      </c>
      <c r="U2340">
        <f>LEN(C2340)</f>
        <v>133</v>
      </c>
      <c r="V2340">
        <f t="shared" si="219"/>
        <v>0</v>
      </c>
      <c r="W2340">
        <f t="shared" si="220"/>
        <v>0</v>
      </c>
      <c r="X2340">
        <f t="shared" si="221"/>
        <v>1</v>
      </c>
    </row>
    <row r="2341" spans="1:24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>
        <f>E2341/D2341</f>
        <v>2.9420799999999998</v>
      </c>
      <c r="O2341" s="6">
        <f>IF(L2341&gt;0,E2341/L2341,0)</f>
        <v>66.623188405797094</v>
      </c>
      <c r="P2341" s="11">
        <f t="shared" si="216"/>
        <v>42723.124305555553</v>
      </c>
      <c r="Q2341" s="11">
        <f>(((J2341/60)/60)/24)+DATE(1970,1,1)+(-5/24)</f>
        <v>42692.591539351844</v>
      </c>
      <c r="R2341" s="13" t="s">
        <v>8298</v>
      </c>
      <c r="S2341" s="14" t="str">
        <f t="shared" si="217"/>
        <v>food</v>
      </c>
      <c r="T2341" s="13" t="str">
        <f t="shared" si="218"/>
        <v>small batch</v>
      </c>
      <c r="U2341">
        <f>LEN(C2341)</f>
        <v>126</v>
      </c>
      <c r="V2341">
        <f t="shared" si="219"/>
        <v>0</v>
      </c>
      <c r="W2341">
        <f t="shared" si="220"/>
        <v>0</v>
      </c>
      <c r="X2341">
        <f t="shared" si="221"/>
        <v>1</v>
      </c>
    </row>
    <row r="2342" spans="1:24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>
        <f>E2342/D2342</f>
        <v>1.0577749999999999</v>
      </c>
      <c r="O2342" s="6">
        <f>IF(L2342&gt;0,E2342/L2342,0)</f>
        <v>104.99007444168734</v>
      </c>
      <c r="P2342" s="11">
        <f t="shared" si="216"/>
        <v>42673.434467592589</v>
      </c>
      <c r="Q2342" s="11">
        <f>(((J2342/60)/60)/24)+DATE(1970,1,1)+(-5/24)</f>
        <v>42643.434467592589</v>
      </c>
      <c r="R2342" s="13" t="s">
        <v>8298</v>
      </c>
      <c r="S2342" s="14" t="str">
        <f t="shared" si="217"/>
        <v>food</v>
      </c>
      <c r="T2342" s="13" t="str">
        <f t="shared" si="218"/>
        <v>small batch</v>
      </c>
      <c r="U2342">
        <f>LEN(C2342)</f>
        <v>111</v>
      </c>
      <c r="V2342">
        <f t="shared" si="219"/>
        <v>0</v>
      </c>
      <c r="W2342">
        <f t="shared" si="220"/>
        <v>0</v>
      </c>
      <c r="X2342">
        <f t="shared" si="221"/>
        <v>1</v>
      </c>
    </row>
    <row r="2343" spans="1:24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>
        <f>E2343/D2343</f>
        <v>0</v>
      </c>
      <c r="O2343" s="6">
        <f>IF(L2343&gt;0,E2343/L2343,0)</f>
        <v>0</v>
      </c>
      <c r="P2343" s="11">
        <f t="shared" si="216"/>
        <v>42197.605370370373</v>
      </c>
      <c r="Q2343" s="11">
        <f>(((J2343/60)/60)/24)+DATE(1970,1,1)+(-5/24)</f>
        <v>42167.605370370373</v>
      </c>
      <c r="R2343" s="13" t="s">
        <v>8272</v>
      </c>
      <c r="S2343" s="14" t="str">
        <f t="shared" si="217"/>
        <v>technology</v>
      </c>
      <c r="T2343" s="13" t="str">
        <f t="shared" si="218"/>
        <v>web</v>
      </c>
      <c r="U2343">
        <f>LEN(C2343)</f>
        <v>102</v>
      </c>
      <c r="V2343">
        <f t="shared" si="219"/>
        <v>0</v>
      </c>
      <c r="W2343">
        <f t="shared" si="220"/>
        <v>0</v>
      </c>
      <c r="X2343">
        <f t="shared" si="221"/>
        <v>1</v>
      </c>
    </row>
    <row r="2344" spans="1:24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>
        <f>E2344/D2344</f>
        <v>0</v>
      </c>
      <c r="O2344" s="6">
        <f>IF(L2344&gt;0,E2344/L2344,0)</f>
        <v>0</v>
      </c>
      <c r="P2344" s="11">
        <f t="shared" si="216"/>
        <v>41918</v>
      </c>
      <c r="Q2344" s="11">
        <f>(((J2344/60)/60)/24)+DATE(1970,1,1)+(-5/24)</f>
        <v>41897.49386574074</v>
      </c>
      <c r="R2344" s="13" t="s">
        <v>8272</v>
      </c>
      <c r="S2344" s="14" t="str">
        <f t="shared" si="217"/>
        <v>technology</v>
      </c>
      <c r="T2344" s="13" t="str">
        <f t="shared" si="218"/>
        <v>web</v>
      </c>
      <c r="U2344">
        <f>LEN(C2344)</f>
        <v>131</v>
      </c>
      <c r="V2344">
        <f t="shared" si="219"/>
        <v>0</v>
      </c>
      <c r="W2344">
        <f t="shared" si="220"/>
        <v>0</v>
      </c>
      <c r="X2344">
        <f t="shared" si="221"/>
        <v>1</v>
      </c>
    </row>
    <row r="2345" spans="1:24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>
        <f>E2345/D2345</f>
        <v>0.03</v>
      </c>
      <c r="O2345" s="6">
        <f>IF(L2345&gt;0,E2345/L2345,0)</f>
        <v>300</v>
      </c>
      <c r="P2345" s="11">
        <f t="shared" si="216"/>
        <v>42377.615972222215</v>
      </c>
      <c r="Q2345" s="11">
        <f>(((J2345/60)/60)/24)+DATE(1970,1,1)+(-5/24)</f>
        <v>42327.616956018515</v>
      </c>
      <c r="R2345" s="13" t="s">
        <v>8272</v>
      </c>
      <c r="S2345" s="14" t="str">
        <f t="shared" si="217"/>
        <v>technology</v>
      </c>
      <c r="T2345" s="13" t="str">
        <f t="shared" si="218"/>
        <v>web</v>
      </c>
      <c r="U2345">
        <f>LEN(C2345)</f>
        <v>128</v>
      </c>
      <c r="V2345">
        <f t="shared" si="219"/>
        <v>0</v>
      </c>
      <c r="W2345">
        <f t="shared" si="220"/>
        <v>0</v>
      </c>
      <c r="X2345">
        <f t="shared" si="221"/>
        <v>1</v>
      </c>
    </row>
    <row r="2346" spans="1:24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>
        <f>E2346/D2346</f>
        <v>1E-3</v>
      </c>
      <c r="O2346" s="6">
        <f>IF(L2346&gt;0,E2346/L2346,0)</f>
        <v>1</v>
      </c>
      <c r="P2346" s="11">
        <f t="shared" si="216"/>
        <v>42545.519317129627</v>
      </c>
      <c r="Q2346" s="11">
        <f>(((J2346/60)/60)/24)+DATE(1970,1,1)+(-5/24)</f>
        <v>42515.519317129627</v>
      </c>
      <c r="R2346" s="13" t="s">
        <v>8272</v>
      </c>
      <c r="S2346" s="14" t="str">
        <f t="shared" si="217"/>
        <v>technology</v>
      </c>
      <c r="T2346" s="13" t="str">
        <f t="shared" si="218"/>
        <v>web</v>
      </c>
      <c r="U2346">
        <f>LEN(C2346)</f>
        <v>135</v>
      </c>
      <c r="V2346">
        <f t="shared" si="219"/>
        <v>0</v>
      </c>
      <c r="W2346">
        <f t="shared" si="220"/>
        <v>0</v>
      </c>
      <c r="X2346">
        <f t="shared" si="221"/>
        <v>1</v>
      </c>
    </row>
    <row r="2347" spans="1:24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>
        <f>E2347/D2347</f>
        <v>0</v>
      </c>
      <c r="O2347" s="6">
        <f>IF(L2347&gt;0,E2347/L2347,0)</f>
        <v>0</v>
      </c>
      <c r="P2347" s="11">
        <f t="shared" si="216"/>
        <v>42094.777083333327</v>
      </c>
      <c r="Q2347" s="11">
        <f>(((J2347/60)/60)/24)+DATE(1970,1,1)+(-5/24)</f>
        <v>42059.79347222222</v>
      </c>
      <c r="R2347" s="13" t="s">
        <v>8272</v>
      </c>
      <c r="S2347" s="14" t="str">
        <f t="shared" si="217"/>
        <v>technology</v>
      </c>
      <c r="T2347" s="13" t="str">
        <f t="shared" si="218"/>
        <v>web</v>
      </c>
      <c r="U2347">
        <f>LEN(C2347)</f>
        <v>126</v>
      </c>
      <c r="V2347">
        <f t="shared" si="219"/>
        <v>0</v>
      </c>
      <c r="W2347">
        <f t="shared" si="220"/>
        <v>0</v>
      </c>
      <c r="X2347">
        <f t="shared" si="221"/>
        <v>1</v>
      </c>
    </row>
    <row r="2348" spans="1:24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>
        <f>E2348/D2348</f>
        <v>6.4999999999999997E-4</v>
      </c>
      <c r="O2348" s="6">
        <f>IF(L2348&gt;0,E2348/L2348,0)</f>
        <v>13</v>
      </c>
      <c r="P2348" s="11">
        <f t="shared" si="216"/>
        <v>42660.590636574074</v>
      </c>
      <c r="Q2348" s="11">
        <f>(((J2348/60)/60)/24)+DATE(1970,1,1)+(-5/24)</f>
        <v>42615.590636574074</v>
      </c>
      <c r="R2348" s="13" t="s">
        <v>8272</v>
      </c>
      <c r="S2348" s="14" t="str">
        <f t="shared" si="217"/>
        <v>technology</v>
      </c>
      <c r="T2348" s="13" t="str">
        <f t="shared" si="218"/>
        <v>web</v>
      </c>
      <c r="U2348">
        <f>LEN(C2348)</f>
        <v>111</v>
      </c>
      <c r="V2348">
        <f t="shared" si="219"/>
        <v>0</v>
      </c>
      <c r="W2348">
        <f t="shared" si="220"/>
        <v>0</v>
      </c>
      <c r="X2348">
        <f t="shared" si="221"/>
        <v>1</v>
      </c>
    </row>
    <row r="2349" spans="1:24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>
        <f>E2349/D2349</f>
        <v>1.4999999999999999E-2</v>
      </c>
      <c r="O2349" s="6">
        <f>IF(L2349&gt;0,E2349/L2349,0)</f>
        <v>15</v>
      </c>
      <c r="P2349" s="11">
        <f t="shared" si="216"/>
        <v>42607.399027777778</v>
      </c>
      <c r="Q2349" s="11">
        <f>(((J2349/60)/60)/24)+DATE(1970,1,1)+(-5/24)</f>
        <v>42577.399027777778</v>
      </c>
      <c r="R2349" s="13" t="s">
        <v>8272</v>
      </c>
      <c r="S2349" s="14" t="str">
        <f t="shared" si="217"/>
        <v>technology</v>
      </c>
      <c r="T2349" s="13" t="str">
        <f t="shared" si="218"/>
        <v>web</v>
      </c>
      <c r="U2349">
        <f>LEN(C2349)</f>
        <v>101</v>
      </c>
      <c r="V2349">
        <f t="shared" si="219"/>
        <v>0</v>
      </c>
      <c r="W2349">
        <f t="shared" si="220"/>
        <v>0</v>
      </c>
      <c r="X2349">
        <f t="shared" si="221"/>
        <v>1</v>
      </c>
    </row>
    <row r="2350" spans="1:24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>
        <f>E2350/D2350</f>
        <v>3.8571428571428572E-3</v>
      </c>
      <c r="O2350" s="6">
        <f>IF(L2350&gt;0,E2350/L2350,0)</f>
        <v>54</v>
      </c>
      <c r="P2350" s="11">
        <f t="shared" si="216"/>
        <v>42420.723819444444</v>
      </c>
      <c r="Q2350" s="11">
        <f>(((J2350/60)/60)/24)+DATE(1970,1,1)+(-5/24)</f>
        <v>42360.723819444444</v>
      </c>
      <c r="R2350" s="13" t="s">
        <v>8272</v>
      </c>
      <c r="S2350" s="14" t="str">
        <f t="shared" si="217"/>
        <v>technology</v>
      </c>
      <c r="T2350" s="13" t="str">
        <f t="shared" si="218"/>
        <v>web</v>
      </c>
      <c r="U2350">
        <f>LEN(C2350)</f>
        <v>121</v>
      </c>
      <c r="V2350">
        <f t="shared" si="219"/>
        <v>0</v>
      </c>
      <c r="W2350">
        <f t="shared" si="220"/>
        <v>0</v>
      </c>
      <c r="X2350">
        <f t="shared" si="221"/>
        <v>1</v>
      </c>
    </row>
    <row r="2351" spans="1:24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>
        <f>E2351/D2351</f>
        <v>0</v>
      </c>
      <c r="O2351" s="6">
        <f>IF(L2351&gt;0,E2351/L2351,0)</f>
        <v>0</v>
      </c>
      <c r="P2351" s="11">
        <f t="shared" si="216"/>
        <v>42227.567453703705</v>
      </c>
      <c r="Q2351" s="11">
        <f>(((J2351/60)/60)/24)+DATE(1970,1,1)+(-5/24)</f>
        <v>42198.567453703705</v>
      </c>
      <c r="R2351" s="13" t="s">
        <v>8272</v>
      </c>
      <c r="S2351" s="14" t="str">
        <f t="shared" si="217"/>
        <v>technology</v>
      </c>
      <c r="T2351" s="13" t="str">
        <f t="shared" si="218"/>
        <v>web</v>
      </c>
      <c r="U2351">
        <f>LEN(C2351)</f>
        <v>127</v>
      </c>
      <c r="V2351">
        <f t="shared" si="219"/>
        <v>0</v>
      </c>
      <c r="W2351">
        <f t="shared" si="220"/>
        <v>0</v>
      </c>
      <c r="X2351">
        <f t="shared" si="221"/>
        <v>1</v>
      </c>
    </row>
    <row r="2352" spans="1:24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>
        <f>E2352/D2352</f>
        <v>0</v>
      </c>
      <c r="O2352" s="6">
        <f>IF(L2352&gt;0,E2352/L2352,0)</f>
        <v>0</v>
      </c>
      <c r="P2352" s="11">
        <f t="shared" si="216"/>
        <v>42738.633912037032</v>
      </c>
      <c r="Q2352" s="11">
        <f>(((J2352/60)/60)/24)+DATE(1970,1,1)+(-5/24)</f>
        <v>42708.633912037032</v>
      </c>
      <c r="R2352" s="13" t="s">
        <v>8272</v>
      </c>
      <c r="S2352" s="14" t="str">
        <f t="shared" si="217"/>
        <v>technology</v>
      </c>
      <c r="T2352" s="13" t="str">
        <f t="shared" si="218"/>
        <v>web</v>
      </c>
      <c r="U2352">
        <f>LEN(C2352)</f>
        <v>99</v>
      </c>
      <c r="V2352">
        <f t="shared" si="219"/>
        <v>0</v>
      </c>
      <c r="W2352">
        <f t="shared" si="220"/>
        <v>1</v>
      </c>
      <c r="X2352">
        <f t="shared" si="221"/>
        <v>0</v>
      </c>
    </row>
    <row r="2353" spans="1:24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>
        <f>E2353/D2353</f>
        <v>5.7142857142857143E-3</v>
      </c>
      <c r="O2353" s="6">
        <f>IF(L2353&gt;0,E2353/L2353,0)</f>
        <v>15.428571428571429</v>
      </c>
      <c r="P2353" s="11">
        <f t="shared" si="216"/>
        <v>42123.892812500002</v>
      </c>
      <c r="Q2353" s="11">
        <f>(((J2353/60)/60)/24)+DATE(1970,1,1)+(-5/24)</f>
        <v>42093.892812500002</v>
      </c>
      <c r="R2353" s="13" t="s">
        <v>8272</v>
      </c>
      <c r="S2353" s="14" t="str">
        <f t="shared" si="217"/>
        <v>technology</v>
      </c>
      <c r="T2353" s="13" t="str">
        <f t="shared" si="218"/>
        <v>web</v>
      </c>
      <c r="U2353">
        <f>LEN(C2353)</f>
        <v>51</v>
      </c>
      <c r="V2353">
        <f t="shared" si="219"/>
        <v>0</v>
      </c>
      <c r="W2353">
        <f t="shared" si="220"/>
        <v>1</v>
      </c>
      <c r="X2353">
        <f t="shared" si="221"/>
        <v>0</v>
      </c>
    </row>
    <row r="2354" spans="1:24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>
        <f>E2354/D2354</f>
        <v>0</v>
      </c>
      <c r="O2354" s="6">
        <f>IF(L2354&gt;0,E2354/L2354,0)</f>
        <v>0</v>
      </c>
      <c r="P2354" s="11">
        <f t="shared" si="216"/>
        <v>42161.425370370365</v>
      </c>
      <c r="Q2354" s="11">
        <f>(((J2354/60)/60)/24)+DATE(1970,1,1)+(-5/24)</f>
        <v>42101.425370370365</v>
      </c>
      <c r="R2354" s="13" t="s">
        <v>8272</v>
      </c>
      <c r="S2354" s="14" t="str">
        <f t="shared" si="217"/>
        <v>technology</v>
      </c>
      <c r="T2354" s="13" t="str">
        <f t="shared" si="218"/>
        <v>web</v>
      </c>
      <c r="U2354">
        <f>LEN(C2354)</f>
        <v>121</v>
      </c>
      <c r="V2354">
        <f t="shared" si="219"/>
        <v>0</v>
      </c>
      <c r="W2354">
        <f t="shared" si="220"/>
        <v>0</v>
      </c>
      <c r="X2354">
        <f t="shared" si="221"/>
        <v>1</v>
      </c>
    </row>
    <row r="2355" spans="1:24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>
        <f>E2355/D2355</f>
        <v>0</v>
      </c>
      <c r="O2355" s="6">
        <f>IF(L2355&gt;0,E2355/L2355,0)</f>
        <v>0</v>
      </c>
      <c r="P2355" s="11">
        <f t="shared" si="216"/>
        <v>42115.467847222222</v>
      </c>
      <c r="Q2355" s="11">
        <f>(((J2355/60)/60)/24)+DATE(1970,1,1)+(-5/24)</f>
        <v>42103.467847222222</v>
      </c>
      <c r="R2355" s="13" t="s">
        <v>8272</v>
      </c>
      <c r="S2355" s="14" t="str">
        <f t="shared" si="217"/>
        <v>technology</v>
      </c>
      <c r="T2355" s="13" t="str">
        <f t="shared" si="218"/>
        <v>web</v>
      </c>
      <c r="U2355">
        <f>LEN(C2355)</f>
        <v>132</v>
      </c>
      <c r="V2355">
        <f t="shared" si="219"/>
        <v>0</v>
      </c>
      <c r="W2355">
        <f t="shared" si="220"/>
        <v>0</v>
      </c>
      <c r="X2355">
        <f t="shared" si="221"/>
        <v>1</v>
      </c>
    </row>
    <row r="2356" spans="1:24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>
        <f>E2356/D2356</f>
        <v>7.1428571428571429E-4</v>
      </c>
      <c r="O2356" s="6">
        <f>IF(L2356&gt;0,E2356/L2356,0)</f>
        <v>25</v>
      </c>
      <c r="P2356" s="11">
        <f t="shared" si="216"/>
        <v>42014.51458333333</v>
      </c>
      <c r="Q2356" s="11">
        <f>(((J2356/60)/60)/24)+DATE(1970,1,1)+(-5/24)</f>
        <v>41954.51458333333</v>
      </c>
      <c r="R2356" s="13" t="s">
        <v>8272</v>
      </c>
      <c r="S2356" s="14" t="str">
        <f t="shared" si="217"/>
        <v>technology</v>
      </c>
      <c r="T2356" s="13" t="str">
        <f t="shared" si="218"/>
        <v>web</v>
      </c>
      <c r="U2356">
        <f>LEN(C2356)</f>
        <v>94</v>
      </c>
      <c r="V2356">
        <f t="shared" si="219"/>
        <v>0</v>
      </c>
      <c r="W2356">
        <f t="shared" si="220"/>
        <v>1</v>
      </c>
      <c r="X2356">
        <f t="shared" si="221"/>
        <v>0</v>
      </c>
    </row>
    <row r="2357" spans="1:24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>
        <f>E2357/D2357</f>
        <v>6.875E-3</v>
      </c>
      <c r="O2357" s="6">
        <f>IF(L2357&gt;0,E2357/L2357,0)</f>
        <v>27.5</v>
      </c>
      <c r="P2357" s="11">
        <f t="shared" si="216"/>
        <v>42126.709907407399</v>
      </c>
      <c r="Q2357" s="11">
        <f>(((J2357/60)/60)/24)+DATE(1970,1,1)+(-5/24)</f>
        <v>42096.709907407399</v>
      </c>
      <c r="R2357" s="13" t="s">
        <v>8272</v>
      </c>
      <c r="S2357" s="14" t="str">
        <f t="shared" si="217"/>
        <v>technology</v>
      </c>
      <c r="T2357" s="13" t="str">
        <f t="shared" si="218"/>
        <v>web</v>
      </c>
      <c r="U2357">
        <f>LEN(C2357)</f>
        <v>124</v>
      </c>
      <c r="V2357">
        <f t="shared" si="219"/>
        <v>0</v>
      </c>
      <c r="W2357">
        <f t="shared" si="220"/>
        <v>0</v>
      </c>
      <c r="X2357">
        <f t="shared" si="221"/>
        <v>1</v>
      </c>
    </row>
    <row r="2358" spans="1:24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>
        <f>E2358/D2358</f>
        <v>0</v>
      </c>
      <c r="O2358" s="6">
        <f>IF(L2358&gt;0,E2358/L2358,0)</f>
        <v>0</v>
      </c>
      <c r="P2358" s="11">
        <f t="shared" si="216"/>
        <v>42160.575277777774</v>
      </c>
      <c r="Q2358" s="11">
        <f>(((J2358/60)/60)/24)+DATE(1970,1,1)+(-5/24)</f>
        <v>42130.575277777774</v>
      </c>
      <c r="R2358" s="13" t="s">
        <v>8272</v>
      </c>
      <c r="S2358" s="14" t="str">
        <f t="shared" si="217"/>
        <v>technology</v>
      </c>
      <c r="T2358" s="13" t="str">
        <f t="shared" si="218"/>
        <v>web</v>
      </c>
      <c r="U2358">
        <f>LEN(C2358)</f>
        <v>77</v>
      </c>
      <c r="V2358">
        <f t="shared" si="219"/>
        <v>0</v>
      </c>
      <c r="W2358">
        <f t="shared" si="220"/>
        <v>1</v>
      </c>
      <c r="X2358">
        <f t="shared" si="221"/>
        <v>0</v>
      </c>
    </row>
    <row r="2359" spans="1:24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>
        <f>E2359/D2359</f>
        <v>0</v>
      </c>
      <c r="O2359" s="6">
        <f>IF(L2359&gt;0,E2359/L2359,0)</f>
        <v>0</v>
      </c>
      <c r="P2359" s="11">
        <f t="shared" si="216"/>
        <v>42294.411782407398</v>
      </c>
      <c r="Q2359" s="11">
        <f>(((J2359/60)/60)/24)+DATE(1970,1,1)+(-5/24)</f>
        <v>42264.411782407398</v>
      </c>
      <c r="R2359" s="13" t="s">
        <v>8272</v>
      </c>
      <c r="S2359" s="14" t="str">
        <f t="shared" si="217"/>
        <v>technology</v>
      </c>
      <c r="T2359" s="13" t="str">
        <f t="shared" si="218"/>
        <v>web</v>
      </c>
      <c r="U2359">
        <f>LEN(C2359)</f>
        <v>98</v>
      </c>
      <c r="V2359">
        <f t="shared" si="219"/>
        <v>0</v>
      </c>
      <c r="W2359">
        <f t="shared" si="220"/>
        <v>1</v>
      </c>
      <c r="X2359">
        <f t="shared" si="221"/>
        <v>0</v>
      </c>
    </row>
    <row r="2360" spans="1:24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>
        <f>E2360/D2360</f>
        <v>0</v>
      </c>
      <c r="O2360" s="6">
        <f>IF(L2360&gt;0,E2360/L2360,0)</f>
        <v>0</v>
      </c>
      <c r="P2360" s="11">
        <f t="shared" si="216"/>
        <v>42034.818749999999</v>
      </c>
      <c r="Q2360" s="11">
        <f>(((J2360/60)/60)/24)+DATE(1970,1,1)+(-5/24)</f>
        <v>41978.722638888888</v>
      </c>
      <c r="R2360" s="13" t="s">
        <v>8272</v>
      </c>
      <c r="S2360" s="14" t="str">
        <f t="shared" si="217"/>
        <v>technology</v>
      </c>
      <c r="T2360" s="13" t="str">
        <f t="shared" si="218"/>
        <v>web</v>
      </c>
      <c r="U2360">
        <f>LEN(C2360)</f>
        <v>105</v>
      </c>
      <c r="V2360">
        <f t="shared" si="219"/>
        <v>0</v>
      </c>
      <c r="W2360">
        <f t="shared" si="220"/>
        <v>0</v>
      </c>
      <c r="X2360">
        <f t="shared" si="221"/>
        <v>1</v>
      </c>
    </row>
    <row r="2361" spans="1:24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>
        <f>E2361/D2361</f>
        <v>0.14680000000000001</v>
      </c>
      <c r="O2361" s="6">
        <f>IF(L2361&gt;0,E2361/L2361,0)</f>
        <v>367</v>
      </c>
      <c r="P2361" s="11">
        <f t="shared" si="216"/>
        <v>42219.441249999996</v>
      </c>
      <c r="Q2361" s="11">
        <f>(((J2361/60)/60)/24)+DATE(1970,1,1)+(-5/24)</f>
        <v>42159.441249999996</v>
      </c>
      <c r="R2361" s="13" t="s">
        <v>8272</v>
      </c>
      <c r="S2361" s="14" t="str">
        <f t="shared" si="217"/>
        <v>technology</v>
      </c>
      <c r="T2361" s="13" t="str">
        <f t="shared" si="218"/>
        <v>web</v>
      </c>
      <c r="U2361">
        <f>LEN(C2361)</f>
        <v>116</v>
      </c>
      <c r="V2361">
        <f t="shared" si="219"/>
        <v>0</v>
      </c>
      <c r="W2361">
        <f t="shared" si="220"/>
        <v>0</v>
      </c>
      <c r="X2361">
        <f t="shared" si="221"/>
        <v>1</v>
      </c>
    </row>
    <row r="2362" spans="1:24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>
        <f>E2362/D2362</f>
        <v>4.0000000000000002E-4</v>
      </c>
      <c r="O2362" s="6">
        <f>IF(L2362&gt;0,E2362/L2362,0)</f>
        <v>2</v>
      </c>
      <c r="P2362" s="11">
        <f t="shared" si="216"/>
        <v>42407.498611111114</v>
      </c>
      <c r="Q2362" s="11">
        <f>(((J2362/60)/60)/24)+DATE(1970,1,1)+(-5/24)</f>
        <v>42377.498611111114</v>
      </c>
      <c r="R2362" s="13" t="s">
        <v>8272</v>
      </c>
      <c r="S2362" s="14" t="str">
        <f t="shared" si="217"/>
        <v>technology</v>
      </c>
      <c r="T2362" s="13" t="str">
        <f t="shared" si="218"/>
        <v>web</v>
      </c>
      <c r="U2362">
        <f>LEN(C2362)</f>
        <v>117</v>
      </c>
      <c r="V2362">
        <f t="shared" si="219"/>
        <v>0</v>
      </c>
      <c r="W2362">
        <f t="shared" si="220"/>
        <v>0</v>
      </c>
      <c r="X2362">
        <f t="shared" si="221"/>
        <v>1</v>
      </c>
    </row>
    <row r="2363" spans="1:24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>
        <f>E2363/D2363</f>
        <v>0</v>
      </c>
      <c r="O2363" s="6">
        <f>IF(L2363&gt;0,E2363/L2363,0)</f>
        <v>0</v>
      </c>
      <c r="P2363" s="11">
        <f t="shared" si="216"/>
        <v>42490.708333333336</v>
      </c>
      <c r="Q2363" s="11">
        <f>(((J2363/60)/60)/24)+DATE(1970,1,1)+(-5/24)</f>
        <v>42466.650555555556</v>
      </c>
      <c r="R2363" s="13" t="s">
        <v>8272</v>
      </c>
      <c r="S2363" s="14" t="str">
        <f t="shared" si="217"/>
        <v>technology</v>
      </c>
      <c r="T2363" s="13" t="str">
        <f t="shared" si="218"/>
        <v>web</v>
      </c>
      <c r="U2363">
        <f>LEN(C2363)</f>
        <v>134</v>
      </c>
      <c r="V2363">
        <f t="shared" si="219"/>
        <v>0</v>
      </c>
      <c r="W2363">
        <f t="shared" si="220"/>
        <v>0</v>
      </c>
      <c r="X2363">
        <f t="shared" si="221"/>
        <v>1</v>
      </c>
    </row>
    <row r="2364" spans="1:24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>
        <f>E2364/D2364</f>
        <v>0.2857142857142857</v>
      </c>
      <c r="O2364" s="6">
        <f>IF(L2364&gt;0,E2364/L2364,0)</f>
        <v>60</v>
      </c>
      <c r="P2364" s="11">
        <f t="shared" si="216"/>
        <v>41984.47997685185</v>
      </c>
      <c r="Q2364" s="11">
        <f>(((J2364/60)/60)/24)+DATE(1970,1,1)+(-5/24)</f>
        <v>41954.47997685185</v>
      </c>
      <c r="R2364" s="13" t="s">
        <v>8272</v>
      </c>
      <c r="S2364" s="14" t="str">
        <f t="shared" si="217"/>
        <v>technology</v>
      </c>
      <c r="T2364" s="13" t="str">
        <f t="shared" si="218"/>
        <v>web</v>
      </c>
      <c r="U2364">
        <f>LEN(C2364)</f>
        <v>96</v>
      </c>
      <c r="V2364">
        <f t="shared" si="219"/>
        <v>0</v>
      </c>
      <c r="W2364">
        <f t="shared" si="220"/>
        <v>1</v>
      </c>
      <c r="X2364">
        <f t="shared" si="221"/>
        <v>0</v>
      </c>
    </row>
    <row r="2365" spans="1:24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>
        <f>E2365/D2365</f>
        <v>0</v>
      </c>
      <c r="O2365" s="6">
        <f>IF(L2365&gt;0,E2365/L2365,0)</f>
        <v>0</v>
      </c>
      <c r="P2365" s="11">
        <f t="shared" si="216"/>
        <v>42366.803240740737</v>
      </c>
      <c r="Q2365" s="11">
        <f>(((J2365/60)/60)/24)+DATE(1970,1,1)+(-5/24)</f>
        <v>42321.803240740737</v>
      </c>
      <c r="R2365" s="13" t="s">
        <v>8272</v>
      </c>
      <c r="S2365" s="14" t="str">
        <f t="shared" si="217"/>
        <v>technology</v>
      </c>
      <c r="T2365" s="13" t="str">
        <f t="shared" si="218"/>
        <v>web</v>
      </c>
      <c r="U2365">
        <f>LEN(C2365)</f>
        <v>135</v>
      </c>
      <c r="V2365">
        <f t="shared" si="219"/>
        <v>0</v>
      </c>
      <c r="W2365">
        <f t="shared" si="220"/>
        <v>0</v>
      </c>
      <c r="X2365">
        <f t="shared" si="221"/>
        <v>1</v>
      </c>
    </row>
    <row r="2366" spans="1:24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>
        <f>E2366/D2366</f>
        <v>0</v>
      </c>
      <c r="O2366" s="6">
        <f>IF(L2366&gt;0,E2366/L2366,0)</f>
        <v>0</v>
      </c>
      <c r="P2366" s="11">
        <f t="shared" si="216"/>
        <v>42303.726342592585</v>
      </c>
      <c r="Q2366" s="11">
        <f>(((J2366/60)/60)/24)+DATE(1970,1,1)+(-5/24)</f>
        <v>42248.726342592585</v>
      </c>
      <c r="R2366" s="13" t="s">
        <v>8272</v>
      </c>
      <c r="S2366" s="14" t="str">
        <f t="shared" si="217"/>
        <v>technology</v>
      </c>
      <c r="T2366" s="13" t="str">
        <f t="shared" si="218"/>
        <v>web</v>
      </c>
      <c r="U2366">
        <f>LEN(C2366)</f>
        <v>89</v>
      </c>
      <c r="V2366">
        <f t="shared" si="219"/>
        <v>0</v>
      </c>
      <c r="W2366">
        <f t="shared" si="220"/>
        <v>1</v>
      </c>
      <c r="X2366">
        <f t="shared" si="221"/>
        <v>0</v>
      </c>
    </row>
    <row r="2367" spans="1:24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>
        <f>E2367/D2367</f>
        <v>0</v>
      </c>
      <c r="O2367" s="6">
        <f>IF(L2367&gt;0,E2367/L2367,0)</f>
        <v>0</v>
      </c>
      <c r="P2367" s="11">
        <f t="shared" si="216"/>
        <v>42386.749999999993</v>
      </c>
      <c r="Q2367" s="11">
        <f>(((J2367/60)/60)/24)+DATE(1970,1,1)+(-5/24)</f>
        <v>42346.528067129628</v>
      </c>
      <c r="R2367" s="13" t="s">
        <v>8272</v>
      </c>
      <c r="S2367" s="14" t="str">
        <f t="shared" si="217"/>
        <v>technology</v>
      </c>
      <c r="T2367" s="13" t="str">
        <f t="shared" si="218"/>
        <v>web</v>
      </c>
      <c r="U2367">
        <f>LEN(C2367)</f>
        <v>129</v>
      </c>
      <c r="V2367">
        <f t="shared" si="219"/>
        <v>0</v>
      </c>
      <c r="W2367">
        <f t="shared" si="220"/>
        <v>0</v>
      </c>
      <c r="X2367">
        <f t="shared" si="221"/>
        <v>1</v>
      </c>
    </row>
    <row r="2368" spans="1:24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>
        <f>E2368/D2368</f>
        <v>0.1052</v>
      </c>
      <c r="O2368" s="6">
        <f>IF(L2368&gt;0,E2368/L2368,0)</f>
        <v>97.407407407407405</v>
      </c>
      <c r="P2368" s="11">
        <f t="shared" si="216"/>
        <v>42298.323298611103</v>
      </c>
      <c r="Q2368" s="11">
        <f>(((J2368/60)/60)/24)+DATE(1970,1,1)+(-5/24)</f>
        <v>42268.323298611103</v>
      </c>
      <c r="R2368" s="13" t="s">
        <v>8272</v>
      </c>
      <c r="S2368" s="14" t="str">
        <f t="shared" si="217"/>
        <v>technology</v>
      </c>
      <c r="T2368" s="13" t="str">
        <f t="shared" si="218"/>
        <v>web</v>
      </c>
      <c r="U2368">
        <f>LEN(C2368)</f>
        <v>126</v>
      </c>
      <c r="V2368">
        <f t="shared" si="219"/>
        <v>0</v>
      </c>
      <c r="W2368">
        <f t="shared" si="220"/>
        <v>0</v>
      </c>
      <c r="X2368">
        <f t="shared" si="221"/>
        <v>1</v>
      </c>
    </row>
    <row r="2369" spans="1:24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>
        <f>E2369/D2369</f>
        <v>1.34E-2</v>
      </c>
      <c r="O2369" s="6">
        <f>IF(L2369&gt;0,E2369/L2369,0)</f>
        <v>47.857142857142854</v>
      </c>
      <c r="P2369" s="11">
        <f t="shared" si="216"/>
        <v>42485.720092592594</v>
      </c>
      <c r="Q2369" s="11">
        <f>(((J2369/60)/60)/24)+DATE(1970,1,1)+(-5/24)</f>
        <v>42425.761759259258</v>
      </c>
      <c r="R2369" s="13" t="s">
        <v>8272</v>
      </c>
      <c r="S2369" s="14" t="str">
        <f t="shared" si="217"/>
        <v>technology</v>
      </c>
      <c r="T2369" s="13" t="str">
        <f t="shared" si="218"/>
        <v>web</v>
      </c>
      <c r="U2369">
        <f>LEN(C2369)</f>
        <v>126</v>
      </c>
      <c r="V2369">
        <f t="shared" si="219"/>
        <v>0</v>
      </c>
      <c r="W2369">
        <f t="shared" si="220"/>
        <v>0</v>
      </c>
      <c r="X2369">
        <f t="shared" si="221"/>
        <v>1</v>
      </c>
    </row>
    <row r="2370" spans="1:24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>
        <f>E2370/D2370</f>
        <v>2.5000000000000001E-3</v>
      </c>
      <c r="O2370" s="6">
        <f>IF(L2370&gt;0,E2370/L2370,0)</f>
        <v>50</v>
      </c>
      <c r="P2370" s="11">
        <f t="shared" ref="P2370:P2433" si="222">(((I2370/60)/60)/24)+DATE(1970,1,1)+(-5/24)</f>
        <v>42108.471817129634</v>
      </c>
      <c r="Q2370" s="11">
        <f>(((J2370/60)/60)/24)+DATE(1970,1,1)+(-5/24)</f>
        <v>42063.513483796291</v>
      </c>
      <c r="R2370" s="13" t="s">
        <v>8272</v>
      </c>
      <c r="S2370" s="14" t="str">
        <f t="shared" ref="S2370:S2433" si="223">LEFT(R2370,SEARCH("/",R2370)-1)</f>
        <v>technology</v>
      </c>
      <c r="T2370" s="13" t="str">
        <f t="shared" ref="T2370:T2433" si="224">RIGHT(R2370,LEN(R2370)-SEARCH("/",R2370))</f>
        <v>web</v>
      </c>
      <c r="U2370">
        <f>LEN(C2370)</f>
        <v>131</v>
      </c>
      <c r="V2370">
        <f t="shared" si="219"/>
        <v>0</v>
      </c>
      <c r="W2370">
        <f t="shared" si="220"/>
        <v>0</v>
      </c>
      <c r="X2370">
        <f t="shared" si="221"/>
        <v>1</v>
      </c>
    </row>
    <row r="2371" spans="1:24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>
        <f>E2371/D2371</f>
        <v>0</v>
      </c>
      <c r="O2371" s="6">
        <f>IF(L2371&gt;0,E2371/L2371,0)</f>
        <v>0</v>
      </c>
      <c r="P2371" s="11">
        <f t="shared" si="222"/>
        <v>42410.60429398148</v>
      </c>
      <c r="Q2371" s="11">
        <f>(((J2371/60)/60)/24)+DATE(1970,1,1)+(-5/24)</f>
        <v>42380.60429398148</v>
      </c>
      <c r="R2371" s="13" t="s">
        <v>8272</v>
      </c>
      <c r="S2371" s="14" t="str">
        <f t="shared" si="223"/>
        <v>technology</v>
      </c>
      <c r="T2371" s="13" t="str">
        <f t="shared" si="224"/>
        <v>web</v>
      </c>
      <c r="U2371">
        <f>LEN(C2371)</f>
        <v>135</v>
      </c>
      <c r="V2371">
        <f t="shared" ref="V2371:V2434" si="225">IF(U2371&lt;50,1,0)</f>
        <v>0</v>
      </c>
      <c r="W2371">
        <f t="shared" ref="W2371:W2434" si="226">IF(AND(U2371&gt;= 50, U2371 &lt; 100),1,0)</f>
        <v>0</v>
      </c>
      <c r="X2371">
        <f t="shared" ref="X2371:X2434" si="227">IF(U2371&gt;=100,1,0)</f>
        <v>1</v>
      </c>
    </row>
    <row r="2372" spans="1:24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>
        <f>E2372/D2372</f>
        <v>3.2799999999999999E-3</v>
      </c>
      <c r="O2372" s="6">
        <f>IF(L2372&gt;0,E2372/L2372,0)</f>
        <v>20.5</v>
      </c>
      <c r="P2372" s="11">
        <f t="shared" si="222"/>
        <v>41990.980798611105</v>
      </c>
      <c r="Q2372" s="11">
        <f>(((J2372/60)/60)/24)+DATE(1970,1,1)+(-5/24)</f>
        <v>41960.980798611105</v>
      </c>
      <c r="R2372" s="13" t="s">
        <v>8272</v>
      </c>
      <c r="S2372" s="14" t="str">
        <f t="shared" si="223"/>
        <v>technology</v>
      </c>
      <c r="T2372" s="13" t="str">
        <f t="shared" si="224"/>
        <v>web</v>
      </c>
      <c r="U2372">
        <f>LEN(C2372)</f>
        <v>129</v>
      </c>
      <c r="V2372">
        <f t="shared" si="225"/>
        <v>0</v>
      </c>
      <c r="W2372">
        <f t="shared" si="226"/>
        <v>0</v>
      </c>
      <c r="X2372">
        <f t="shared" si="227"/>
        <v>1</v>
      </c>
    </row>
    <row r="2373" spans="1:24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>
        <f>E2373/D2373</f>
        <v>0</v>
      </c>
      <c r="O2373" s="6">
        <f>IF(L2373&gt;0,E2373/L2373,0)</f>
        <v>0</v>
      </c>
      <c r="P2373" s="11">
        <f t="shared" si="222"/>
        <v>42180.569398148145</v>
      </c>
      <c r="Q2373" s="11">
        <f>(((J2373/60)/60)/24)+DATE(1970,1,1)+(-5/24)</f>
        <v>42150.569398148145</v>
      </c>
      <c r="R2373" s="13" t="s">
        <v>8272</v>
      </c>
      <c r="S2373" s="14" t="str">
        <f t="shared" si="223"/>
        <v>technology</v>
      </c>
      <c r="T2373" s="13" t="str">
        <f t="shared" si="224"/>
        <v>web</v>
      </c>
      <c r="U2373">
        <f>LEN(C2373)</f>
        <v>134</v>
      </c>
      <c r="V2373">
        <f t="shared" si="225"/>
        <v>0</v>
      </c>
      <c r="W2373">
        <f t="shared" si="226"/>
        <v>0</v>
      </c>
      <c r="X2373">
        <f t="shared" si="227"/>
        <v>1</v>
      </c>
    </row>
    <row r="2374" spans="1:24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>
        <f>E2374/D2374</f>
        <v>3.272727272727273E-2</v>
      </c>
      <c r="O2374" s="6">
        <f>IF(L2374&gt;0,E2374/L2374,0)</f>
        <v>30</v>
      </c>
      <c r="P2374" s="11">
        <f t="shared" si="222"/>
        <v>42117.860775462956</v>
      </c>
      <c r="Q2374" s="11">
        <f>(((J2374/60)/60)/24)+DATE(1970,1,1)+(-5/24)</f>
        <v>42087.860775462956</v>
      </c>
      <c r="R2374" s="13" t="s">
        <v>8272</v>
      </c>
      <c r="S2374" s="14" t="str">
        <f t="shared" si="223"/>
        <v>technology</v>
      </c>
      <c r="T2374" s="13" t="str">
        <f t="shared" si="224"/>
        <v>web</v>
      </c>
      <c r="U2374">
        <f>LEN(C2374)</f>
        <v>133</v>
      </c>
      <c r="V2374">
        <f t="shared" si="225"/>
        <v>0</v>
      </c>
      <c r="W2374">
        <f t="shared" si="226"/>
        <v>0</v>
      </c>
      <c r="X2374">
        <f t="shared" si="227"/>
        <v>1</v>
      </c>
    </row>
    <row r="2375" spans="1:24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>
        <f>E2375/D2375</f>
        <v>5.8823529411764708E-5</v>
      </c>
      <c r="O2375" s="6">
        <f>IF(L2375&gt;0,E2375/L2375,0)</f>
        <v>50</v>
      </c>
      <c r="P2375" s="11">
        <f t="shared" si="222"/>
        <v>42245.453981481485</v>
      </c>
      <c r="Q2375" s="11">
        <f>(((J2375/60)/60)/24)+DATE(1970,1,1)+(-5/24)</f>
        <v>42215.453981481485</v>
      </c>
      <c r="R2375" s="13" t="s">
        <v>8272</v>
      </c>
      <c r="S2375" s="14" t="str">
        <f t="shared" si="223"/>
        <v>technology</v>
      </c>
      <c r="T2375" s="13" t="str">
        <f t="shared" si="224"/>
        <v>web</v>
      </c>
      <c r="U2375">
        <f>LEN(C2375)</f>
        <v>69</v>
      </c>
      <c r="V2375">
        <f t="shared" si="225"/>
        <v>0</v>
      </c>
      <c r="W2375">
        <f t="shared" si="226"/>
        <v>1</v>
      </c>
      <c r="X2375">
        <f t="shared" si="227"/>
        <v>0</v>
      </c>
    </row>
    <row r="2376" spans="1:24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>
        <f>E2376/D2376</f>
        <v>4.5454545454545455E-4</v>
      </c>
      <c r="O2376" s="6">
        <f>IF(L2376&gt;0,E2376/L2376,0)</f>
        <v>10</v>
      </c>
      <c r="P2376" s="11">
        <f t="shared" si="222"/>
        <v>42047.634953703695</v>
      </c>
      <c r="Q2376" s="11">
        <f>(((J2376/60)/60)/24)+DATE(1970,1,1)+(-5/24)</f>
        <v>42017.634953703695</v>
      </c>
      <c r="R2376" s="13" t="s">
        <v>8272</v>
      </c>
      <c r="S2376" s="14" t="str">
        <f t="shared" si="223"/>
        <v>technology</v>
      </c>
      <c r="T2376" s="13" t="str">
        <f t="shared" si="224"/>
        <v>web</v>
      </c>
      <c r="U2376">
        <f>LEN(C2376)</f>
        <v>132</v>
      </c>
      <c r="V2376">
        <f t="shared" si="225"/>
        <v>0</v>
      </c>
      <c r="W2376">
        <f t="shared" si="226"/>
        <v>0</v>
      </c>
      <c r="X2376">
        <f t="shared" si="227"/>
        <v>1</v>
      </c>
    </row>
    <row r="2377" spans="1:24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>
        <f>E2377/D2377</f>
        <v>0</v>
      </c>
      <c r="O2377" s="6">
        <f>IF(L2377&gt;0,E2377/L2377,0)</f>
        <v>0</v>
      </c>
      <c r="P2377" s="11">
        <f t="shared" si="222"/>
        <v>42622.627743055556</v>
      </c>
      <c r="Q2377" s="11">
        <f>(((J2377/60)/60)/24)+DATE(1970,1,1)+(-5/24)</f>
        <v>42592.627743055556</v>
      </c>
      <c r="R2377" s="13" t="s">
        <v>8272</v>
      </c>
      <c r="S2377" s="14" t="str">
        <f t="shared" si="223"/>
        <v>technology</v>
      </c>
      <c r="T2377" s="13" t="str">
        <f t="shared" si="224"/>
        <v>web</v>
      </c>
      <c r="U2377">
        <f>LEN(C2377)</f>
        <v>134</v>
      </c>
      <c r="V2377">
        <f t="shared" si="225"/>
        <v>0</v>
      </c>
      <c r="W2377">
        <f t="shared" si="226"/>
        <v>0</v>
      </c>
      <c r="X2377">
        <f t="shared" si="227"/>
        <v>1</v>
      </c>
    </row>
    <row r="2378" spans="1:24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>
        <f>E2378/D2378</f>
        <v>0.10877666666666666</v>
      </c>
      <c r="O2378" s="6">
        <f>IF(L2378&gt;0,E2378/L2378,0)</f>
        <v>81.582499999999996</v>
      </c>
      <c r="P2378" s="11">
        <f t="shared" si="222"/>
        <v>42348.717199074068</v>
      </c>
      <c r="Q2378" s="11">
        <f>(((J2378/60)/60)/24)+DATE(1970,1,1)+(-5/24)</f>
        <v>42318.717199074068</v>
      </c>
      <c r="R2378" s="13" t="s">
        <v>8272</v>
      </c>
      <c r="S2378" s="14" t="str">
        <f t="shared" si="223"/>
        <v>technology</v>
      </c>
      <c r="T2378" s="13" t="str">
        <f t="shared" si="224"/>
        <v>web</v>
      </c>
      <c r="U2378">
        <f>LEN(C2378)</f>
        <v>104</v>
      </c>
      <c r="V2378">
        <f t="shared" si="225"/>
        <v>0</v>
      </c>
      <c r="W2378">
        <f t="shared" si="226"/>
        <v>0</v>
      </c>
      <c r="X2378">
        <f t="shared" si="227"/>
        <v>1</v>
      </c>
    </row>
    <row r="2379" spans="1:24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>
        <f>E2379/D2379</f>
        <v>0</v>
      </c>
      <c r="O2379" s="6">
        <f>IF(L2379&gt;0,E2379/L2379,0)</f>
        <v>0</v>
      </c>
      <c r="P2379" s="11">
        <f t="shared" si="222"/>
        <v>42699.703506944446</v>
      </c>
      <c r="Q2379" s="11">
        <f>(((J2379/60)/60)/24)+DATE(1970,1,1)+(-5/24)</f>
        <v>42669.661840277775</v>
      </c>
      <c r="R2379" s="13" t="s">
        <v>8272</v>
      </c>
      <c r="S2379" s="14" t="str">
        <f t="shared" si="223"/>
        <v>technology</v>
      </c>
      <c r="T2379" s="13" t="str">
        <f t="shared" si="224"/>
        <v>web</v>
      </c>
      <c r="U2379">
        <f>LEN(C2379)</f>
        <v>119</v>
      </c>
      <c r="V2379">
        <f t="shared" si="225"/>
        <v>0</v>
      </c>
      <c r="W2379">
        <f t="shared" si="226"/>
        <v>0</v>
      </c>
      <c r="X2379">
        <f t="shared" si="227"/>
        <v>1</v>
      </c>
    </row>
    <row r="2380" spans="1:24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>
        <f>E2380/D2380</f>
        <v>0</v>
      </c>
      <c r="O2380" s="6">
        <f>IF(L2380&gt;0,E2380/L2380,0)</f>
        <v>0</v>
      </c>
      <c r="P2380" s="11">
        <f t="shared" si="222"/>
        <v>42241.804745370369</v>
      </c>
      <c r="Q2380" s="11">
        <f>(((J2380/60)/60)/24)+DATE(1970,1,1)+(-5/24)</f>
        <v>42212.804745370369</v>
      </c>
      <c r="R2380" s="13" t="s">
        <v>8272</v>
      </c>
      <c r="S2380" s="14" t="str">
        <f t="shared" si="223"/>
        <v>technology</v>
      </c>
      <c r="T2380" s="13" t="str">
        <f t="shared" si="224"/>
        <v>web</v>
      </c>
      <c r="U2380">
        <f>LEN(C2380)</f>
        <v>97</v>
      </c>
      <c r="V2380">
        <f t="shared" si="225"/>
        <v>0</v>
      </c>
      <c r="W2380">
        <f t="shared" si="226"/>
        <v>1</v>
      </c>
      <c r="X2380">
        <f t="shared" si="227"/>
        <v>0</v>
      </c>
    </row>
    <row r="2381" spans="1:24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>
        <f>E2381/D2381</f>
        <v>0</v>
      </c>
      <c r="O2381" s="6">
        <f>IF(L2381&gt;0,E2381/L2381,0)</f>
        <v>0</v>
      </c>
      <c r="P2381" s="11">
        <f t="shared" si="222"/>
        <v>42281.808055555557</v>
      </c>
      <c r="Q2381" s="11">
        <f>(((J2381/60)/60)/24)+DATE(1970,1,1)+(-5/24)</f>
        <v>42236.808055555557</v>
      </c>
      <c r="R2381" s="13" t="s">
        <v>8272</v>
      </c>
      <c r="S2381" s="14" t="str">
        <f t="shared" si="223"/>
        <v>technology</v>
      </c>
      <c r="T2381" s="13" t="str">
        <f t="shared" si="224"/>
        <v>web</v>
      </c>
      <c r="U2381">
        <f>LEN(C2381)</f>
        <v>83</v>
      </c>
      <c r="V2381">
        <f t="shared" si="225"/>
        <v>0</v>
      </c>
      <c r="W2381">
        <f t="shared" si="226"/>
        <v>1</v>
      </c>
      <c r="X2381">
        <f t="shared" si="227"/>
        <v>0</v>
      </c>
    </row>
    <row r="2382" spans="1:24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>
        <f>E2382/D2382</f>
        <v>3.6666666666666666E-3</v>
      </c>
      <c r="O2382" s="6">
        <f>IF(L2382&gt;0,E2382/L2382,0)</f>
        <v>18.333333333333332</v>
      </c>
      <c r="P2382" s="11">
        <f t="shared" si="222"/>
        <v>42278.584976851846</v>
      </c>
      <c r="Q2382" s="11">
        <f>(((J2382/60)/60)/24)+DATE(1970,1,1)+(-5/24)</f>
        <v>42248.584976851846</v>
      </c>
      <c r="R2382" s="13" t="s">
        <v>8272</v>
      </c>
      <c r="S2382" s="14" t="str">
        <f t="shared" si="223"/>
        <v>technology</v>
      </c>
      <c r="T2382" s="13" t="str">
        <f t="shared" si="224"/>
        <v>web</v>
      </c>
      <c r="U2382">
        <f>LEN(C2382)</f>
        <v>123</v>
      </c>
      <c r="V2382">
        <f t="shared" si="225"/>
        <v>0</v>
      </c>
      <c r="W2382">
        <f t="shared" si="226"/>
        <v>0</v>
      </c>
      <c r="X2382">
        <f t="shared" si="227"/>
        <v>1</v>
      </c>
    </row>
    <row r="2383" spans="1:24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>
        <f>E2383/D2383</f>
        <v>1.8193398957730169E-2</v>
      </c>
      <c r="O2383" s="6">
        <f>IF(L2383&gt;0,E2383/L2383,0)</f>
        <v>224.42857142857142</v>
      </c>
      <c r="P2383" s="11">
        <f t="shared" si="222"/>
        <v>42104.727407407401</v>
      </c>
      <c r="Q2383" s="11">
        <f>(((J2383/60)/60)/24)+DATE(1970,1,1)+(-5/24)</f>
        <v>42074.727407407401</v>
      </c>
      <c r="R2383" s="13" t="s">
        <v>8272</v>
      </c>
      <c r="S2383" s="14" t="str">
        <f t="shared" si="223"/>
        <v>technology</v>
      </c>
      <c r="T2383" s="13" t="str">
        <f t="shared" si="224"/>
        <v>web</v>
      </c>
      <c r="U2383">
        <f>LEN(C2383)</f>
        <v>103</v>
      </c>
      <c r="V2383">
        <f t="shared" si="225"/>
        <v>0</v>
      </c>
      <c r="W2383">
        <f t="shared" si="226"/>
        <v>0</v>
      </c>
      <c r="X2383">
        <f t="shared" si="227"/>
        <v>1</v>
      </c>
    </row>
    <row r="2384" spans="1:24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>
        <f>E2384/D2384</f>
        <v>2.5000000000000001E-2</v>
      </c>
      <c r="O2384" s="6">
        <f>IF(L2384&gt;0,E2384/L2384,0)</f>
        <v>37.5</v>
      </c>
      <c r="P2384" s="11">
        <f t="shared" si="222"/>
        <v>42219.979201388887</v>
      </c>
      <c r="Q2384" s="11">
        <f>(((J2384/60)/60)/24)+DATE(1970,1,1)+(-5/24)</f>
        <v>42194.979201388887</v>
      </c>
      <c r="R2384" s="13" t="s">
        <v>8272</v>
      </c>
      <c r="S2384" s="14" t="str">
        <f t="shared" si="223"/>
        <v>technology</v>
      </c>
      <c r="T2384" s="13" t="str">
        <f t="shared" si="224"/>
        <v>web</v>
      </c>
      <c r="U2384">
        <f>LEN(C2384)</f>
        <v>131</v>
      </c>
      <c r="V2384">
        <f t="shared" si="225"/>
        <v>0</v>
      </c>
      <c r="W2384">
        <f t="shared" si="226"/>
        <v>0</v>
      </c>
      <c r="X2384">
        <f t="shared" si="227"/>
        <v>1</v>
      </c>
    </row>
    <row r="2385" spans="1:24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>
        <f>E2385/D2385</f>
        <v>4.3499999999999997E-2</v>
      </c>
      <c r="O2385" s="6">
        <f>IF(L2385&gt;0,E2385/L2385,0)</f>
        <v>145</v>
      </c>
      <c r="P2385" s="11">
        <f t="shared" si="222"/>
        <v>42056.848460648143</v>
      </c>
      <c r="Q2385" s="11">
        <f>(((J2385/60)/60)/24)+DATE(1970,1,1)+(-5/24)</f>
        <v>42026.848460648143</v>
      </c>
      <c r="R2385" s="13" t="s">
        <v>8272</v>
      </c>
      <c r="S2385" s="14" t="str">
        <f t="shared" si="223"/>
        <v>technology</v>
      </c>
      <c r="T2385" s="13" t="str">
        <f t="shared" si="224"/>
        <v>web</v>
      </c>
      <c r="U2385">
        <f>LEN(C2385)</f>
        <v>133</v>
      </c>
      <c r="V2385">
        <f t="shared" si="225"/>
        <v>0</v>
      </c>
      <c r="W2385">
        <f t="shared" si="226"/>
        <v>0</v>
      </c>
      <c r="X2385">
        <f t="shared" si="227"/>
        <v>1</v>
      </c>
    </row>
    <row r="2386" spans="1:24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>
        <f>E2386/D2386</f>
        <v>8.0000000000000002E-3</v>
      </c>
      <c r="O2386" s="6">
        <f>IF(L2386&gt;0,E2386/L2386,0)</f>
        <v>1</v>
      </c>
      <c r="P2386" s="11">
        <f t="shared" si="222"/>
        <v>41956.900960648149</v>
      </c>
      <c r="Q2386" s="11">
        <f>(((J2386/60)/60)/24)+DATE(1970,1,1)+(-5/24)</f>
        <v>41926.859293981477</v>
      </c>
      <c r="R2386" s="13" t="s">
        <v>8272</v>
      </c>
      <c r="S2386" s="14" t="str">
        <f t="shared" si="223"/>
        <v>technology</v>
      </c>
      <c r="T2386" s="13" t="str">
        <f t="shared" si="224"/>
        <v>web</v>
      </c>
      <c r="U2386">
        <f>LEN(C2386)</f>
        <v>135</v>
      </c>
      <c r="V2386">
        <f t="shared" si="225"/>
        <v>0</v>
      </c>
      <c r="W2386">
        <f t="shared" si="226"/>
        <v>0</v>
      </c>
      <c r="X2386">
        <f t="shared" si="227"/>
        <v>1</v>
      </c>
    </row>
    <row r="2387" spans="1:24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>
        <f>E2387/D2387</f>
        <v>1.2123076923076924E-2</v>
      </c>
      <c r="O2387" s="6">
        <f>IF(L2387&gt;0,E2387/L2387,0)</f>
        <v>112.57142857142857</v>
      </c>
      <c r="P2387" s="11">
        <f t="shared" si="222"/>
        <v>42221.493425925924</v>
      </c>
      <c r="Q2387" s="11">
        <f>(((J2387/60)/60)/24)+DATE(1970,1,1)+(-5/24)</f>
        <v>42191.493425925924</v>
      </c>
      <c r="R2387" s="13" t="s">
        <v>8272</v>
      </c>
      <c r="S2387" s="14" t="str">
        <f t="shared" si="223"/>
        <v>technology</v>
      </c>
      <c r="T2387" s="13" t="str">
        <f t="shared" si="224"/>
        <v>web</v>
      </c>
      <c r="U2387">
        <f>LEN(C2387)</f>
        <v>129</v>
      </c>
      <c r="V2387">
        <f t="shared" si="225"/>
        <v>0</v>
      </c>
      <c r="W2387">
        <f t="shared" si="226"/>
        <v>0</v>
      </c>
      <c r="X2387">
        <f t="shared" si="227"/>
        <v>1</v>
      </c>
    </row>
    <row r="2388" spans="1:24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>
        <f>E2388/D2388</f>
        <v>0</v>
      </c>
      <c r="O2388" s="6">
        <f>IF(L2388&gt;0,E2388/L2388,0)</f>
        <v>0</v>
      </c>
      <c r="P2388" s="11">
        <f t="shared" si="222"/>
        <v>42014.629907407405</v>
      </c>
      <c r="Q2388" s="11">
        <f>(((J2388/60)/60)/24)+DATE(1970,1,1)+(-5/24)</f>
        <v>41954.629907407405</v>
      </c>
      <c r="R2388" s="13" t="s">
        <v>8272</v>
      </c>
      <c r="S2388" s="14" t="str">
        <f t="shared" si="223"/>
        <v>technology</v>
      </c>
      <c r="T2388" s="13" t="str">
        <f t="shared" si="224"/>
        <v>web</v>
      </c>
      <c r="U2388">
        <f>LEN(C2388)</f>
        <v>114</v>
      </c>
      <c r="V2388">
        <f t="shared" si="225"/>
        <v>0</v>
      </c>
      <c r="W2388">
        <f t="shared" si="226"/>
        <v>0</v>
      </c>
      <c r="X2388">
        <f t="shared" si="227"/>
        <v>1</v>
      </c>
    </row>
    <row r="2389" spans="1:24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>
        <f>E2389/D2389</f>
        <v>6.8399999999999997E-3</v>
      </c>
      <c r="O2389" s="6">
        <f>IF(L2389&gt;0,E2389/L2389,0)</f>
        <v>342</v>
      </c>
      <c r="P2389" s="11">
        <f t="shared" si="222"/>
        <v>42573.418287037035</v>
      </c>
      <c r="Q2389" s="11">
        <f>(((J2389/60)/60)/24)+DATE(1970,1,1)+(-5/24)</f>
        <v>42528.418287037035</v>
      </c>
      <c r="R2389" s="13" t="s">
        <v>8272</v>
      </c>
      <c r="S2389" s="14" t="str">
        <f t="shared" si="223"/>
        <v>technology</v>
      </c>
      <c r="T2389" s="13" t="str">
        <f t="shared" si="224"/>
        <v>web</v>
      </c>
      <c r="U2389">
        <f>LEN(C2389)</f>
        <v>130</v>
      </c>
      <c r="V2389">
        <f t="shared" si="225"/>
        <v>0</v>
      </c>
      <c r="W2389">
        <f t="shared" si="226"/>
        <v>0</v>
      </c>
      <c r="X2389">
        <f t="shared" si="227"/>
        <v>1</v>
      </c>
    </row>
    <row r="2390" spans="1:24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>
        <f>E2390/D2390</f>
        <v>1.2513513513513513E-2</v>
      </c>
      <c r="O2390" s="6">
        <f>IF(L2390&gt;0,E2390/L2390,0)</f>
        <v>57.875</v>
      </c>
      <c r="P2390" s="11">
        <f t="shared" si="222"/>
        <v>42019.603472222218</v>
      </c>
      <c r="Q2390" s="11">
        <f>(((J2390/60)/60)/24)+DATE(1970,1,1)+(-5/24)</f>
        <v>41989.645358796297</v>
      </c>
      <c r="R2390" s="13" t="s">
        <v>8272</v>
      </c>
      <c r="S2390" s="14" t="str">
        <f t="shared" si="223"/>
        <v>technology</v>
      </c>
      <c r="T2390" s="13" t="str">
        <f t="shared" si="224"/>
        <v>web</v>
      </c>
      <c r="U2390">
        <f>LEN(C2390)</f>
        <v>132</v>
      </c>
      <c r="V2390">
        <f t="shared" si="225"/>
        <v>0</v>
      </c>
      <c r="W2390">
        <f t="shared" si="226"/>
        <v>0</v>
      </c>
      <c r="X2390">
        <f t="shared" si="227"/>
        <v>1</v>
      </c>
    </row>
    <row r="2391" spans="1:24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>
        <f>E2391/D2391</f>
        <v>1.8749999999999999E-3</v>
      </c>
      <c r="O2391" s="6">
        <f>IF(L2391&gt;0,E2391/L2391,0)</f>
        <v>30</v>
      </c>
      <c r="P2391" s="11">
        <f t="shared" si="222"/>
        <v>42210.707638888889</v>
      </c>
      <c r="Q2391" s="11">
        <f>(((J2391/60)/60)/24)+DATE(1970,1,1)+(-5/24)</f>
        <v>42179.445046296292</v>
      </c>
      <c r="R2391" s="13" t="s">
        <v>8272</v>
      </c>
      <c r="S2391" s="14" t="str">
        <f t="shared" si="223"/>
        <v>technology</v>
      </c>
      <c r="T2391" s="13" t="str">
        <f t="shared" si="224"/>
        <v>web</v>
      </c>
      <c r="U2391">
        <f>LEN(C2391)</f>
        <v>134</v>
      </c>
      <c r="V2391">
        <f t="shared" si="225"/>
        <v>0</v>
      </c>
      <c r="W2391">
        <f t="shared" si="226"/>
        <v>0</v>
      </c>
      <c r="X2391">
        <f t="shared" si="227"/>
        <v>1</v>
      </c>
    </row>
    <row r="2392" spans="1:24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>
        <f>E2392/D2392</f>
        <v>0</v>
      </c>
      <c r="O2392" s="6">
        <f>IF(L2392&gt;0,E2392/L2392,0)</f>
        <v>0</v>
      </c>
      <c r="P2392" s="11">
        <f t="shared" si="222"/>
        <v>42008.053981481477</v>
      </c>
      <c r="Q2392" s="11">
        <f>(((J2392/60)/60)/24)+DATE(1970,1,1)+(-5/24)</f>
        <v>41968.053981481477</v>
      </c>
      <c r="R2392" s="13" t="s">
        <v>8272</v>
      </c>
      <c r="S2392" s="14" t="str">
        <f t="shared" si="223"/>
        <v>technology</v>
      </c>
      <c r="T2392" s="13" t="str">
        <f t="shared" si="224"/>
        <v>web</v>
      </c>
      <c r="U2392">
        <f>LEN(C2392)</f>
        <v>129</v>
      </c>
      <c r="V2392">
        <f t="shared" si="225"/>
        <v>0</v>
      </c>
      <c r="W2392">
        <f t="shared" si="226"/>
        <v>0</v>
      </c>
      <c r="X2392">
        <f t="shared" si="227"/>
        <v>1</v>
      </c>
    </row>
    <row r="2393" spans="1:24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>
        <f>E2393/D2393</f>
        <v>1.25E-3</v>
      </c>
      <c r="O2393" s="6">
        <f>IF(L2393&gt;0,E2393/L2393,0)</f>
        <v>25</v>
      </c>
      <c r="P2393" s="11">
        <f t="shared" si="222"/>
        <v>42094.544490740744</v>
      </c>
      <c r="Q2393" s="11">
        <f>(((J2393/60)/60)/24)+DATE(1970,1,1)+(-5/24)</f>
        <v>42064.586157407401</v>
      </c>
      <c r="R2393" s="13" t="s">
        <v>8272</v>
      </c>
      <c r="S2393" s="14" t="str">
        <f t="shared" si="223"/>
        <v>technology</v>
      </c>
      <c r="T2393" s="13" t="str">
        <f t="shared" si="224"/>
        <v>web</v>
      </c>
      <c r="U2393">
        <f>LEN(C2393)</f>
        <v>71</v>
      </c>
      <c r="V2393">
        <f t="shared" si="225"/>
        <v>0</v>
      </c>
      <c r="W2393">
        <f t="shared" si="226"/>
        <v>1</v>
      </c>
      <c r="X2393">
        <f t="shared" si="227"/>
        <v>0</v>
      </c>
    </row>
    <row r="2394" spans="1:24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>
        <f>E2394/D2394</f>
        <v>0</v>
      </c>
      <c r="O2394" s="6">
        <f>IF(L2394&gt;0,E2394/L2394,0)</f>
        <v>0</v>
      </c>
      <c r="P2394" s="11">
        <f t="shared" si="222"/>
        <v>42305.912303240737</v>
      </c>
      <c r="Q2394" s="11">
        <f>(((J2394/60)/60)/24)+DATE(1970,1,1)+(-5/24)</f>
        <v>42275.912303240737</v>
      </c>
      <c r="R2394" s="13" t="s">
        <v>8272</v>
      </c>
      <c r="S2394" s="14" t="str">
        <f t="shared" si="223"/>
        <v>technology</v>
      </c>
      <c r="T2394" s="13" t="str">
        <f t="shared" si="224"/>
        <v>web</v>
      </c>
      <c r="U2394">
        <f>LEN(C2394)</f>
        <v>134</v>
      </c>
      <c r="V2394">
        <f t="shared" si="225"/>
        <v>0</v>
      </c>
      <c r="W2394">
        <f t="shared" si="226"/>
        <v>0</v>
      </c>
      <c r="X2394">
        <f t="shared" si="227"/>
        <v>1</v>
      </c>
    </row>
    <row r="2395" spans="1:24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>
        <f>E2395/D2395</f>
        <v>5.0000000000000001E-4</v>
      </c>
      <c r="O2395" s="6">
        <f>IF(L2395&gt;0,E2395/L2395,0)</f>
        <v>50</v>
      </c>
      <c r="P2395" s="11">
        <f t="shared" si="222"/>
        <v>42224.440011574072</v>
      </c>
      <c r="Q2395" s="11">
        <f>(((J2395/60)/60)/24)+DATE(1970,1,1)+(-5/24)</f>
        <v>42194.440011574072</v>
      </c>
      <c r="R2395" s="13" t="s">
        <v>8272</v>
      </c>
      <c r="S2395" s="14" t="str">
        <f t="shared" si="223"/>
        <v>technology</v>
      </c>
      <c r="T2395" s="13" t="str">
        <f t="shared" si="224"/>
        <v>web</v>
      </c>
      <c r="U2395">
        <f>LEN(C2395)</f>
        <v>130</v>
      </c>
      <c r="V2395">
        <f t="shared" si="225"/>
        <v>0</v>
      </c>
      <c r="W2395">
        <f t="shared" si="226"/>
        <v>0</v>
      </c>
      <c r="X2395">
        <f t="shared" si="227"/>
        <v>1</v>
      </c>
    </row>
    <row r="2396" spans="1:24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>
        <f>E2396/D2396</f>
        <v>5.9999999999999995E-4</v>
      </c>
      <c r="O2396" s="6">
        <f>IF(L2396&gt;0,E2396/L2396,0)</f>
        <v>1.5</v>
      </c>
      <c r="P2396" s="11">
        <f t="shared" si="222"/>
        <v>42061.15385416666</v>
      </c>
      <c r="Q2396" s="11">
        <f>(((J2396/60)/60)/24)+DATE(1970,1,1)+(-5/24)</f>
        <v>42031.15385416666</v>
      </c>
      <c r="R2396" s="13" t="s">
        <v>8272</v>
      </c>
      <c r="S2396" s="14" t="str">
        <f t="shared" si="223"/>
        <v>technology</v>
      </c>
      <c r="T2396" s="13" t="str">
        <f t="shared" si="224"/>
        <v>web</v>
      </c>
      <c r="U2396">
        <f>LEN(C2396)</f>
        <v>131</v>
      </c>
      <c r="V2396">
        <f t="shared" si="225"/>
        <v>0</v>
      </c>
      <c r="W2396">
        <f t="shared" si="226"/>
        <v>0</v>
      </c>
      <c r="X2396">
        <f t="shared" si="227"/>
        <v>1</v>
      </c>
    </row>
    <row r="2397" spans="1:24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>
        <f>E2397/D2397</f>
        <v>0</v>
      </c>
      <c r="O2397" s="6">
        <f>IF(L2397&gt;0,E2397/L2397,0)</f>
        <v>0</v>
      </c>
      <c r="P2397" s="11">
        <f t="shared" si="222"/>
        <v>42745.164583333331</v>
      </c>
      <c r="Q2397" s="11">
        <f>(((J2397/60)/60)/24)+DATE(1970,1,1)+(-5/24)</f>
        <v>42716.913043981483</v>
      </c>
      <c r="R2397" s="13" t="s">
        <v>8272</v>
      </c>
      <c r="S2397" s="14" t="str">
        <f t="shared" si="223"/>
        <v>technology</v>
      </c>
      <c r="T2397" s="13" t="str">
        <f t="shared" si="224"/>
        <v>web</v>
      </c>
      <c r="U2397">
        <f>LEN(C2397)</f>
        <v>110</v>
      </c>
      <c r="V2397">
        <f t="shared" si="225"/>
        <v>0</v>
      </c>
      <c r="W2397">
        <f t="shared" si="226"/>
        <v>0</v>
      </c>
      <c r="X2397">
        <f t="shared" si="227"/>
        <v>1</v>
      </c>
    </row>
    <row r="2398" spans="1:24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>
        <f>E2398/D2398</f>
        <v>2E-3</v>
      </c>
      <c r="O2398" s="6">
        <f>IF(L2398&gt;0,E2398/L2398,0)</f>
        <v>10</v>
      </c>
      <c r="P2398" s="11">
        <f t="shared" si="222"/>
        <v>42292.640717592592</v>
      </c>
      <c r="Q2398" s="11">
        <f>(((J2398/60)/60)/24)+DATE(1970,1,1)+(-5/24)</f>
        <v>42262.640717592592</v>
      </c>
      <c r="R2398" s="13" t="s">
        <v>8272</v>
      </c>
      <c r="S2398" s="14" t="str">
        <f t="shared" si="223"/>
        <v>technology</v>
      </c>
      <c r="T2398" s="13" t="str">
        <f t="shared" si="224"/>
        <v>web</v>
      </c>
      <c r="U2398">
        <f>LEN(C2398)</f>
        <v>133</v>
      </c>
      <c r="V2398">
        <f t="shared" si="225"/>
        <v>0</v>
      </c>
      <c r="W2398">
        <f t="shared" si="226"/>
        <v>0</v>
      </c>
      <c r="X2398">
        <f t="shared" si="227"/>
        <v>1</v>
      </c>
    </row>
    <row r="2399" spans="1:24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>
        <f>E2399/D2399</f>
        <v>0</v>
      </c>
      <c r="O2399" s="6">
        <f>IF(L2399&gt;0,E2399/L2399,0)</f>
        <v>0</v>
      </c>
      <c r="P2399" s="11">
        <f t="shared" si="222"/>
        <v>42006.676574074074</v>
      </c>
      <c r="Q2399" s="11">
        <f>(((J2399/60)/60)/24)+DATE(1970,1,1)+(-5/24)</f>
        <v>41976.676574074074</v>
      </c>
      <c r="R2399" s="13" t="s">
        <v>8272</v>
      </c>
      <c r="S2399" s="14" t="str">
        <f t="shared" si="223"/>
        <v>technology</v>
      </c>
      <c r="T2399" s="13" t="str">
        <f t="shared" si="224"/>
        <v>web</v>
      </c>
      <c r="U2399">
        <f>LEN(C2399)</f>
        <v>135</v>
      </c>
      <c r="V2399">
        <f t="shared" si="225"/>
        <v>0</v>
      </c>
      <c r="W2399">
        <f t="shared" si="226"/>
        <v>0</v>
      </c>
      <c r="X2399">
        <f t="shared" si="227"/>
        <v>1</v>
      </c>
    </row>
    <row r="2400" spans="1:24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>
        <f>E2400/D2400</f>
        <v>0</v>
      </c>
      <c r="O2400" s="6">
        <f>IF(L2400&gt;0,E2400/L2400,0)</f>
        <v>0</v>
      </c>
      <c r="P2400" s="11">
        <f t="shared" si="222"/>
        <v>42187.708148148151</v>
      </c>
      <c r="Q2400" s="11">
        <f>(((J2400/60)/60)/24)+DATE(1970,1,1)+(-5/24)</f>
        <v>42157.708148148151</v>
      </c>
      <c r="R2400" s="13" t="s">
        <v>8272</v>
      </c>
      <c r="S2400" s="14" t="str">
        <f t="shared" si="223"/>
        <v>technology</v>
      </c>
      <c r="T2400" s="13" t="str">
        <f t="shared" si="224"/>
        <v>web</v>
      </c>
      <c r="U2400">
        <f>LEN(C2400)</f>
        <v>129</v>
      </c>
      <c r="V2400">
        <f t="shared" si="225"/>
        <v>0</v>
      </c>
      <c r="W2400">
        <f t="shared" si="226"/>
        <v>0</v>
      </c>
      <c r="X2400">
        <f t="shared" si="227"/>
        <v>1</v>
      </c>
    </row>
    <row r="2401" spans="1:24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>
        <f>E2401/D2401</f>
        <v>0</v>
      </c>
      <c r="O2401" s="6">
        <f>IF(L2401&gt;0,E2401/L2401,0)</f>
        <v>0</v>
      </c>
      <c r="P2401" s="11">
        <f t="shared" si="222"/>
        <v>41991.644745370366</v>
      </c>
      <c r="Q2401" s="11">
        <f>(((J2401/60)/60)/24)+DATE(1970,1,1)+(-5/24)</f>
        <v>41956.644745370366</v>
      </c>
      <c r="R2401" s="13" t="s">
        <v>8272</v>
      </c>
      <c r="S2401" s="14" t="str">
        <f t="shared" si="223"/>
        <v>technology</v>
      </c>
      <c r="T2401" s="13" t="str">
        <f t="shared" si="224"/>
        <v>web</v>
      </c>
      <c r="U2401">
        <f>LEN(C2401)</f>
        <v>116</v>
      </c>
      <c r="V2401">
        <f t="shared" si="225"/>
        <v>0</v>
      </c>
      <c r="W2401">
        <f t="shared" si="226"/>
        <v>0</v>
      </c>
      <c r="X2401">
        <f t="shared" si="227"/>
        <v>1</v>
      </c>
    </row>
    <row r="2402" spans="1:24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>
        <f>E2402/D2402</f>
        <v>0</v>
      </c>
      <c r="O2402" s="6">
        <f>IF(L2402&gt;0,E2402/L2402,0)</f>
        <v>0</v>
      </c>
      <c r="P2402" s="11">
        <f t="shared" si="222"/>
        <v>42474.059768518513</v>
      </c>
      <c r="Q2402" s="11">
        <f>(((J2402/60)/60)/24)+DATE(1970,1,1)+(-5/24)</f>
        <v>42444.059768518513</v>
      </c>
      <c r="R2402" s="13" t="s">
        <v>8272</v>
      </c>
      <c r="S2402" s="14" t="str">
        <f t="shared" si="223"/>
        <v>technology</v>
      </c>
      <c r="T2402" s="13" t="str">
        <f t="shared" si="224"/>
        <v>web</v>
      </c>
      <c r="U2402">
        <f>LEN(C2402)</f>
        <v>131</v>
      </c>
      <c r="V2402">
        <f t="shared" si="225"/>
        <v>0</v>
      </c>
      <c r="W2402">
        <f t="shared" si="226"/>
        <v>0</v>
      </c>
      <c r="X2402">
        <f t="shared" si="227"/>
        <v>1</v>
      </c>
    </row>
    <row r="2403" spans="1:24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>
        <f>E2403/D2403</f>
        <v>7.1785714285714283E-3</v>
      </c>
      <c r="O2403" s="6">
        <f>IF(L2403&gt;0,E2403/L2403,0)</f>
        <v>22.333333333333332</v>
      </c>
      <c r="P2403" s="11">
        <f t="shared" si="222"/>
        <v>42434.614537037036</v>
      </c>
      <c r="Q2403" s="11">
        <f>(((J2403/60)/60)/24)+DATE(1970,1,1)+(-5/24)</f>
        <v>42374.614537037036</v>
      </c>
      <c r="R2403" s="13" t="s">
        <v>8284</v>
      </c>
      <c r="S2403" s="14" t="str">
        <f t="shared" si="223"/>
        <v>food</v>
      </c>
      <c r="T2403" s="13" t="str">
        <f t="shared" si="224"/>
        <v>food trucks</v>
      </c>
      <c r="U2403">
        <f>LEN(C2403)</f>
        <v>127</v>
      </c>
      <c r="V2403">
        <f t="shared" si="225"/>
        <v>0</v>
      </c>
      <c r="W2403">
        <f t="shared" si="226"/>
        <v>0</v>
      </c>
      <c r="X2403">
        <f t="shared" si="227"/>
        <v>1</v>
      </c>
    </row>
    <row r="2404" spans="1:24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>
        <f>E2404/D2404</f>
        <v>4.3333333333333331E-3</v>
      </c>
      <c r="O2404" s="6">
        <f>IF(L2404&gt;0,E2404/L2404,0)</f>
        <v>52</v>
      </c>
      <c r="P2404" s="11">
        <f t="shared" si="222"/>
        <v>42137.47142361111</v>
      </c>
      <c r="Q2404" s="11">
        <f>(((J2404/60)/60)/24)+DATE(1970,1,1)+(-5/24)</f>
        <v>42107.47142361111</v>
      </c>
      <c r="R2404" s="13" t="s">
        <v>8284</v>
      </c>
      <c r="S2404" s="14" t="str">
        <f t="shared" si="223"/>
        <v>food</v>
      </c>
      <c r="T2404" s="13" t="str">
        <f t="shared" si="224"/>
        <v>food trucks</v>
      </c>
      <c r="U2404">
        <f>LEN(C2404)</f>
        <v>48</v>
      </c>
      <c r="V2404">
        <f t="shared" si="225"/>
        <v>1</v>
      </c>
      <c r="W2404">
        <f t="shared" si="226"/>
        <v>0</v>
      </c>
      <c r="X2404">
        <f t="shared" si="227"/>
        <v>0</v>
      </c>
    </row>
    <row r="2405" spans="1:24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>
        <f>E2405/D2405</f>
        <v>0.16833333333333333</v>
      </c>
      <c r="O2405" s="6">
        <f>IF(L2405&gt;0,E2405/L2405,0)</f>
        <v>16.833333333333332</v>
      </c>
      <c r="P2405" s="11">
        <f t="shared" si="222"/>
        <v>42459.632615740738</v>
      </c>
      <c r="Q2405" s="11">
        <f>(((J2405/60)/60)/24)+DATE(1970,1,1)+(-5/24)</f>
        <v>42399.674282407403</v>
      </c>
      <c r="R2405" s="13" t="s">
        <v>8284</v>
      </c>
      <c r="S2405" s="14" t="str">
        <f t="shared" si="223"/>
        <v>food</v>
      </c>
      <c r="T2405" s="13" t="str">
        <f t="shared" si="224"/>
        <v>food trucks</v>
      </c>
      <c r="U2405">
        <f>LEN(C2405)</f>
        <v>124</v>
      </c>
      <c r="V2405">
        <f t="shared" si="225"/>
        <v>0</v>
      </c>
      <c r="W2405">
        <f t="shared" si="226"/>
        <v>0</v>
      </c>
      <c r="X2405">
        <f t="shared" si="227"/>
        <v>1</v>
      </c>
    </row>
    <row r="2406" spans="1:24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>
        <f>E2406/D2406</f>
        <v>0</v>
      </c>
      <c r="O2406" s="6">
        <f>IF(L2406&gt;0,E2406/L2406,0)</f>
        <v>0</v>
      </c>
      <c r="P2406" s="11">
        <f t="shared" si="222"/>
        <v>42371.831099537034</v>
      </c>
      <c r="Q2406" s="11">
        <f>(((J2406/60)/60)/24)+DATE(1970,1,1)+(-5/24)</f>
        <v>42341.831099537034</v>
      </c>
      <c r="R2406" s="13" t="s">
        <v>8284</v>
      </c>
      <c r="S2406" s="14" t="str">
        <f t="shared" si="223"/>
        <v>food</v>
      </c>
      <c r="T2406" s="13" t="str">
        <f t="shared" si="224"/>
        <v>food trucks</v>
      </c>
      <c r="U2406">
        <f>LEN(C2406)</f>
        <v>130</v>
      </c>
      <c r="V2406">
        <f t="shared" si="225"/>
        <v>0</v>
      </c>
      <c r="W2406">
        <f t="shared" si="226"/>
        <v>0</v>
      </c>
      <c r="X2406">
        <f t="shared" si="227"/>
        <v>1</v>
      </c>
    </row>
    <row r="2407" spans="1:24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>
        <f>E2407/D2407</f>
        <v>0.22520000000000001</v>
      </c>
      <c r="O2407" s="6">
        <f>IF(L2407&gt;0,E2407/L2407,0)</f>
        <v>56.3</v>
      </c>
      <c r="P2407" s="11">
        <f t="shared" si="222"/>
        <v>42616.377025462956</v>
      </c>
      <c r="Q2407" s="11">
        <f>(((J2407/60)/60)/24)+DATE(1970,1,1)+(-5/24)</f>
        <v>42595.377025462956</v>
      </c>
      <c r="R2407" s="13" t="s">
        <v>8284</v>
      </c>
      <c r="S2407" s="14" t="str">
        <f t="shared" si="223"/>
        <v>food</v>
      </c>
      <c r="T2407" s="13" t="str">
        <f t="shared" si="224"/>
        <v>food trucks</v>
      </c>
      <c r="U2407">
        <f>LEN(C2407)</f>
        <v>94</v>
      </c>
      <c r="V2407">
        <f t="shared" si="225"/>
        <v>0</v>
      </c>
      <c r="W2407">
        <f t="shared" si="226"/>
        <v>1</v>
      </c>
      <c r="X2407">
        <f t="shared" si="227"/>
        <v>0</v>
      </c>
    </row>
    <row r="2408" spans="1:24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>
        <f>E2408/D2408</f>
        <v>0.41384615384615386</v>
      </c>
      <c r="O2408" s="6">
        <f>IF(L2408&gt;0,E2408/L2408,0)</f>
        <v>84.0625</v>
      </c>
      <c r="P2408" s="11">
        <f t="shared" si="222"/>
        <v>42022.902662037035</v>
      </c>
      <c r="Q2408" s="11">
        <f>(((J2408/60)/60)/24)+DATE(1970,1,1)+(-5/24)</f>
        <v>41982.902662037035</v>
      </c>
      <c r="R2408" s="13" t="s">
        <v>8284</v>
      </c>
      <c r="S2408" s="14" t="str">
        <f t="shared" si="223"/>
        <v>food</v>
      </c>
      <c r="T2408" s="13" t="str">
        <f t="shared" si="224"/>
        <v>food trucks</v>
      </c>
      <c r="U2408">
        <f>LEN(C2408)</f>
        <v>120</v>
      </c>
      <c r="V2408">
        <f t="shared" si="225"/>
        <v>0</v>
      </c>
      <c r="W2408">
        <f t="shared" si="226"/>
        <v>0</v>
      </c>
      <c r="X2408">
        <f t="shared" si="227"/>
        <v>1</v>
      </c>
    </row>
    <row r="2409" spans="1:24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>
        <f>E2409/D2409</f>
        <v>0.25259090909090909</v>
      </c>
      <c r="O2409" s="6">
        <f>IF(L2409&gt;0,E2409/L2409,0)</f>
        <v>168.39393939393941</v>
      </c>
      <c r="P2409" s="11">
        <f t="shared" si="222"/>
        <v>42105.041666666664</v>
      </c>
      <c r="Q2409" s="11">
        <f>(((J2409/60)/60)/24)+DATE(1970,1,1)+(-5/24)</f>
        <v>42082.367222222216</v>
      </c>
      <c r="R2409" s="13" t="s">
        <v>8284</v>
      </c>
      <c r="S2409" s="14" t="str">
        <f t="shared" si="223"/>
        <v>food</v>
      </c>
      <c r="T2409" s="13" t="str">
        <f t="shared" si="224"/>
        <v>food trucks</v>
      </c>
      <c r="U2409">
        <f>LEN(C2409)</f>
        <v>123</v>
      </c>
      <c r="V2409">
        <f t="shared" si="225"/>
        <v>0</v>
      </c>
      <c r="W2409">
        <f t="shared" si="226"/>
        <v>0</v>
      </c>
      <c r="X2409">
        <f t="shared" si="227"/>
        <v>1</v>
      </c>
    </row>
    <row r="2410" spans="1:24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>
        <f>E2410/D2410</f>
        <v>2E-3</v>
      </c>
      <c r="O2410" s="6">
        <f>IF(L2410&gt;0,E2410/L2410,0)</f>
        <v>15</v>
      </c>
      <c r="P2410" s="11">
        <f t="shared" si="222"/>
        <v>41948.974039351851</v>
      </c>
      <c r="Q2410" s="11">
        <f>(((J2410/60)/60)/24)+DATE(1970,1,1)+(-5/24)</f>
        <v>41918.93237268518</v>
      </c>
      <c r="R2410" s="13" t="s">
        <v>8284</v>
      </c>
      <c r="S2410" s="14" t="str">
        <f t="shared" si="223"/>
        <v>food</v>
      </c>
      <c r="T2410" s="13" t="str">
        <f t="shared" si="224"/>
        <v>food trucks</v>
      </c>
      <c r="U2410">
        <f>LEN(C2410)</f>
        <v>94</v>
      </c>
      <c r="V2410">
        <f t="shared" si="225"/>
        <v>0</v>
      </c>
      <c r="W2410">
        <f t="shared" si="226"/>
        <v>1</v>
      </c>
      <c r="X2410">
        <f t="shared" si="227"/>
        <v>0</v>
      </c>
    </row>
    <row r="2411" spans="1:24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>
        <f>E2411/D2411</f>
        <v>1.84E-2</v>
      </c>
      <c r="O2411" s="6">
        <f>IF(L2411&gt;0,E2411/L2411,0)</f>
        <v>76.666666666666671</v>
      </c>
      <c r="P2411" s="11">
        <f t="shared" si="222"/>
        <v>42234.667534722219</v>
      </c>
      <c r="Q2411" s="11">
        <f>(((J2411/60)/60)/24)+DATE(1970,1,1)+(-5/24)</f>
        <v>42204.667534722219</v>
      </c>
      <c r="R2411" s="13" t="s">
        <v>8284</v>
      </c>
      <c r="S2411" s="14" t="str">
        <f t="shared" si="223"/>
        <v>food</v>
      </c>
      <c r="T2411" s="13" t="str">
        <f t="shared" si="224"/>
        <v>food trucks</v>
      </c>
      <c r="U2411">
        <f>LEN(C2411)</f>
        <v>100</v>
      </c>
      <c r="V2411">
        <f t="shared" si="225"/>
        <v>0</v>
      </c>
      <c r="W2411">
        <f t="shared" si="226"/>
        <v>0</v>
      </c>
      <c r="X2411">
        <f t="shared" si="227"/>
        <v>1</v>
      </c>
    </row>
    <row r="2412" spans="1:24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>
        <f>E2412/D2412</f>
        <v>0</v>
      </c>
      <c r="O2412" s="6">
        <f>IF(L2412&gt;0,E2412/L2412,0)</f>
        <v>0</v>
      </c>
      <c r="P2412" s="11">
        <f t="shared" si="222"/>
        <v>42254.199942129628</v>
      </c>
      <c r="Q2412" s="11">
        <f>(((J2412/60)/60)/24)+DATE(1970,1,1)+(-5/24)</f>
        <v>42224.199942129628</v>
      </c>
      <c r="R2412" s="13" t="s">
        <v>8284</v>
      </c>
      <c r="S2412" s="14" t="str">
        <f t="shared" si="223"/>
        <v>food</v>
      </c>
      <c r="T2412" s="13" t="str">
        <f t="shared" si="224"/>
        <v>food trucks</v>
      </c>
      <c r="U2412">
        <f>LEN(C2412)</f>
        <v>124</v>
      </c>
      <c r="V2412">
        <f t="shared" si="225"/>
        <v>0</v>
      </c>
      <c r="W2412">
        <f t="shared" si="226"/>
        <v>0</v>
      </c>
      <c r="X2412">
        <f t="shared" si="227"/>
        <v>1</v>
      </c>
    </row>
    <row r="2413" spans="1:24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>
        <f>E2413/D2413</f>
        <v>6.0400000000000002E-3</v>
      </c>
      <c r="O2413" s="6">
        <f>IF(L2413&gt;0,E2413/L2413,0)</f>
        <v>50.333333333333336</v>
      </c>
      <c r="P2413" s="11">
        <f t="shared" si="222"/>
        <v>42241.524097222216</v>
      </c>
      <c r="Q2413" s="11">
        <f>(((J2413/60)/60)/24)+DATE(1970,1,1)+(-5/24)</f>
        <v>42211.524097222216</v>
      </c>
      <c r="R2413" s="13" t="s">
        <v>8284</v>
      </c>
      <c r="S2413" s="14" t="str">
        <f t="shared" si="223"/>
        <v>food</v>
      </c>
      <c r="T2413" s="13" t="str">
        <f t="shared" si="224"/>
        <v>food trucks</v>
      </c>
      <c r="U2413">
        <f>LEN(C2413)</f>
        <v>135</v>
      </c>
      <c r="V2413">
        <f t="shared" si="225"/>
        <v>0</v>
      </c>
      <c r="W2413">
        <f t="shared" si="226"/>
        <v>0</v>
      </c>
      <c r="X2413">
        <f t="shared" si="227"/>
        <v>1</v>
      </c>
    </row>
    <row r="2414" spans="1:24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>
        <f>E2414/D2414</f>
        <v>0</v>
      </c>
      <c r="O2414" s="6">
        <f>IF(L2414&gt;0,E2414/L2414,0)</f>
        <v>0</v>
      </c>
      <c r="P2414" s="11">
        <f t="shared" si="222"/>
        <v>42700.570289351854</v>
      </c>
      <c r="Q2414" s="11">
        <f>(((J2414/60)/60)/24)+DATE(1970,1,1)+(-5/24)</f>
        <v>42655.528622685182</v>
      </c>
      <c r="R2414" s="13" t="s">
        <v>8284</v>
      </c>
      <c r="S2414" s="14" t="str">
        <f t="shared" si="223"/>
        <v>food</v>
      </c>
      <c r="T2414" s="13" t="str">
        <f t="shared" si="224"/>
        <v>food trucks</v>
      </c>
      <c r="U2414">
        <f>LEN(C2414)</f>
        <v>132</v>
      </c>
      <c r="V2414">
        <f t="shared" si="225"/>
        <v>0</v>
      </c>
      <c r="W2414">
        <f t="shared" si="226"/>
        <v>0</v>
      </c>
      <c r="X2414">
        <f t="shared" si="227"/>
        <v>1</v>
      </c>
    </row>
    <row r="2415" spans="1:24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>
        <f>E2415/D2415</f>
        <v>8.3333333333333332E-3</v>
      </c>
      <c r="O2415" s="6">
        <f>IF(L2415&gt;0,E2415/L2415,0)</f>
        <v>8.3333333333333339</v>
      </c>
      <c r="P2415" s="11">
        <f t="shared" si="222"/>
        <v>41790.770833333328</v>
      </c>
      <c r="Q2415" s="11">
        <f>(((J2415/60)/60)/24)+DATE(1970,1,1)+(-5/24)</f>
        <v>41759.901412037034</v>
      </c>
      <c r="R2415" s="13" t="s">
        <v>8284</v>
      </c>
      <c r="S2415" s="14" t="str">
        <f t="shared" si="223"/>
        <v>food</v>
      </c>
      <c r="T2415" s="13" t="str">
        <f t="shared" si="224"/>
        <v>food trucks</v>
      </c>
      <c r="U2415">
        <f>LEN(C2415)</f>
        <v>117</v>
      </c>
      <c r="V2415">
        <f t="shared" si="225"/>
        <v>0</v>
      </c>
      <c r="W2415">
        <f t="shared" si="226"/>
        <v>0</v>
      </c>
      <c r="X2415">
        <f t="shared" si="227"/>
        <v>1</v>
      </c>
    </row>
    <row r="2416" spans="1:24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>
        <f>E2416/D2416</f>
        <v>3.0666666666666665E-2</v>
      </c>
      <c r="O2416" s="6">
        <f>IF(L2416&gt;0,E2416/L2416,0)</f>
        <v>35.384615384615387</v>
      </c>
      <c r="P2416" s="11">
        <f t="shared" si="222"/>
        <v>42237.957638888889</v>
      </c>
      <c r="Q2416" s="11">
        <f>(((J2416/60)/60)/24)+DATE(1970,1,1)+(-5/24)</f>
        <v>42198.486805555549</v>
      </c>
      <c r="R2416" s="13" t="s">
        <v>8284</v>
      </c>
      <c r="S2416" s="14" t="str">
        <f t="shared" si="223"/>
        <v>food</v>
      </c>
      <c r="T2416" s="13" t="str">
        <f t="shared" si="224"/>
        <v>food trucks</v>
      </c>
      <c r="U2416">
        <f>LEN(C2416)</f>
        <v>131</v>
      </c>
      <c r="V2416">
        <f t="shared" si="225"/>
        <v>0</v>
      </c>
      <c r="W2416">
        <f t="shared" si="226"/>
        <v>0</v>
      </c>
      <c r="X2416">
        <f t="shared" si="227"/>
        <v>1</v>
      </c>
    </row>
    <row r="2417" spans="1:24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>
        <f>E2417/D2417</f>
        <v>5.5833333333333334E-3</v>
      </c>
      <c r="O2417" s="6">
        <f>IF(L2417&gt;0,E2417/L2417,0)</f>
        <v>55.833333333333336</v>
      </c>
      <c r="P2417" s="11">
        <f t="shared" si="222"/>
        <v>42566.654467592591</v>
      </c>
      <c r="Q2417" s="11">
        <f>(((J2417/60)/60)/24)+DATE(1970,1,1)+(-5/24)</f>
        <v>42536.654467592591</v>
      </c>
      <c r="R2417" s="13" t="s">
        <v>8284</v>
      </c>
      <c r="S2417" s="14" t="str">
        <f t="shared" si="223"/>
        <v>food</v>
      </c>
      <c r="T2417" s="13" t="str">
        <f t="shared" si="224"/>
        <v>food trucks</v>
      </c>
      <c r="U2417">
        <f>LEN(C2417)</f>
        <v>114</v>
      </c>
      <c r="V2417">
        <f t="shared" si="225"/>
        <v>0</v>
      </c>
      <c r="W2417">
        <f t="shared" si="226"/>
        <v>0</v>
      </c>
      <c r="X2417">
        <f t="shared" si="227"/>
        <v>1</v>
      </c>
    </row>
    <row r="2418" spans="1:24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>
        <f>E2418/D2418</f>
        <v>2.5000000000000001E-4</v>
      </c>
      <c r="O2418" s="6">
        <f>IF(L2418&gt;0,E2418/L2418,0)</f>
        <v>5</v>
      </c>
      <c r="P2418" s="11">
        <f t="shared" si="222"/>
        <v>42077.416666666664</v>
      </c>
      <c r="Q2418" s="11">
        <f>(((J2418/60)/60)/24)+DATE(1970,1,1)+(-5/24)</f>
        <v>42019.529432870368</v>
      </c>
      <c r="R2418" s="13" t="s">
        <v>8284</v>
      </c>
      <c r="S2418" s="14" t="str">
        <f t="shared" si="223"/>
        <v>food</v>
      </c>
      <c r="T2418" s="13" t="str">
        <f t="shared" si="224"/>
        <v>food trucks</v>
      </c>
      <c r="U2418">
        <f>LEN(C2418)</f>
        <v>131</v>
      </c>
      <c r="V2418">
        <f t="shared" si="225"/>
        <v>0</v>
      </c>
      <c r="W2418">
        <f t="shared" si="226"/>
        <v>0</v>
      </c>
      <c r="X2418">
        <f t="shared" si="227"/>
        <v>1</v>
      </c>
    </row>
    <row r="2419" spans="1:24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>
        <f>E2419/D2419</f>
        <v>0</v>
      </c>
      <c r="O2419" s="6">
        <f>IF(L2419&gt;0,E2419/L2419,0)</f>
        <v>0</v>
      </c>
      <c r="P2419" s="11">
        <f t="shared" si="222"/>
        <v>41861.675775462958</v>
      </c>
      <c r="Q2419" s="11">
        <f>(((J2419/60)/60)/24)+DATE(1970,1,1)+(-5/24)</f>
        <v>41831.675775462958</v>
      </c>
      <c r="R2419" s="13" t="s">
        <v>8284</v>
      </c>
      <c r="S2419" s="14" t="str">
        <f t="shared" si="223"/>
        <v>food</v>
      </c>
      <c r="T2419" s="13" t="str">
        <f t="shared" si="224"/>
        <v>food trucks</v>
      </c>
      <c r="U2419">
        <f>LEN(C2419)</f>
        <v>135</v>
      </c>
      <c r="V2419">
        <f t="shared" si="225"/>
        <v>0</v>
      </c>
      <c r="W2419">
        <f t="shared" si="226"/>
        <v>0</v>
      </c>
      <c r="X2419">
        <f t="shared" si="227"/>
        <v>1</v>
      </c>
    </row>
    <row r="2420" spans="1:24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>
        <f>E2420/D2420</f>
        <v>2.0000000000000001E-4</v>
      </c>
      <c r="O2420" s="6">
        <f>IF(L2420&gt;0,E2420/L2420,0)</f>
        <v>1</v>
      </c>
      <c r="P2420" s="11">
        <f t="shared" si="222"/>
        <v>42087.606990740744</v>
      </c>
      <c r="Q2420" s="11">
        <f>(((J2420/60)/60)/24)+DATE(1970,1,1)+(-5/24)</f>
        <v>42027.648657407401</v>
      </c>
      <c r="R2420" s="13" t="s">
        <v>8284</v>
      </c>
      <c r="S2420" s="14" t="str">
        <f t="shared" si="223"/>
        <v>food</v>
      </c>
      <c r="T2420" s="13" t="str">
        <f t="shared" si="224"/>
        <v>food trucks</v>
      </c>
      <c r="U2420">
        <f>LEN(C2420)</f>
        <v>39</v>
      </c>
      <c r="V2420">
        <f t="shared" si="225"/>
        <v>1</v>
      </c>
      <c r="W2420">
        <f t="shared" si="226"/>
        <v>0</v>
      </c>
      <c r="X2420">
        <f t="shared" si="227"/>
        <v>0</v>
      </c>
    </row>
    <row r="2421" spans="1:24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>
        <f>E2421/D2421</f>
        <v>0</v>
      </c>
      <c r="O2421" s="6">
        <f>IF(L2421&gt;0,E2421/L2421,0)</f>
        <v>0</v>
      </c>
      <c r="P2421" s="11">
        <f t="shared" si="222"/>
        <v>42053.529965277768</v>
      </c>
      <c r="Q2421" s="11">
        <f>(((J2421/60)/60)/24)+DATE(1970,1,1)+(-5/24)</f>
        <v>41993.529965277768</v>
      </c>
      <c r="R2421" s="13" t="s">
        <v>8284</v>
      </c>
      <c r="S2421" s="14" t="str">
        <f t="shared" si="223"/>
        <v>food</v>
      </c>
      <c r="T2421" s="13" t="str">
        <f t="shared" si="224"/>
        <v>food trucks</v>
      </c>
      <c r="U2421">
        <f>LEN(C2421)</f>
        <v>135</v>
      </c>
      <c r="V2421">
        <f t="shared" si="225"/>
        <v>0</v>
      </c>
      <c r="W2421">
        <f t="shared" si="226"/>
        <v>0</v>
      </c>
      <c r="X2421">
        <f t="shared" si="227"/>
        <v>1</v>
      </c>
    </row>
    <row r="2422" spans="1:24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>
        <f>E2422/D2422</f>
        <v>0.14825133372851215</v>
      </c>
      <c r="O2422" s="6">
        <f>IF(L2422&gt;0,E2422/L2422,0)</f>
        <v>69.472222222222229</v>
      </c>
      <c r="P2422" s="11">
        <f t="shared" si="222"/>
        <v>41952.862210648142</v>
      </c>
      <c r="Q2422" s="11">
        <f>(((J2422/60)/60)/24)+DATE(1970,1,1)+(-5/24)</f>
        <v>41892.820543981477</v>
      </c>
      <c r="R2422" s="13" t="s">
        <v>8284</v>
      </c>
      <c r="S2422" s="14" t="str">
        <f t="shared" si="223"/>
        <v>food</v>
      </c>
      <c r="T2422" s="13" t="str">
        <f t="shared" si="224"/>
        <v>food trucks</v>
      </c>
      <c r="U2422">
        <f>LEN(C2422)</f>
        <v>109</v>
      </c>
      <c r="V2422">
        <f t="shared" si="225"/>
        <v>0</v>
      </c>
      <c r="W2422">
        <f t="shared" si="226"/>
        <v>0</v>
      </c>
      <c r="X2422">
        <f t="shared" si="227"/>
        <v>1</v>
      </c>
    </row>
    <row r="2423" spans="1:24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>
        <f>E2423/D2423</f>
        <v>1.6666666666666666E-4</v>
      </c>
      <c r="O2423" s="6">
        <f>IF(L2423&gt;0,E2423/L2423,0)</f>
        <v>1</v>
      </c>
      <c r="P2423" s="11">
        <f t="shared" si="222"/>
        <v>42056.479120370372</v>
      </c>
      <c r="Q2423" s="11">
        <f>(((J2423/60)/60)/24)+DATE(1970,1,1)+(-5/24)</f>
        <v>42026.479120370372</v>
      </c>
      <c r="R2423" s="13" t="s">
        <v>8284</v>
      </c>
      <c r="S2423" s="14" t="str">
        <f t="shared" si="223"/>
        <v>food</v>
      </c>
      <c r="T2423" s="13" t="str">
        <f t="shared" si="224"/>
        <v>food trucks</v>
      </c>
      <c r="U2423">
        <f>LEN(C2423)</f>
        <v>60</v>
      </c>
      <c r="V2423">
        <f t="shared" si="225"/>
        <v>0</v>
      </c>
      <c r="W2423">
        <f t="shared" si="226"/>
        <v>1</v>
      </c>
      <c r="X2423">
        <f t="shared" si="227"/>
        <v>0</v>
      </c>
    </row>
    <row r="2424" spans="1:24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>
        <f>E2424/D2424</f>
        <v>2E-3</v>
      </c>
      <c r="O2424" s="6">
        <f>IF(L2424&gt;0,E2424/L2424,0)</f>
        <v>1</v>
      </c>
      <c r="P2424" s="11">
        <f t="shared" si="222"/>
        <v>42074.474953703706</v>
      </c>
      <c r="Q2424" s="11">
        <f>(((J2424/60)/60)/24)+DATE(1970,1,1)+(-5/24)</f>
        <v>42044.516620370363</v>
      </c>
      <c r="R2424" s="13" t="s">
        <v>8284</v>
      </c>
      <c r="S2424" s="14" t="str">
        <f t="shared" si="223"/>
        <v>food</v>
      </c>
      <c r="T2424" s="13" t="str">
        <f t="shared" si="224"/>
        <v>food trucks</v>
      </c>
      <c r="U2424">
        <f>LEN(C2424)</f>
        <v>59</v>
      </c>
      <c r="V2424">
        <f t="shared" si="225"/>
        <v>0</v>
      </c>
      <c r="W2424">
        <f t="shared" si="226"/>
        <v>1</v>
      </c>
      <c r="X2424">
        <f t="shared" si="227"/>
        <v>0</v>
      </c>
    </row>
    <row r="2425" spans="1:24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>
        <f>E2425/D2425</f>
        <v>1.3333333333333334E-4</v>
      </c>
      <c r="O2425" s="6">
        <f>IF(L2425&gt;0,E2425/L2425,0)</f>
        <v>8</v>
      </c>
      <c r="P2425" s="11">
        <f t="shared" si="222"/>
        <v>42004.496412037035</v>
      </c>
      <c r="Q2425" s="11">
        <f>(((J2425/60)/60)/24)+DATE(1970,1,1)+(-5/24)</f>
        <v>41974.496412037035</v>
      </c>
      <c r="R2425" s="13" t="s">
        <v>8284</v>
      </c>
      <c r="S2425" s="14" t="str">
        <f t="shared" si="223"/>
        <v>food</v>
      </c>
      <c r="T2425" s="13" t="str">
        <f t="shared" si="224"/>
        <v>food trucks</v>
      </c>
      <c r="U2425">
        <f>LEN(C2425)</f>
        <v>107</v>
      </c>
      <c r="V2425">
        <f t="shared" si="225"/>
        <v>0</v>
      </c>
      <c r="W2425">
        <f t="shared" si="226"/>
        <v>0</v>
      </c>
      <c r="X2425">
        <f t="shared" si="227"/>
        <v>1</v>
      </c>
    </row>
    <row r="2426" spans="1:24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>
        <f>E2426/D2426</f>
        <v>1.24E-2</v>
      </c>
      <c r="O2426" s="6">
        <f>IF(L2426&gt;0,E2426/L2426,0)</f>
        <v>34.444444444444443</v>
      </c>
      <c r="P2426" s="11">
        <f t="shared" si="222"/>
        <v>41939.684120370366</v>
      </c>
      <c r="Q2426" s="11">
        <f>(((J2426/60)/60)/24)+DATE(1970,1,1)+(-5/24)</f>
        <v>41909.684120370366</v>
      </c>
      <c r="R2426" s="13" t="s">
        <v>8284</v>
      </c>
      <c r="S2426" s="14" t="str">
        <f t="shared" si="223"/>
        <v>food</v>
      </c>
      <c r="T2426" s="13" t="str">
        <f t="shared" si="224"/>
        <v>food trucks</v>
      </c>
      <c r="U2426">
        <f>LEN(C2426)</f>
        <v>73</v>
      </c>
      <c r="V2426">
        <f t="shared" si="225"/>
        <v>0</v>
      </c>
      <c r="W2426">
        <f t="shared" si="226"/>
        <v>1</v>
      </c>
      <c r="X2426">
        <f t="shared" si="227"/>
        <v>0</v>
      </c>
    </row>
    <row r="2427" spans="1:24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>
        <f>E2427/D2427</f>
        <v>2.8571428571428574E-4</v>
      </c>
      <c r="O2427" s="6">
        <f>IF(L2427&gt;0,E2427/L2427,0)</f>
        <v>1</v>
      </c>
      <c r="P2427" s="11">
        <f t="shared" si="222"/>
        <v>42517.711111111108</v>
      </c>
      <c r="Q2427" s="11">
        <f>(((J2427/60)/60)/24)+DATE(1970,1,1)+(-5/24)</f>
        <v>42502.705428240741</v>
      </c>
      <c r="R2427" s="13" t="s">
        <v>8284</v>
      </c>
      <c r="S2427" s="14" t="str">
        <f t="shared" si="223"/>
        <v>food</v>
      </c>
      <c r="T2427" s="13" t="str">
        <f t="shared" si="224"/>
        <v>food trucks</v>
      </c>
      <c r="U2427">
        <f>LEN(C2427)</f>
        <v>130</v>
      </c>
      <c r="V2427">
        <f t="shared" si="225"/>
        <v>0</v>
      </c>
      <c r="W2427">
        <f t="shared" si="226"/>
        <v>0</v>
      </c>
      <c r="X2427">
        <f t="shared" si="227"/>
        <v>1</v>
      </c>
    </row>
    <row r="2428" spans="1:24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>
        <f>E2428/D2428</f>
        <v>0</v>
      </c>
      <c r="O2428" s="6">
        <f>IF(L2428&gt;0,E2428/L2428,0)</f>
        <v>0</v>
      </c>
      <c r="P2428" s="11">
        <f t="shared" si="222"/>
        <v>42223.961712962955</v>
      </c>
      <c r="Q2428" s="11">
        <f>(((J2428/60)/60)/24)+DATE(1970,1,1)+(-5/24)</f>
        <v>42163.961712962955</v>
      </c>
      <c r="R2428" s="13" t="s">
        <v>8284</v>
      </c>
      <c r="S2428" s="14" t="str">
        <f t="shared" si="223"/>
        <v>food</v>
      </c>
      <c r="T2428" s="13" t="str">
        <f t="shared" si="224"/>
        <v>food trucks</v>
      </c>
      <c r="U2428">
        <f>LEN(C2428)</f>
        <v>124</v>
      </c>
      <c r="V2428">
        <f t="shared" si="225"/>
        <v>0</v>
      </c>
      <c r="W2428">
        <f t="shared" si="226"/>
        <v>0</v>
      </c>
      <c r="X2428">
        <f t="shared" si="227"/>
        <v>1</v>
      </c>
    </row>
    <row r="2429" spans="1:24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>
        <f>E2429/D2429</f>
        <v>2.0000000000000002E-5</v>
      </c>
      <c r="O2429" s="6">
        <f>IF(L2429&gt;0,E2429/L2429,0)</f>
        <v>1</v>
      </c>
      <c r="P2429" s="11">
        <f t="shared" si="222"/>
        <v>42452.068668981483</v>
      </c>
      <c r="Q2429" s="11">
        <f>(((J2429/60)/60)/24)+DATE(1970,1,1)+(-5/24)</f>
        <v>42412.11033564814</v>
      </c>
      <c r="R2429" s="13" t="s">
        <v>8284</v>
      </c>
      <c r="S2429" s="14" t="str">
        <f t="shared" si="223"/>
        <v>food</v>
      </c>
      <c r="T2429" s="13" t="str">
        <f t="shared" si="224"/>
        <v>food trucks</v>
      </c>
      <c r="U2429">
        <f>LEN(C2429)</f>
        <v>76</v>
      </c>
      <c r="V2429">
        <f t="shared" si="225"/>
        <v>0</v>
      </c>
      <c r="W2429">
        <f t="shared" si="226"/>
        <v>1</v>
      </c>
      <c r="X2429">
        <f t="shared" si="227"/>
        <v>0</v>
      </c>
    </row>
    <row r="2430" spans="1:24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>
        <f>E2430/D2430</f>
        <v>2.8571428571428571E-5</v>
      </c>
      <c r="O2430" s="6">
        <f>IF(L2430&gt;0,E2430/L2430,0)</f>
        <v>1</v>
      </c>
      <c r="P2430" s="11">
        <f t="shared" si="222"/>
        <v>42075.534155092588</v>
      </c>
      <c r="Q2430" s="11">
        <f>(((J2430/60)/60)/24)+DATE(1970,1,1)+(-5/24)</f>
        <v>42045.575821759259</v>
      </c>
      <c r="R2430" s="13" t="s">
        <v>8284</v>
      </c>
      <c r="S2430" s="14" t="str">
        <f t="shared" si="223"/>
        <v>food</v>
      </c>
      <c r="T2430" s="13" t="str">
        <f t="shared" si="224"/>
        <v>food trucks</v>
      </c>
      <c r="U2430">
        <f>LEN(C2430)</f>
        <v>79</v>
      </c>
      <c r="V2430">
        <f t="shared" si="225"/>
        <v>0</v>
      </c>
      <c r="W2430">
        <f t="shared" si="226"/>
        <v>1</v>
      </c>
      <c r="X2430">
        <f t="shared" si="227"/>
        <v>0</v>
      </c>
    </row>
    <row r="2431" spans="1:24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>
        <f>E2431/D2431</f>
        <v>1.4321428571428572E-2</v>
      </c>
      <c r="O2431" s="6">
        <f>IF(L2431&gt;0,E2431/L2431,0)</f>
        <v>501.25</v>
      </c>
      <c r="P2431" s="11">
        <f t="shared" si="222"/>
        <v>42771.488888888889</v>
      </c>
      <c r="Q2431" s="11">
        <f>(((J2431/60)/60)/24)+DATE(1970,1,1)+(-5/24)</f>
        <v>42734.670902777776</v>
      </c>
      <c r="R2431" s="13" t="s">
        <v>8284</v>
      </c>
      <c r="S2431" s="14" t="str">
        <f t="shared" si="223"/>
        <v>food</v>
      </c>
      <c r="T2431" s="13" t="str">
        <f t="shared" si="224"/>
        <v>food trucks</v>
      </c>
      <c r="U2431">
        <f>LEN(C2431)</f>
        <v>137</v>
      </c>
      <c r="V2431">
        <f t="shared" si="225"/>
        <v>0</v>
      </c>
      <c r="W2431">
        <f t="shared" si="226"/>
        <v>0</v>
      </c>
      <c r="X2431">
        <f t="shared" si="227"/>
        <v>1</v>
      </c>
    </row>
    <row r="2432" spans="1:24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>
        <f>E2432/D2432</f>
        <v>7.0000000000000001E-3</v>
      </c>
      <c r="O2432" s="6">
        <f>IF(L2432&gt;0,E2432/L2432,0)</f>
        <v>10.5</v>
      </c>
      <c r="P2432" s="11">
        <f t="shared" si="222"/>
        <v>42411.922499999993</v>
      </c>
      <c r="Q2432" s="11">
        <f>(((J2432/60)/60)/24)+DATE(1970,1,1)+(-5/24)</f>
        <v>42381.922499999993</v>
      </c>
      <c r="R2432" s="13" t="s">
        <v>8284</v>
      </c>
      <c r="S2432" s="14" t="str">
        <f t="shared" si="223"/>
        <v>food</v>
      </c>
      <c r="T2432" s="13" t="str">
        <f t="shared" si="224"/>
        <v>food trucks</v>
      </c>
      <c r="U2432">
        <f>LEN(C2432)</f>
        <v>134</v>
      </c>
      <c r="V2432">
        <f t="shared" si="225"/>
        <v>0</v>
      </c>
      <c r="W2432">
        <f t="shared" si="226"/>
        <v>0</v>
      </c>
      <c r="X2432">
        <f t="shared" si="227"/>
        <v>1</v>
      </c>
    </row>
    <row r="2433" spans="1:24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>
        <f>E2433/D2433</f>
        <v>2.0000000000000002E-5</v>
      </c>
      <c r="O2433" s="6">
        <f>IF(L2433&gt;0,E2433/L2433,0)</f>
        <v>1</v>
      </c>
      <c r="P2433" s="11">
        <f t="shared" si="222"/>
        <v>42548.891354166662</v>
      </c>
      <c r="Q2433" s="11">
        <f>(((J2433/60)/60)/24)+DATE(1970,1,1)+(-5/24)</f>
        <v>42488.891354166662</v>
      </c>
      <c r="R2433" s="13" t="s">
        <v>8284</v>
      </c>
      <c r="S2433" s="14" t="str">
        <f t="shared" si="223"/>
        <v>food</v>
      </c>
      <c r="T2433" s="13" t="str">
        <f t="shared" si="224"/>
        <v>food trucks</v>
      </c>
      <c r="U2433">
        <f>LEN(C2433)</f>
        <v>68</v>
      </c>
      <c r="V2433">
        <f t="shared" si="225"/>
        <v>0</v>
      </c>
      <c r="W2433">
        <f t="shared" si="226"/>
        <v>1</v>
      </c>
      <c r="X2433">
        <f t="shared" si="227"/>
        <v>0</v>
      </c>
    </row>
    <row r="2434" spans="1:24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>
        <f>E2434/D2434</f>
        <v>1.4285714285714287E-4</v>
      </c>
      <c r="O2434" s="6">
        <f>IF(L2434&gt;0,E2434/L2434,0)</f>
        <v>1</v>
      </c>
      <c r="P2434" s="11">
        <f t="shared" ref="P2434:P2497" si="228">(((I2434/60)/60)/24)+DATE(1970,1,1)+(-5/24)</f>
        <v>42071.010381944441</v>
      </c>
      <c r="Q2434" s="11">
        <f>(((J2434/60)/60)/24)+DATE(1970,1,1)+(-5/24)</f>
        <v>42041.010381944441</v>
      </c>
      <c r="R2434" s="13" t="s">
        <v>8284</v>
      </c>
      <c r="S2434" s="14" t="str">
        <f t="shared" ref="S2434:S2497" si="229">LEFT(R2434,SEARCH("/",R2434)-1)</f>
        <v>food</v>
      </c>
      <c r="T2434" s="13" t="str">
        <f t="shared" ref="T2434:T2497" si="230">RIGHT(R2434,LEN(R2434)-SEARCH("/",R2434))</f>
        <v>food trucks</v>
      </c>
      <c r="U2434">
        <f>LEN(C2434)</f>
        <v>107</v>
      </c>
      <c r="V2434">
        <f t="shared" si="225"/>
        <v>0</v>
      </c>
      <c r="W2434">
        <f t="shared" si="226"/>
        <v>0</v>
      </c>
      <c r="X2434">
        <f t="shared" si="227"/>
        <v>1</v>
      </c>
    </row>
    <row r="2435" spans="1:24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>
        <f>E2435/D2435</f>
        <v>0</v>
      </c>
      <c r="O2435" s="6">
        <f>IF(L2435&gt;0,E2435/L2435,0)</f>
        <v>0</v>
      </c>
      <c r="P2435" s="11">
        <f t="shared" si="228"/>
        <v>42427.691469907404</v>
      </c>
      <c r="Q2435" s="11">
        <f>(((J2435/60)/60)/24)+DATE(1970,1,1)+(-5/24)</f>
        <v>42397.691469907404</v>
      </c>
      <c r="R2435" s="13" t="s">
        <v>8284</v>
      </c>
      <c r="S2435" s="14" t="str">
        <f t="shared" si="229"/>
        <v>food</v>
      </c>
      <c r="T2435" s="13" t="str">
        <f t="shared" si="230"/>
        <v>food trucks</v>
      </c>
      <c r="U2435">
        <f>LEN(C2435)</f>
        <v>135</v>
      </c>
      <c r="V2435">
        <f t="shared" ref="V2435:V2498" si="231">IF(U2435&lt;50,1,0)</f>
        <v>0</v>
      </c>
      <c r="W2435">
        <f t="shared" ref="W2435:W2498" si="232">IF(AND(U2435&gt;= 50, U2435 &lt; 100),1,0)</f>
        <v>0</v>
      </c>
      <c r="X2435">
        <f t="shared" ref="X2435:X2498" si="233">IF(U2435&gt;=100,1,0)</f>
        <v>1</v>
      </c>
    </row>
    <row r="2436" spans="1:24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>
        <f>E2436/D2436</f>
        <v>1.2999999999999999E-3</v>
      </c>
      <c r="O2436" s="6">
        <f>IF(L2436&gt;0,E2436/L2436,0)</f>
        <v>13</v>
      </c>
      <c r="P2436" s="11">
        <f t="shared" si="228"/>
        <v>42219.977708333325</v>
      </c>
      <c r="Q2436" s="11">
        <f>(((J2436/60)/60)/24)+DATE(1970,1,1)+(-5/24)</f>
        <v>42179.977708333325</v>
      </c>
      <c r="R2436" s="13" t="s">
        <v>8284</v>
      </c>
      <c r="S2436" s="14" t="str">
        <f t="shared" si="229"/>
        <v>food</v>
      </c>
      <c r="T2436" s="13" t="str">
        <f t="shared" si="230"/>
        <v>food trucks</v>
      </c>
      <c r="U2436">
        <f>LEN(C2436)</f>
        <v>131</v>
      </c>
      <c r="V2436">
        <f t="shared" si="231"/>
        <v>0</v>
      </c>
      <c r="W2436">
        <f t="shared" si="232"/>
        <v>0</v>
      </c>
      <c r="X2436">
        <f t="shared" si="233"/>
        <v>1</v>
      </c>
    </row>
    <row r="2437" spans="1:24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>
        <f>E2437/D2437</f>
        <v>4.8960000000000002E-3</v>
      </c>
      <c r="O2437" s="6">
        <f>IF(L2437&gt;0,E2437/L2437,0)</f>
        <v>306</v>
      </c>
      <c r="P2437" s="11">
        <f t="shared" si="228"/>
        <v>42282.069282407399</v>
      </c>
      <c r="Q2437" s="11">
        <f>(((J2437/60)/60)/24)+DATE(1970,1,1)+(-5/24)</f>
        <v>42252.069282407399</v>
      </c>
      <c r="R2437" s="13" t="s">
        <v>8284</v>
      </c>
      <c r="S2437" s="14" t="str">
        <f t="shared" si="229"/>
        <v>food</v>
      </c>
      <c r="T2437" s="13" t="str">
        <f t="shared" si="230"/>
        <v>food trucks</v>
      </c>
      <c r="U2437">
        <f>LEN(C2437)</f>
        <v>130</v>
      </c>
      <c r="V2437">
        <f t="shared" si="231"/>
        <v>0</v>
      </c>
      <c r="W2437">
        <f t="shared" si="232"/>
        <v>0</v>
      </c>
      <c r="X2437">
        <f t="shared" si="233"/>
        <v>1</v>
      </c>
    </row>
    <row r="2438" spans="1:24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>
        <f>E2438/D2438</f>
        <v>3.8461538461538462E-4</v>
      </c>
      <c r="O2438" s="6">
        <f>IF(L2438&gt;0,E2438/L2438,0)</f>
        <v>22.5</v>
      </c>
      <c r="P2438" s="11">
        <f t="shared" si="228"/>
        <v>42398.407060185178</v>
      </c>
      <c r="Q2438" s="11">
        <f>(((J2438/60)/60)/24)+DATE(1970,1,1)+(-5/24)</f>
        <v>42338.407060185178</v>
      </c>
      <c r="R2438" s="13" t="s">
        <v>8284</v>
      </c>
      <c r="S2438" s="14" t="str">
        <f t="shared" si="229"/>
        <v>food</v>
      </c>
      <c r="T2438" s="13" t="str">
        <f t="shared" si="230"/>
        <v>food trucks</v>
      </c>
      <c r="U2438">
        <f>LEN(C2438)</f>
        <v>135</v>
      </c>
      <c r="V2438">
        <f t="shared" si="231"/>
        <v>0</v>
      </c>
      <c r="W2438">
        <f t="shared" si="232"/>
        <v>0</v>
      </c>
      <c r="X2438">
        <f t="shared" si="233"/>
        <v>1</v>
      </c>
    </row>
    <row r="2439" spans="1:24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>
        <f>E2439/D2439</f>
        <v>0</v>
      </c>
      <c r="O2439" s="6">
        <f>IF(L2439&gt;0,E2439/L2439,0)</f>
        <v>0</v>
      </c>
      <c r="P2439" s="11">
        <f t="shared" si="228"/>
        <v>42080.541666666664</v>
      </c>
      <c r="Q2439" s="11">
        <f>(((J2439/60)/60)/24)+DATE(1970,1,1)+(-5/24)</f>
        <v>42031.756805555553</v>
      </c>
      <c r="R2439" s="13" t="s">
        <v>8284</v>
      </c>
      <c r="S2439" s="14" t="str">
        <f t="shared" si="229"/>
        <v>food</v>
      </c>
      <c r="T2439" s="13" t="str">
        <f t="shared" si="230"/>
        <v>food trucks</v>
      </c>
      <c r="U2439">
        <f>LEN(C2439)</f>
        <v>109</v>
      </c>
      <c r="V2439">
        <f t="shared" si="231"/>
        <v>0</v>
      </c>
      <c r="W2439">
        <f t="shared" si="232"/>
        <v>0</v>
      </c>
      <c r="X2439">
        <f t="shared" si="233"/>
        <v>1</v>
      </c>
    </row>
    <row r="2440" spans="1:24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>
        <f>E2440/D2440</f>
        <v>3.3333333333333335E-3</v>
      </c>
      <c r="O2440" s="6">
        <f>IF(L2440&gt;0,E2440/L2440,0)</f>
        <v>50</v>
      </c>
      <c r="P2440" s="11">
        <f t="shared" si="228"/>
        <v>42345.748402777775</v>
      </c>
      <c r="Q2440" s="11">
        <f>(((J2440/60)/60)/24)+DATE(1970,1,1)+(-5/24)</f>
        <v>42285.706736111104</v>
      </c>
      <c r="R2440" s="13" t="s">
        <v>8284</v>
      </c>
      <c r="S2440" s="14" t="str">
        <f t="shared" si="229"/>
        <v>food</v>
      </c>
      <c r="T2440" s="13" t="str">
        <f t="shared" si="230"/>
        <v>food trucks</v>
      </c>
      <c r="U2440">
        <f>LEN(C2440)</f>
        <v>115</v>
      </c>
      <c r="V2440">
        <f t="shared" si="231"/>
        <v>0</v>
      </c>
      <c r="W2440">
        <f t="shared" si="232"/>
        <v>0</v>
      </c>
      <c r="X2440">
        <f t="shared" si="233"/>
        <v>1</v>
      </c>
    </row>
    <row r="2441" spans="1:24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>
        <f>E2441/D2441</f>
        <v>0</v>
      </c>
      <c r="O2441" s="6">
        <f>IF(L2441&gt;0,E2441/L2441,0)</f>
        <v>0</v>
      </c>
      <c r="P2441" s="11">
        <f t="shared" si="228"/>
        <v>42295.610289351847</v>
      </c>
      <c r="Q2441" s="11">
        <f>(((J2441/60)/60)/24)+DATE(1970,1,1)+(-5/24)</f>
        <v>42265.610289351847</v>
      </c>
      <c r="R2441" s="13" t="s">
        <v>8284</v>
      </c>
      <c r="S2441" s="14" t="str">
        <f t="shared" si="229"/>
        <v>food</v>
      </c>
      <c r="T2441" s="13" t="str">
        <f t="shared" si="230"/>
        <v>food trucks</v>
      </c>
      <c r="U2441">
        <f>LEN(C2441)</f>
        <v>135</v>
      </c>
      <c r="V2441">
        <f t="shared" si="231"/>
        <v>0</v>
      </c>
      <c r="W2441">
        <f t="shared" si="232"/>
        <v>0</v>
      </c>
      <c r="X2441">
        <f t="shared" si="233"/>
        <v>1</v>
      </c>
    </row>
    <row r="2442" spans="1:24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>
        <f>E2442/D2442</f>
        <v>2E-3</v>
      </c>
      <c r="O2442" s="6">
        <f>IF(L2442&gt;0,E2442/L2442,0)</f>
        <v>5</v>
      </c>
      <c r="P2442" s="11">
        <f t="shared" si="228"/>
        <v>42413.691122685181</v>
      </c>
      <c r="Q2442" s="11">
        <f>(((J2442/60)/60)/24)+DATE(1970,1,1)+(-5/24)</f>
        <v>42383.691122685181</v>
      </c>
      <c r="R2442" s="13" t="s">
        <v>8284</v>
      </c>
      <c r="S2442" s="14" t="str">
        <f t="shared" si="229"/>
        <v>food</v>
      </c>
      <c r="T2442" s="13" t="str">
        <f t="shared" si="230"/>
        <v>food trucks</v>
      </c>
      <c r="U2442">
        <f>LEN(C2442)</f>
        <v>77</v>
      </c>
      <c r="V2442">
        <f t="shared" si="231"/>
        <v>0</v>
      </c>
      <c r="W2442">
        <f t="shared" si="232"/>
        <v>1</v>
      </c>
      <c r="X2442">
        <f t="shared" si="233"/>
        <v>0</v>
      </c>
    </row>
    <row r="2443" spans="1:24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>
        <f>E2443/D2443</f>
        <v>1.0788</v>
      </c>
      <c r="O2443" s="6">
        <f>IF(L2443&gt;0,E2443/L2443,0)</f>
        <v>74.22935779816514</v>
      </c>
      <c r="P2443" s="11">
        <f t="shared" si="228"/>
        <v>42207.999305555553</v>
      </c>
      <c r="Q2443" s="11">
        <f>(((J2443/60)/60)/24)+DATE(1970,1,1)+(-5/24)</f>
        <v>42186.917291666665</v>
      </c>
      <c r="R2443" s="13" t="s">
        <v>8298</v>
      </c>
      <c r="S2443" s="14" t="str">
        <f t="shared" si="229"/>
        <v>food</v>
      </c>
      <c r="T2443" s="13" t="str">
        <f t="shared" si="230"/>
        <v>small batch</v>
      </c>
      <c r="U2443">
        <f>LEN(C2443)</f>
        <v>54</v>
      </c>
      <c r="V2443">
        <f t="shared" si="231"/>
        <v>0</v>
      </c>
      <c r="W2443">
        <f t="shared" si="232"/>
        <v>1</v>
      </c>
      <c r="X2443">
        <f t="shared" si="233"/>
        <v>0</v>
      </c>
    </row>
    <row r="2444" spans="1:24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>
        <f>E2444/D2444</f>
        <v>1.2594166666666666</v>
      </c>
      <c r="O2444" s="6">
        <f>IF(L2444&gt;0,E2444/L2444,0)</f>
        <v>81.252688172043008</v>
      </c>
      <c r="P2444" s="11">
        <f t="shared" si="228"/>
        <v>42082.416990740741</v>
      </c>
      <c r="Q2444" s="11">
        <f>(((J2444/60)/60)/24)+DATE(1970,1,1)+(-5/24)</f>
        <v>42052.458657407398</v>
      </c>
      <c r="R2444" s="13" t="s">
        <v>8298</v>
      </c>
      <c r="S2444" s="14" t="str">
        <f t="shared" si="229"/>
        <v>food</v>
      </c>
      <c r="T2444" s="13" t="str">
        <f t="shared" si="230"/>
        <v>small batch</v>
      </c>
      <c r="U2444">
        <f>LEN(C2444)</f>
        <v>83</v>
      </c>
      <c r="V2444">
        <f t="shared" si="231"/>
        <v>0</v>
      </c>
      <c r="W2444">
        <f t="shared" si="232"/>
        <v>1</v>
      </c>
      <c r="X2444">
        <f t="shared" si="233"/>
        <v>0</v>
      </c>
    </row>
    <row r="2445" spans="1:24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>
        <f>E2445/D2445</f>
        <v>2.0251494999999999</v>
      </c>
      <c r="O2445" s="6">
        <f>IF(L2445&gt;0,E2445/L2445,0)</f>
        <v>130.23469453376205</v>
      </c>
      <c r="P2445" s="11">
        <f t="shared" si="228"/>
        <v>41866.416921296295</v>
      </c>
      <c r="Q2445" s="11">
        <f>(((J2445/60)/60)/24)+DATE(1970,1,1)+(-5/24)</f>
        <v>41836.416921296295</v>
      </c>
      <c r="R2445" s="13" t="s">
        <v>8298</v>
      </c>
      <c r="S2445" s="14" t="str">
        <f t="shared" si="229"/>
        <v>food</v>
      </c>
      <c r="T2445" s="13" t="str">
        <f t="shared" si="230"/>
        <v>small batch</v>
      </c>
      <c r="U2445">
        <f>LEN(C2445)</f>
        <v>133</v>
      </c>
      <c r="V2445">
        <f t="shared" si="231"/>
        <v>0</v>
      </c>
      <c r="W2445">
        <f t="shared" si="232"/>
        <v>0</v>
      </c>
      <c r="X2445">
        <f t="shared" si="233"/>
        <v>1</v>
      </c>
    </row>
    <row r="2446" spans="1:24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>
        <f>E2446/D2446</f>
        <v>1.0860000000000001</v>
      </c>
      <c r="O2446" s="6">
        <f>IF(L2446&gt;0,E2446/L2446,0)</f>
        <v>53.409836065573771</v>
      </c>
      <c r="P2446" s="11">
        <f t="shared" si="228"/>
        <v>42515.54619212963</v>
      </c>
      <c r="Q2446" s="11">
        <f>(((J2446/60)/60)/24)+DATE(1970,1,1)+(-5/24)</f>
        <v>42485.54619212963</v>
      </c>
      <c r="R2446" s="13" t="s">
        <v>8298</v>
      </c>
      <c r="S2446" s="14" t="str">
        <f t="shared" si="229"/>
        <v>food</v>
      </c>
      <c r="T2446" s="13" t="str">
        <f t="shared" si="230"/>
        <v>small batch</v>
      </c>
      <c r="U2446">
        <f>LEN(C2446)</f>
        <v>132</v>
      </c>
      <c r="V2446">
        <f t="shared" si="231"/>
        <v>0</v>
      </c>
      <c r="W2446">
        <f t="shared" si="232"/>
        <v>0</v>
      </c>
      <c r="X2446">
        <f t="shared" si="233"/>
        <v>1</v>
      </c>
    </row>
    <row r="2447" spans="1:24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>
        <f>E2447/D2447</f>
        <v>1.728</v>
      </c>
      <c r="O2447" s="6">
        <f>IF(L2447&gt;0,E2447/L2447,0)</f>
        <v>75.130434782608702</v>
      </c>
      <c r="P2447" s="11">
        <f t="shared" si="228"/>
        <v>42272.981724537036</v>
      </c>
      <c r="Q2447" s="11">
        <f>(((J2447/60)/60)/24)+DATE(1970,1,1)+(-5/24)</f>
        <v>42242.981724537036</v>
      </c>
      <c r="R2447" s="13" t="s">
        <v>8298</v>
      </c>
      <c r="S2447" s="14" t="str">
        <f t="shared" si="229"/>
        <v>food</v>
      </c>
      <c r="T2447" s="13" t="str">
        <f t="shared" si="230"/>
        <v>small batch</v>
      </c>
      <c r="U2447">
        <f>LEN(C2447)</f>
        <v>132</v>
      </c>
      <c r="V2447">
        <f t="shared" si="231"/>
        <v>0</v>
      </c>
      <c r="W2447">
        <f t="shared" si="232"/>
        <v>0</v>
      </c>
      <c r="X2447">
        <f t="shared" si="233"/>
        <v>1</v>
      </c>
    </row>
    <row r="2448" spans="1:24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>
        <f>E2448/D2448</f>
        <v>1.6798</v>
      </c>
      <c r="O2448" s="6">
        <f>IF(L2448&gt;0,E2448/L2448,0)</f>
        <v>75.666666666666671</v>
      </c>
      <c r="P2448" s="11">
        <f t="shared" si="228"/>
        <v>42700.436006944445</v>
      </c>
      <c r="Q2448" s="11">
        <f>(((J2448/60)/60)/24)+DATE(1970,1,1)+(-5/24)</f>
        <v>42670.394340277773</v>
      </c>
      <c r="R2448" s="13" t="s">
        <v>8298</v>
      </c>
      <c r="S2448" s="14" t="str">
        <f t="shared" si="229"/>
        <v>food</v>
      </c>
      <c r="T2448" s="13" t="str">
        <f t="shared" si="230"/>
        <v>small batch</v>
      </c>
      <c r="U2448">
        <f>LEN(C2448)</f>
        <v>134</v>
      </c>
      <c r="V2448">
        <f t="shared" si="231"/>
        <v>0</v>
      </c>
      <c r="W2448">
        <f t="shared" si="232"/>
        <v>0</v>
      </c>
      <c r="X2448">
        <f t="shared" si="233"/>
        <v>1</v>
      </c>
    </row>
    <row r="2449" spans="1:24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>
        <f>E2449/D2449</f>
        <v>4.2720000000000002</v>
      </c>
      <c r="O2449" s="6">
        <f>IF(L2449&gt;0,E2449/L2449,0)</f>
        <v>31.691394658753708</v>
      </c>
      <c r="P2449" s="11">
        <f t="shared" si="228"/>
        <v>42685.958333333336</v>
      </c>
      <c r="Q2449" s="11">
        <f>(((J2449/60)/60)/24)+DATE(1970,1,1)+(-5/24)</f>
        <v>42654.26149305555</v>
      </c>
      <c r="R2449" s="13" t="s">
        <v>8298</v>
      </c>
      <c r="S2449" s="14" t="str">
        <f t="shared" si="229"/>
        <v>food</v>
      </c>
      <c r="T2449" s="13" t="str">
        <f t="shared" si="230"/>
        <v>small batch</v>
      </c>
      <c r="U2449">
        <f>LEN(C2449)</f>
        <v>134</v>
      </c>
      <c r="V2449">
        <f t="shared" si="231"/>
        <v>0</v>
      </c>
      <c r="W2449">
        <f t="shared" si="232"/>
        <v>0</v>
      </c>
      <c r="X2449">
        <f t="shared" si="233"/>
        <v>1</v>
      </c>
    </row>
    <row r="2450" spans="1:24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>
        <f>E2450/D2450</f>
        <v>1.075</v>
      </c>
      <c r="O2450" s="6">
        <f>IF(L2450&gt;0,E2450/L2450,0)</f>
        <v>47.777777777777779</v>
      </c>
      <c r="P2450" s="11">
        <f t="shared" si="228"/>
        <v>42613.025000000001</v>
      </c>
      <c r="Q2450" s="11">
        <f>(((J2450/60)/60)/24)+DATE(1970,1,1)+(-5/24)</f>
        <v>42607.107789351845</v>
      </c>
      <c r="R2450" s="13" t="s">
        <v>8298</v>
      </c>
      <c r="S2450" s="14" t="str">
        <f t="shared" si="229"/>
        <v>food</v>
      </c>
      <c r="T2450" s="13" t="str">
        <f t="shared" si="230"/>
        <v>small batch</v>
      </c>
      <c r="U2450">
        <f>LEN(C2450)</f>
        <v>130</v>
      </c>
      <c r="V2450">
        <f t="shared" si="231"/>
        <v>0</v>
      </c>
      <c r="W2450">
        <f t="shared" si="232"/>
        <v>0</v>
      </c>
      <c r="X2450">
        <f t="shared" si="233"/>
        <v>1</v>
      </c>
    </row>
    <row r="2451" spans="1:24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>
        <f>E2451/D2451</f>
        <v>1.08</v>
      </c>
      <c r="O2451" s="6">
        <f>IF(L2451&gt;0,E2451/L2451,0)</f>
        <v>90</v>
      </c>
      <c r="P2451" s="11">
        <f t="shared" si="228"/>
        <v>41972.975868055553</v>
      </c>
      <c r="Q2451" s="11">
        <f>(((J2451/60)/60)/24)+DATE(1970,1,1)+(-5/24)</f>
        <v>41942.934201388889</v>
      </c>
      <c r="R2451" s="13" t="s">
        <v>8298</v>
      </c>
      <c r="S2451" s="14" t="str">
        <f t="shared" si="229"/>
        <v>food</v>
      </c>
      <c r="T2451" s="13" t="str">
        <f t="shared" si="230"/>
        <v>small batch</v>
      </c>
      <c r="U2451">
        <f>LEN(C2451)</f>
        <v>128</v>
      </c>
      <c r="V2451">
        <f t="shared" si="231"/>
        <v>0</v>
      </c>
      <c r="W2451">
        <f t="shared" si="232"/>
        <v>0</v>
      </c>
      <c r="X2451">
        <f t="shared" si="233"/>
        <v>1</v>
      </c>
    </row>
    <row r="2452" spans="1:24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>
        <f>E2452/D2452</f>
        <v>1.0153353333333335</v>
      </c>
      <c r="O2452" s="6">
        <f>IF(L2452&gt;0,E2452/L2452,0)</f>
        <v>149.31401960784314</v>
      </c>
      <c r="P2452" s="11">
        <f t="shared" si="228"/>
        <v>41939.924305555556</v>
      </c>
      <c r="Q2452" s="11">
        <f>(((J2452/60)/60)/24)+DATE(1970,1,1)+(-5/24)</f>
        <v>41901.864074074074</v>
      </c>
      <c r="R2452" s="13" t="s">
        <v>8298</v>
      </c>
      <c r="S2452" s="14" t="str">
        <f t="shared" si="229"/>
        <v>food</v>
      </c>
      <c r="T2452" s="13" t="str">
        <f t="shared" si="230"/>
        <v>small batch</v>
      </c>
      <c r="U2452">
        <f>LEN(C2452)</f>
        <v>133</v>
      </c>
      <c r="V2452">
        <f t="shared" si="231"/>
        <v>0</v>
      </c>
      <c r="W2452">
        <f t="shared" si="232"/>
        <v>0</v>
      </c>
      <c r="X2452">
        <f t="shared" si="233"/>
        <v>1</v>
      </c>
    </row>
    <row r="2453" spans="1:24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>
        <f>E2453/D2453</f>
        <v>1.1545000000000001</v>
      </c>
      <c r="O2453" s="6">
        <f>IF(L2453&gt;0,E2453/L2453,0)</f>
        <v>62.06989247311828</v>
      </c>
      <c r="P2453" s="11">
        <f t="shared" si="228"/>
        <v>42799.700115740743</v>
      </c>
      <c r="Q2453" s="11">
        <f>(((J2453/60)/60)/24)+DATE(1970,1,1)+(-5/24)</f>
        <v>42779.700115740743</v>
      </c>
      <c r="R2453" s="13" t="s">
        <v>8298</v>
      </c>
      <c r="S2453" s="14" t="str">
        <f t="shared" si="229"/>
        <v>food</v>
      </c>
      <c r="T2453" s="13" t="str">
        <f t="shared" si="230"/>
        <v>small batch</v>
      </c>
      <c r="U2453">
        <f>LEN(C2453)</f>
        <v>120</v>
      </c>
      <c r="V2453">
        <f t="shared" si="231"/>
        <v>0</v>
      </c>
      <c r="W2453">
        <f t="shared" si="232"/>
        <v>0</v>
      </c>
      <c r="X2453">
        <f t="shared" si="233"/>
        <v>1</v>
      </c>
    </row>
    <row r="2454" spans="1:24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>
        <f>E2454/D2454</f>
        <v>1.335</v>
      </c>
      <c r="O2454" s="6">
        <f>IF(L2454&gt;0,E2454/L2454,0)</f>
        <v>53.4</v>
      </c>
      <c r="P2454" s="11">
        <f t="shared" si="228"/>
        <v>42367.749999999993</v>
      </c>
      <c r="Q2454" s="11">
        <f>(((J2454/60)/60)/24)+DATE(1970,1,1)+(-5/24)</f>
        <v>42338.635416666664</v>
      </c>
      <c r="R2454" s="13" t="s">
        <v>8298</v>
      </c>
      <c r="S2454" s="14" t="str">
        <f t="shared" si="229"/>
        <v>food</v>
      </c>
      <c r="T2454" s="13" t="str">
        <f t="shared" si="230"/>
        <v>small batch</v>
      </c>
      <c r="U2454">
        <f>LEN(C2454)</f>
        <v>135</v>
      </c>
      <c r="V2454">
        <f t="shared" si="231"/>
        <v>0</v>
      </c>
      <c r="W2454">
        <f t="shared" si="232"/>
        <v>0</v>
      </c>
      <c r="X2454">
        <f t="shared" si="233"/>
        <v>1</v>
      </c>
    </row>
    <row r="2455" spans="1:24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>
        <f>E2455/D2455</f>
        <v>1.5469999999999999</v>
      </c>
      <c r="O2455" s="6">
        <f>IF(L2455&gt;0,E2455/L2455,0)</f>
        <v>69.268656716417908</v>
      </c>
      <c r="P2455" s="11">
        <f t="shared" si="228"/>
        <v>42768.483900462961</v>
      </c>
      <c r="Q2455" s="11">
        <f>(((J2455/60)/60)/24)+DATE(1970,1,1)+(-5/24)</f>
        <v>42738.483900462961</v>
      </c>
      <c r="R2455" s="13" t="s">
        <v>8298</v>
      </c>
      <c r="S2455" s="14" t="str">
        <f t="shared" si="229"/>
        <v>food</v>
      </c>
      <c r="T2455" s="13" t="str">
        <f t="shared" si="230"/>
        <v>small batch</v>
      </c>
      <c r="U2455">
        <f>LEN(C2455)</f>
        <v>127</v>
      </c>
      <c r="V2455">
        <f t="shared" si="231"/>
        <v>0</v>
      </c>
      <c r="W2455">
        <f t="shared" si="232"/>
        <v>0</v>
      </c>
      <c r="X2455">
        <f t="shared" si="233"/>
        <v>1</v>
      </c>
    </row>
    <row r="2456" spans="1:24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>
        <f>E2456/D2456</f>
        <v>1.0084571428571429</v>
      </c>
      <c r="O2456" s="6">
        <f>IF(L2456&gt;0,E2456/L2456,0)</f>
        <v>271.50769230769231</v>
      </c>
      <c r="P2456" s="11">
        <f t="shared" si="228"/>
        <v>42804.99314814814</v>
      </c>
      <c r="Q2456" s="11">
        <f>(((J2456/60)/60)/24)+DATE(1970,1,1)+(-5/24)</f>
        <v>42769.99314814814</v>
      </c>
      <c r="R2456" s="13" t="s">
        <v>8298</v>
      </c>
      <c r="S2456" s="14" t="str">
        <f t="shared" si="229"/>
        <v>food</v>
      </c>
      <c r="T2456" s="13" t="str">
        <f t="shared" si="230"/>
        <v>small batch</v>
      </c>
      <c r="U2456">
        <f>LEN(C2456)</f>
        <v>128</v>
      </c>
      <c r="V2456">
        <f t="shared" si="231"/>
        <v>0</v>
      </c>
      <c r="W2456">
        <f t="shared" si="232"/>
        <v>0</v>
      </c>
      <c r="X2456">
        <f t="shared" si="233"/>
        <v>1</v>
      </c>
    </row>
    <row r="2457" spans="1:24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>
        <f>E2457/D2457</f>
        <v>1.82</v>
      </c>
      <c r="O2457" s="6">
        <f>IF(L2457&gt;0,E2457/L2457,0)</f>
        <v>34.125</v>
      </c>
      <c r="P2457" s="11">
        <f t="shared" si="228"/>
        <v>42480.573495370372</v>
      </c>
      <c r="Q2457" s="11">
        <f>(((J2457/60)/60)/24)+DATE(1970,1,1)+(-5/24)</f>
        <v>42452.573495370372</v>
      </c>
      <c r="R2457" s="13" t="s">
        <v>8298</v>
      </c>
      <c r="S2457" s="14" t="str">
        <f t="shared" si="229"/>
        <v>food</v>
      </c>
      <c r="T2457" s="13" t="str">
        <f t="shared" si="230"/>
        <v>small batch</v>
      </c>
      <c r="U2457">
        <f>LEN(C2457)</f>
        <v>115</v>
      </c>
      <c r="V2457">
        <f t="shared" si="231"/>
        <v>0</v>
      </c>
      <c r="W2457">
        <f t="shared" si="232"/>
        <v>0</v>
      </c>
      <c r="X2457">
        <f t="shared" si="233"/>
        <v>1</v>
      </c>
    </row>
    <row r="2458" spans="1:24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>
        <f>E2458/D2458</f>
        <v>1.8086666666666666</v>
      </c>
      <c r="O2458" s="6">
        <f>IF(L2458&gt;0,E2458/L2458,0)</f>
        <v>40.492537313432834</v>
      </c>
      <c r="P2458" s="11">
        <f t="shared" si="228"/>
        <v>42791.752766203703</v>
      </c>
      <c r="Q2458" s="11">
        <f>(((J2458/60)/60)/24)+DATE(1970,1,1)+(-5/24)</f>
        <v>42761.752766203703</v>
      </c>
      <c r="R2458" s="13" t="s">
        <v>8298</v>
      </c>
      <c r="S2458" s="14" t="str">
        <f t="shared" si="229"/>
        <v>food</v>
      </c>
      <c r="T2458" s="13" t="str">
        <f t="shared" si="230"/>
        <v>small batch</v>
      </c>
      <c r="U2458">
        <f>LEN(C2458)</f>
        <v>116</v>
      </c>
      <c r="V2458">
        <f t="shared" si="231"/>
        <v>0</v>
      </c>
      <c r="W2458">
        <f t="shared" si="232"/>
        <v>0</v>
      </c>
      <c r="X2458">
        <f t="shared" si="233"/>
        <v>1</v>
      </c>
    </row>
    <row r="2459" spans="1:24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>
        <f>E2459/D2459</f>
        <v>1.0230434782608695</v>
      </c>
      <c r="O2459" s="6">
        <f>IF(L2459&gt;0,E2459/L2459,0)</f>
        <v>189.75806451612902</v>
      </c>
      <c r="P2459" s="11">
        <f t="shared" si="228"/>
        <v>42453.352500000001</v>
      </c>
      <c r="Q2459" s="11">
        <f>(((J2459/60)/60)/24)+DATE(1970,1,1)+(-5/24)</f>
        <v>42423.394166666665</v>
      </c>
      <c r="R2459" s="13" t="s">
        <v>8298</v>
      </c>
      <c r="S2459" s="14" t="str">
        <f t="shared" si="229"/>
        <v>food</v>
      </c>
      <c r="T2459" s="13" t="str">
        <f t="shared" si="230"/>
        <v>small batch</v>
      </c>
      <c r="U2459">
        <f>LEN(C2459)</f>
        <v>110</v>
      </c>
      <c r="V2459">
        <f t="shared" si="231"/>
        <v>0</v>
      </c>
      <c r="W2459">
        <f t="shared" si="232"/>
        <v>0</v>
      </c>
      <c r="X2459">
        <f t="shared" si="233"/>
        <v>1</v>
      </c>
    </row>
    <row r="2460" spans="1:24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>
        <f>E2460/D2460</f>
        <v>1.1017999999999999</v>
      </c>
      <c r="O2460" s="6">
        <f>IF(L2460&gt;0,E2460/L2460,0)</f>
        <v>68.862499999999997</v>
      </c>
      <c r="P2460" s="11">
        <f t="shared" si="228"/>
        <v>42530.583333333336</v>
      </c>
      <c r="Q2460" s="11">
        <f>(((J2460/60)/60)/24)+DATE(1970,1,1)+(-5/24)</f>
        <v>42495.663402777776</v>
      </c>
      <c r="R2460" s="13" t="s">
        <v>8298</v>
      </c>
      <c r="S2460" s="14" t="str">
        <f t="shared" si="229"/>
        <v>food</v>
      </c>
      <c r="T2460" s="13" t="str">
        <f t="shared" si="230"/>
        <v>small batch</v>
      </c>
      <c r="U2460">
        <f>LEN(C2460)</f>
        <v>134</v>
      </c>
      <c r="V2460">
        <f t="shared" si="231"/>
        <v>0</v>
      </c>
      <c r="W2460">
        <f t="shared" si="232"/>
        <v>0</v>
      </c>
      <c r="X2460">
        <f t="shared" si="233"/>
        <v>1</v>
      </c>
    </row>
    <row r="2461" spans="1:24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>
        <f>E2461/D2461</f>
        <v>1.0225</v>
      </c>
      <c r="O2461" s="6">
        <f>IF(L2461&gt;0,E2461/L2461,0)</f>
        <v>108.77659574468085</v>
      </c>
      <c r="P2461" s="11">
        <f t="shared" si="228"/>
        <v>42452.387557870366</v>
      </c>
      <c r="Q2461" s="11">
        <f>(((J2461/60)/60)/24)+DATE(1970,1,1)+(-5/24)</f>
        <v>42407.429224537038</v>
      </c>
      <c r="R2461" s="13" t="s">
        <v>8298</v>
      </c>
      <c r="S2461" s="14" t="str">
        <f t="shared" si="229"/>
        <v>food</v>
      </c>
      <c r="T2461" s="13" t="str">
        <f t="shared" si="230"/>
        <v>small batch</v>
      </c>
      <c r="U2461">
        <f>LEN(C2461)</f>
        <v>135</v>
      </c>
      <c r="V2461">
        <f t="shared" si="231"/>
        <v>0</v>
      </c>
      <c r="W2461">
        <f t="shared" si="232"/>
        <v>0</v>
      </c>
      <c r="X2461">
        <f t="shared" si="233"/>
        <v>1</v>
      </c>
    </row>
    <row r="2462" spans="1:24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>
        <f>E2462/D2462</f>
        <v>1.0078823529411765</v>
      </c>
      <c r="O2462" s="6">
        <f>IF(L2462&gt;0,E2462/L2462,0)</f>
        <v>125.98529411764706</v>
      </c>
      <c r="P2462" s="11">
        <f t="shared" si="228"/>
        <v>42737.970138888886</v>
      </c>
      <c r="Q2462" s="11">
        <f>(((J2462/60)/60)/24)+DATE(1970,1,1)+(-5/24)</f>
        <v>42703.978784722225</v>
      </c>
      <c r="R2462" s="13" t="s">
        <v>8298</v>
      </c>
      <c r="S2462" s="14" t="str">
        <f t="shared" si="229"/>
        <v>food</v>
      </c>
      <c r="T2462" s="13" t="str">
        <f t="shared" si="230"/>
        <v>small batch</v>
      </c>
      <c r="U2462">
        <f>LEN(C2462)</f>
        <v>124</v>
      </c>
      <c r="V2462">
        <f t="shared" si="231"/>
        <v>0</v>
      </c>
      <c r="W2462">
        <f t="shared" si="232"/>
        <v>0</v>
      </c>
      <c r="X2462">
        <f t="shared" si="233"/>
        <v>1</v>
      </c>
    </row>
    <row r="2463" spans="1:24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>
        <f>E2463/D2463</f>
        <v>1.038</v>
      </c>
      <c r="O2463" s="6">
        <f>IF(L2463&gt;0,E2463/L2463,0)</f>
        <v>90.523255813953483</v>
      </c>
      <c r="P2463" s="11">
        <f t="shared" si="228"/>
        <v>40816.916666666664</v>
      </c>
      <c r="Q2463" s="11">
        <f>(((J2463/60)/60)/24)+DATE(1970,1,1)+(-5/24)</f>
        <v>40783.804363425923</v>
      </c>
      <c r="R2463" s="13" t="s">
        <v>8279</v>
      </c>
      <c r="S2463" s="14" t="str">
        <f t="shared" si="229"/>
        <v>music</v>
      </c>
      <c r="T2463" s="13" t="str">
        <f t="shared" si="230"/>
        <v>indie rock</v>
      </c>
      <c r="U2463">
        <f>LEN(C2463)</f>
        <v>133</v>
      </c>
      <c r="V2463">
        <f t="shared" si="231"/>
        <v>0</v>
      </c>
      <c r="W2463">
        <f t="shared" si="232"/>
        <v>0</v>
      </c>
      <c r="X2463">
        <f t="shared" si="233"/>
        <v>1</v>
      </c>
    </row>
    <row r="2464" spans="1:24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>
        <f>E2464/D2464</f>
        <v>1.1070833333333334</v>
      </c>
      <c r="O2464" s="6">
        <f>IF(L2464&gt;0,E2464/L2464,0)</f>
        <v>28.880434782608695</v>
      </c>
      <c r="P2464" s="11">
        <f t="shared" si="228"/>
        <v>41108.977962962963</v>
      </c>
      <c r="Q2464" s="11">
        <f>(((J2464/60)/60)/24)+DATE(1970,1,1)+(-5/24)</f>
        <v>41088.977962962963</v>
      </c>
      <c r="R2464" s="13" t="s">
        <v>8279</v>
      </c>
      <c r="S2464" s="14" t="str">
        <f t="shared" si="229"/>
        <v>music</v>
      </c>
      <c r="T2464" s="13" t="str">
        <f t="shared" si="230"/>
        <v>indie rock</v>
      </c>
      <c r="U2464">
        <f>LEN(C2464)</f>
        <v>125</v>
      </c>
      <c r="V2464">
        <f t="shared" si="231"/>
        <v>0</v>
      </c>
      <c r="W2464">
        <f t="shared" si="232"/>
        <v>0</v>
      </c>
      <c r="X2464">
        <f t="shared" si="233"/>
        <v>1</v>
      </c>
    </row>
    <row r="2465" spans="1:24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>
        <f>E2465/D2465</f>
        <v>1.1625000000000001</v>
      </c>
      <c r="O2465" s="6">
        <f>IF(L2465&gt;0,E2465/L2465,0)</f>
        <v>31</v>
      </c>
      <c r="P2465" s="11">
        <f t="shared" si="228"/>
        <v>41380.583333333328</v>
      </c>
      <c r="Q2465" s="11">
        <f>(((J2465/60)/60)/24)+DATE(1970,1,1)+(-5/24)</f>
        <v>41340.903067129628</v>
      </c>
      <c r="R2465" s="13" t="s">
        <v>8279</v>
      </c>
      <c r="S2465" s="14" t="str">
        <f t="shared" si="229"/>
        <v>music</v>
      </c>
      <c r="T2465" s="13" t="str">
        <f t="shared" si="230"/>
        <v>indie rock</v>
      </c>
      <c r="U2465">
        <f>LEN(C2465)</f>
        <v>43</v>
      </c>
      <c r="V2465">
        <f t="shared" si="231"/>
        <v>1</v>
      </c>
      <c r="W2465">
        <f t="shared" si="232"/>
        <v>0</v>
      </c>
      <c r="X2465">
        <f t="shared" si="233"/>
        <v>0</v>
      </c>
    </row>
    <row r="2466" spans="1:24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>
        <f>E2466/D2466</f>
        <v>1.111</v>
      </c>
      <c r="O2466" s="6">
        <f>IF(L2466&gt;0,E2466/L2466,0)</f>
        <v>51.674418604651166</v>
      </c>
      <c r="P2466" s="11">
        <f t="shared" si="228"/>
        <v>42277.603472222218</v>
      </c>
      <c r="Q2466" s="11">
        <f>(((J2466/60)/60)/24)+DATE(1970,1,1)+(-5/24)</f>
        <v>42248.692094907405</v>
      </c>
      <c r="R2466" s="13" t="s">
        <v>8279</v>
      </c>
      <c r="S2466" s="14" t="str">
        <f t="shared" si="229"/>
        <v>music</v>
      </c>
      <c r="T2466" s="13" t="str">
        <f t="shared" si="230"/>
        <v>indie rock</v>
      </c>
      <c r="U2466">
        <f>LEN(C2466)</f>
        <v>108</v>
      </c>
      <c r="V2466">
        <f t="shared" si="231"/>
        <v>0</v>
      </c>
      <c r="W2466">
        <f t="shared" si="232"/>
        <v>0</v>
      </c>
      <c r="X2466">
        <f t="shared" si="233"/>
        <v>1</v>
      </c>
    </row>
    <row r="2467" spans="1:24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>
        <f>E2467/D2467</f>
        <v>1.8014285714285714</v>
      </c>
      <c r="O2467" s="6">
        <f>IF(L2467&gt;0,E2467/L2467,0)</f>
        <v>26.270833333333332</v>
      </c>
      <c r="P2467" s="11">
        <f t="shared" si="228"/>
        <v>41175.510972222219</v>
      </c>
      <c r="Q2467" s="11">
        <f>(((J2467/60)/60)/24)+DATE(1970,1,1)+(-5/24)</f>
        <v>41145.510972222219</v>
      </c>
      <c r="R2467" s="13" t="s">
        <v>8279</v>
      </c>
      <c r="S2467" s="14" t="str">
        <f t="shared" si="229"/>
        <v>music</v>
      </c>
      <c r="T2467" s="13" t="str">
        <f t="shared" si="230"/>
        <v>indie rock</v>
      </c>
      <c r="U2467">
        <f>LEN(C2467)</f>
        <v>91</v>
      </c>
      <c r="V2467">
        <f t="shared" si="231"/>
        <v>0</v>
      </c>
      <c r="W2467">
        <f t="shared" si="232"/>
        <v>1</v>
      </c>
      <c r="X2467">
        <f t="shared" si="233"/>
        <v>0</v>
      </c>
    </row>
    <row r="2468" spans="1:24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>
        <f>E2468/D2468</f>
        <v>1</v>
      </c>
      <c r="O2468" s="6">
        <f>IF(L2468&gt;0,E2468/L2468,0)</f>
        <v>48.07692307692308</v>
      </c>
      <c r="P2468" s="11">
        <f t="shared" si="228"/>
        <v>41402.894131944442</v>
      </c>
      <c r="Q2468" s="11">
        <f>(((J2468/60)/60)/24)+DATE(1970,1,1)+(-5/24)</f>
        <v>41372.894131944442</v>
      </c>
      <c r="R2468" s="13" t="s">
        <v>8279</v>
      </c>
      <c r="S2468" s="14" t="str">
        <f t="shared" si="229"/>
        <v>music</v>
      </c>
      <c r="T2468" s="13" t="str">
        <f t="shared" si="230"/>
        <v>indie rock</v>
      </c>
      <c r="U2468">
        <f>LEN(C2468)</f>
        <v>119</v>
      </c>
      <c r="V2468">
        <f t="shared" si="231"/>
        <v>0</v>
      </c>
      <c r="W2468">
        <f t="shared" si="232"/>
        <v>0</v>
      </c>
      <c r="X2468">
        <f t="shared" si="233"/>
        <v>1</v>
      </c>
    </row>
    <row r="2469" spans="1:24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>
        <f>E2469/D2469</f>
        <v>1.1850000000000001</v>
      </c>
      <c r="O2469" s="6">
        <f>IF(L2469&gt;0,E2469/L2469,0)</f>
        <v>27.558139534883722</v>
      </c>
      <c r="P2469" s="11">
        <f t="shared" si="228"/>
        <v>41039.5</v>
      </c>
      <c r="Q2469" s="11">
        <f>(((J2469/60)/60)/24)+DATE(1970,1,1)+(-5/24)</f>
        <v>41025.665868055556</v>
      </c>
      <c r="R2469" s="13" t="s">
        <v>8279</v>
      </c>
      <c r="S2469" s="14" t="str">
        <f t="shared" si="229"/>
        <v>music</v>
      </c>
      <c r="T2469" s="13" t="str">
        <f t="shared" si="230"/>
        <v>indie rock</v>
      </c>
      <c r="U2469">
        <f>LEN(C2469)</f>
        <v>103</v>
      </c>
      <c r="V2469">
        <f t="shared" si="231"/>
        <v>0</v>
      </c>
      <c r="W2469">
        <f t="shared" si="232"/>
        <v>0</v>
      </c>
      <c r="X2469">
        <f t="shared" si="233"/>
        <v>1</v>
      </c>
    </row>
    <row r="2470" spans="1:24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>
        <f>E2470/D2470</f>
        <v>1.0721700000000001</v>
      </c>
      <c r="O2470" s="6">
        <f>IF(L2470&gt;0,E2470/L2470,0)</f>
        <v>36.97137931034483</v>
      </c>
      <c r="P2470" s="11">
        <f t="shared" si="228"/>
        <v>41210</v>
      </c>
      <c r="Q2470" s="11">
        <f>(((J2470/60)/60)/24)+DATE(1970,1,1)+(-5/24)</f>
        <v>41173.945844907401</v>
      </c>
      <c r="R2470" s="13" t="s">
        <v>8279</v>
      </c>
      <c r="S2470" s="14" t="str">
        <f t="shared" si="229"/>
        <v>music</v>
      </c>
      <c r="T2470" s="13" t="str">
        <f t="shared" si="230"/>
        <v>indie rock</v>
      </c>
      <c r="U2470">
        <f>LEN(C2470)</f>
        <v>96</v>
      </c>
      <c r="V2470">
        <f t="shared" si="231"/>
        <v>0</v>
      </c>
      <c r="W2470">
        <f t="shared" si="232"/>
        <v>1</v>
      </c>
      <c r="X2470">
        <f t="shared" si="233"/>
        <v>0</v>
      </c>
    </row>
    <row r="2471" spans="1:24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>
        <f>E2471/D2471</f>
        <v>1.1366666666666667</v>
      </c>
      <c r="O2471" s="6">
        <f>IF(L2471&gt;0,E2471/L2471,0)</f>
        <v>29.021276595744681</v>
      </c>
      <c r="P2471" s="11">
        <f t="shared" si="228"/>
        <v>40582.221400462957</v>
      </c>
      <c r="Q2471" s="11">
        <f>(((J2471/60)/60)/24)+DATE(1970,1,1)+(-5/24)</f>
        <v>40557.221400462957</v>
      </c>
      <c r="R2471" s="13" t="s">
        <v>8279</v>
      </c>
      <c r="S2471" s="14" t="str">
        <f t="shared" si="229"/>
        <v>music</v>
      </c>
      <c r="T2471" s="13" t="str">
        <f t="shared" si="230"/>
        <v>indie rock</v>
      </c>
      <c r="U2471">
        <f>LEN(C2471)</f>
        <v>134</v>
      </c>
      <c r="V2471">
        <f t="shared" si="231"/>
        <v>0</v>
      </c>
      <c r="W2471">
        <f t="shared" si="232"/>
        <v>0</v>
      </c>
      <c r="X2471">
        <f t="shared" si="233"/>
        <v>1</v>
      </c>
    </row>
    <row r="2472" spans="1:24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>
        <f>E2472/D2472</f>
        <v>1.0316400000000001</v>
      </c>
      <c r="O2472" s="6">
        <f>IF(L2472&gt;0,E2472/L2472,0)</f>
        <v>28.65666666666667</v>
      </c>
      <c r="P2472" s="11">
        <f t="shared" si="228"/>
        <v>41052.866377314815</v>
      </c>
      <c r="Q2472" s="11">
        <f>(((J2472/60)/60)/24)+DATE(1970,1,1)+(-5/24)</f>
        <v>41022.866377314815</v>
      </c>
      <c r="R2472" s="13" t="s">
        <v>8279</v>
      </c>
      <c r="S2472" s="14" t="str">
        <f t="shared" si="229"/>
        <v>music</v>
      </c>
      <c r="T2472" s="13" t="str">
        <f t="shared" si="230"/>
        <v>indie rock</v>
      </c>
      <c r="U2472">
        <f>LEN(C2472)</f>
        <v>115</v>
      </c>
      <c r="V2472">
        <f t="shared" si="231"/>
        <v>0</v>
      </c>
      <c r="W2472">
        <f t="shared" si="232"/>
        <v>0</v>
      </c>
      <c r="X2472">
        <f t="shared" si="233"/>
        <v>1</v>
      </c>
    </row>
    <row r="2473" spans="1:24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>
        <f>E2473/D2473</f>
        <v>1.28</v>
      </c>
      <c r="O2473" s="6">
        <f>IF(L2473&gt;0,E2473/L2473,0)</f>
        <v>37.647058823529413</v>
      </c>
      <c r="P2473" s="11">
        <f t="shared" si="228"/>
        <v>40933.784629629627</v>
      </c>
      <c r="Q2473" s="11">
        <f>(((J2473/60)/60)/24)+DATE(1970,1,1)+(-5/24)</f>
        <v>40893.784629629627</v>
      </c>
      <c r="R2473" s="13" t="s">
        <v>8279</v>
      </c>
      <c r="S2473" s="14" t="str">
        <f t="shared" si="229"/>
        <v>music</v>
      </c>
      <c r="T2473" s="13" t="str">
        <f t="shared" si="230"/>
        <v>indie rock</v>
      </c>
      <c r="U2473">
        <f>LEN(C2473)</f>
        <v>133</v>
      </c>
      <c r="V2473">
        <f t="shared" si="231"/>
        <v>0</v>
      </c>
      <c r="W2473">
        <f t="shared" si="232"/>
        <v>0</v>
      </c>
      <c r="X2473">
        <f t="shared" si="233"/>
        <v>1</v>
      </c>
    </row>
    <row r="2474" spans="1:24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>
        <f>E2474/D2474</f>
        <v>1.3576026666666667</v>
      </c>
      <c r="O2474" s="6">
        <f>IF(L2474&gt;0,E2474/L2474,0)</f>
        <v>97.904038461538462</v>
      </c>
      <c r="P2474" s="11">
        <f t="shared" si="228"/>
        <v>40424.835416666661</v>
      </c>
      <c r="Q2474" s="11">
        <f>(((J2474/60)/60)/24)+DATE(1970,1,1)+(-5/24)</f>
        <v>40353.907175925924</v>
      </c>
      <c r="R2474" s="13" t="s">
        <v>8279</v>
      </c>
      <c r="S2474" s="14" t="str">
        <f t="shared" si="229"/>
        <v>music</v>
      </c>
      <c r="T2474" s="13" t="str">
        <f t="shared" si="230"/>
        <v>indie rock</v>
      </c>
      <c r="U2474">
        <f>LEN(C2474)</f>
        <v>147</v>
      </c>
      <c r="V2474">
        <f t="shared" si="231"/>
        <v>0</v>
      </c>
      <c r="W2474">
        <f t="shared" si="232"/>
        <v>0</v>
      </c>
      <c r="X2474">
        <f t="shared" si="233"/>
        <v>1</v>
      </c>
    </row>
    <row r="2475" spans="1:24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>
        <f>E2475/D2475</f>
        <v>1</v>
      </c>
      <c r="O2475" s="6">
        <f>IF(L2475&gt;0,E2475/L2475,0)</f>
        <v>42.553191489361701</v>
      </c>
      <c r="P2475" s="11">
        <f t="shared" si="228"/>
        <v>41223.581817129627</v>
      </c>
      <c r="Q2475" s="11">
        <f>(((J2475/60)/60)/24)+DATE(1970,1,1)+(-5/24)</f>
        <v>41193.540150462963</v>
      </c>
      <c r="R2475" s="13" t="s">
        <v>8279</v>
      </c>
      <c r="S2475" s="14" t="str">
        <f t="shared" si="229"/>
        <v>music</v>
      </c>
      <c r="T2475" s="13" t="str">
        <f t="shared" si="230"/>
        <v>indie rock</v>
      </c>
      <c r="U2475">
        <f>LEN(C2475)</f>
        <v>117</v>
      </c>
      <c r="V2475">
        <f t="shared" si="231"/>
        <v>0</v>
      </c>
      <c r="W2475">
        <f t="shared" si="232"/>
        <v>0</v>
      </c>
      <c r="X2475">
        <f t="shared" si="233"/>
        <v>1</v>
      </c>
    </row>
    <row r="2476" spans="1:24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>
        <f>E2476/D2476</f>
        <v>1.0000360000000001</v>
      </c>
      <c r="O2476" s="6">
        <f>IF(L2476&gt;0,E2476/L2476,0)</f>
        <v>131.58368421052631</v>
      </c>
      <c r="P2476" s="11">
        <f t="shared" si="228"/>
        <v>40461.80296296296</v>
      </c>
      <c r="Q2476" s="11">
        <f>(((J2476/60)/60)/24)+DATE(1970,1,1)+(-5/24)</f>
        <v>40416.80296296296</v>
      </c>
      <c r="R2476" s="13" t="s">
        <v>8279</v>
      </c>
      <c r="S2476" s="14" t="str">
        <f t="shared" si="229"/>
        <v>music</v>
      </c>
      <c r="T2476" s="13" t="str">
        <f t="shared" si="230"/>
        <v>indie rock</v>
      </c>
      <c r="U2476">
        <f>LEN(C2476)</f>
        <v>149</v>
      </c>
      <c r="V2476">
        <f t="shared" si="231"/>
        <v>0</v>
      </c>
      <c r="W2476">
        <f t="shared" si="232"/>
        <v>0</v>
      </c>
      <c r="X2476">
        <f t="shared" si="233"/>
        <v>1</v>
      </c>
    </row>
    <row r="2477" spans="1:24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>
        <f>E2477/D2477</f>
        <v>1.0471999999999999</v>
      </c>
      <c r="O2477" s="6">
        <f>IF(L2477&gt;0,E2477/L2477,0)</f>
        <v>32.320987654320987</v>
      </c>
      <c r="P2477" s="11">
        <f t="shared" si="228"/>
        <v>40369.708333333328</v>
      </c>
      <c r="Q2477" s="11">
        <f>(((J2477/60)/60)/24)+DATE(1970,1,1)+(-5/24)</f>
        <v>40310.079340277778</v>
      </c>
      <c r="R2477" s="13" t="s">
        <v>8279</v>
      </c>
      <c r="S2477" s="14" t="str">
        <f t="shared" si="229"/>
        <v>music</v>
      </c>
      <c r="T2477" s="13" t="str">
        <f t="shared" si="230"/>
        <v>indie rock</v>
      </c>
      <c r="U2477">
        <f>LEN(C2477)</f>
        <v>80</v>
      </c>
      <c r="V2477">
        <f t="shared" si="231"/>
        <v>0</v>
      </c>
      <c r="W2477">
        <f t="shared" si="232"/>
        <v>1</v>
      </c>
      <c r="X2477">
        <f t="shared" si="233"/>
        <v>0</v>
      </c>
    </row>
    <row r="2478" spans="1:24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>
        <f>E2478/D2478</f>
        <v>1.050225</v>
      </c>
      <c r="O2478" s="6">
        <f>IF(L2478&gt;0,E2478/L2478,0)</f>
        <v>61.103999999999999</v>
      </c>
      <c r="P2478" s="11">
        <f t="shared" si="228"/>
        <v>41946.161689814813</v>
      </c>
      <c r="Q2478" s="11">
        <f>(((J2478/60)/60)/24)+DATE(1970,1,1)+(-5/24)</f>
        <v>41913.120023148142</v>
      </c>
      <c r="R2478" s="13" t="s">
        <v>8279</v>
      </c>
      <c r="S2478" s="14" t="str">
        <f t="shared" si="229"/>
        <v>music</v>
      </c>
      <c r="T2478" s="13" t="str">
        <f t="shared" si="230"/>
        <v>indie rock</v>
      </c>
      <c r="U2478">
        <f>LEN(C2478)</f>
        <v>108</v>
      </c>
      <c r="V2478">
        <f t="shared" si="231"/>
        <v>0</v>
      </c>
      <c r="W2478">
        <f t="shared" si="232"/>
        <v>0</v>
      </c>
      <c r="X2478">
        <f t="shared" si="233"/>
        <v>1</v>
      </c>
    </row>
    <row r="2479" spans="1:24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>
        <f>E2479/D2479</f>
        <v>1.7133333333333334</v>
      </c>
      <c r="O2479" s="6">
        <f>IF(L2479&gt;0,E2479/L2479,0)</f>
        <v>31.341463414634145</v>
      </c>
      <c r="P2479" s="11">
        <f t="shared" si="228"/>
        <v>41133.483159722222</v>
      </c>
      <c r="Q2479" s="11">
        <f>(((J2479/60)/60)/24)+DATE(1970,1,1)+(-5/24)</f>
        <v>41088.483159722222</v>
      </c>
      <c r="R2479" s="13" t="s">
        <v>8279</v>
      </c>
      <c r="S2479" s="14" t="str">
        <f t="shared" si="229"/>
        <v>music</v>
      </c>
      <c r="T2479" s="13" t="str">
        <f t="shared" si="230"/>
        <v>indie rock</v>
      </c>
      <c r="U2479">
        <f>LEN(C2479)</f>
        <v>81</v>
      </c>
      <c r="V2479">
        <f t="shared" si="231"/>
        <v>0</v>
      </c>
      <c r="W2479">
        <f t="shared" si="232"/>
        <v>1</v>
      </c>
      <c r="X2479">
        <f t="shared" si="233"/>
        <v>0</v>
      </c>
    </row>
    <row r="2480" spans="1:24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>
        <f>E2480/D2480</f>
        <v>1.2749999999999999</v>
      </c>
      <c r="O2480" s="6">
        <f>IF(L2480&gt;0,E2480/L2480,0)</f>
        <v>129.1139240506329</v>
      </c>
      <c r="P2480" s="11">
        <f t="shared" si="228"/>
        <v>41287.742048611108</v>
      </c>
      <c r="Q2480" s="11">
        <f>(((J2480/60)/60)/24)+DATE(1970,1,1)+(-5/24)</f>
        <v>41257.742048611108</v>
      </c>
      <c r="R2480" s="13" t="s">
        <v>8279</v>
      </c>
      <c r="S2480" s="14" t="str">
        <f t="shared" si="229"/>
        <v>music</v>
      </c>
      <c r="T2480" s="13" t="str">
        <f t="shared" si="230"/>
        <v>indie rock</v>
      </c>
      <c r="U2480">
        <f>LEN(C2480)</f>
        <v>133</v>
      </c>
      <c r="V2480">
        <f t="shared" si="231"/>
        <v>0</v>
      </c>
      <c r="W2480">
        <f t="shared" si="232"/>
        <v>0</v>
      </c>
      <c r="X2480">
        <f t="shared" si="233"/>
        <v>1</v>
      </c>
    </row>
    <row r="2481" spans="1:24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>
        <f>E2481/D2481</f>
        <v>1.3344333333333334</v>
      </c>
      <c r="O2481" s="6">
        <f>IF(L2481&gt;0,E2481/L2481,0)</f>
        <v>25.020624999999999</v>
      </c>
      <c r="P2481" s="11">
        <f t="shared" si="228"/>
        <v>41117.875</v>
      </c>
      <c r="Q2481" s="11">
        <f>(((J2481/60)/60)/24)+DATE(1970,1,1)+(-5/24)</f>
        <v>41107.518449074072</v>
      </c>
      <c r="R2481" s="13" t="s">
        <v>8279</v>
      </c>
      <c r="S2481" s="14" t="str">
        <f t="shared" si="229"/>
        <v>music</v>
      </c>
      <c r="T2481" s="13" t="str">
        <f t="shared" si="230"/>
        <v>indie rock</v>
      </c>
      <c r="U2481">
        <f>LEN(C2481)</f>
        <v>88</v>
      </c>
      <c r="V2481">
        <f t="shared" si="231"/>
        <v>0</v>
      </c>
      <c r="W2481">
        <f t="shared" si="232"/>
        <v>1</v>
      </c>
      <c r="X2481">
        <f t="shared" si="233"/>
        <v>0</v>
      </c>
    </row>
    <row r="2482" spans="1:24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>
        <f>E2482/D2482</f>
        <v>1</v>
      </c>
      <c r="O2482" s="6">
        <f>IF(L2482&gt;0,E2482/L2482,0)</f>
        <v>250</v>
      </c>
      <c r="P2482" s="11">
        <f t="shared" si="228"/>
        <v>42287.727824074071</v>
      </c>
      <c r="Q2482" s="11">
        <f>(((J2482/60)/60)/24)+DATE(1970,1,1)+(-5/24)</f>
        <v>42227.727824074071</v>
      </c>
      <c r="R2482" s="13" t="s">
        <v>8279</v>
      </c>
      <c r="S2482" s="14" t="str">
        <f t="shared" si="229"/>
        <v>music</v>
      </c>
      <c r="T2482" s="13" t="str">
        <f t="shared" si="230"/>
        <v>indie rock</v>
      </c>
      <c r="U2482">
        <f>LEN(C2482)</f>
        <v>132</v>
      </c>
      <c r="V2482">
        <f t="shared" si="231"/>
        <v>0</v>
      </c>
      <c r="W2482">
        <f t="shared" si="232"/>
        <v>0</v>
      </c>
      <c r="X2482">
        <f t="shared" si="233"/>
        <v>1</v>
      </c>
    </row>
    <row r="2483" spans="1:24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>
        <f>E2483/D2483</f>
        <v>1.1291099999999998</v>
      </c>
      <c r="O2483" s="6">
        <f>IF(L2483&gt;0,E2483/L2483,0)</f>
        <v>47.541473684210523</v>
      </c>
      <c r="P2483" s="11">
        <f t="shared" si="228"/>
        <v>41029.437592592592</v>
      </c>
      <c r="Q2483" s="11">
        <f>(((J2483/60)/60)/24)+DATE(1970,1,1)+(-5/24)</f>
        <v>40999.437592592592</v>
      </c>
      <c r="R2483" s="13" t="s">
        <v>8279</v>
      </c>
      <c r="S2483" s="14" t="str">
        <f t="shared" si="229"/>
        <v>music</v>
      </c>
      <c r="T2483" s="13" t="str">
        <f t="shared" si="230"/>
        <v>indie rock</v>
      </c>
      <c r="U2483">
        <f>LEN(C2483)</f>
        <v>124</v>
      </c>
      <c r="V2483">
        <f t="shared" si="231"/>
        <v>0</v>
      </c>
      <c r="W2483">
        <f t="shared" si="232"/>
        <v>0</v>
      </c>
      <c r="X2483">
        <f t="shared" si="233"/>
        <v>1</v>
      </c>
    </row>
    <row r="2484" spans="1:24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>
        <f>E2484/D2484</f>
        <v>1.0009999999999999</v>
      </c>
      <c r="O2484" s="6">
        <f>IF(L2484&gt;0,E2484/L2484,0)</f>
        <v>40.04</v>
      </c>
      <c r="P2484" s="11">
        <f t="shared" si="228"/>
        <v>40756.573877314811</v>
      </c>
      <c r="Q2484" s="11">
        <f>(((J2484/60)/60)/24)+DATE(1970,1,1)+(-5/24)</f>
        <v>40711.573877314811</v>
      </c>
      <c r="R2484" s="13" t="s">
        <v>8279</v>
      </c>
      <c r="S2484" s="14" t="str">
        <f t="shared" si="229"/>
        <v>music</v>
      </c>
      <c r="T2484" s="13" t="str">
        <f t="shared" si="230"/>
        <v>indie rock</v>
      </c>
      <c r="U2484">
        <f>LEN(C2484)</f>
        <v>135</v>
      </c>
      <c r="V2484">
        <f t="shared" si="231"/>
        <v>0</v>
      </c>
      <c r="W2484">
        <f t="shared" si="232"/>
        <v>0</v>
      </c>
      <c r="X2484">
        <f t="shared" si="233"/>
        <v>1</v>
      </c>
    </row>
    <row r="2485" spans="1:24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>
        <f>E2485/D2485</f>
        <v>1.1372727272727272</v>
      </c>
      <c r="O2485" s="6">
        <f>IF(L2485&gt;0,E2485/L2485,0)</f>
        <v>65.84210526315789</v>
      </c>
      <c r="P2485" s="11">
        <f t="shared" si="228"/>
        <v>41030.500034722223</v>
      </c>
      <c r="Q2485" s="11">
        <f>(((J2485/60)/60)/24)+DATE(1970,1,1)+(-5/24)</f>
        <v>40970.541701388887</v>
      </c>
      <c r="R2485" s="13" t="s">
        <v>8279</v>
      </c>
      <c r="S2485" s="14" t="str">
        <f t="shared" si="229"/>
        <v>music</v>
      </c>
      <c r="T2485" s="13" t="str">
        <f t="shared" si="230"/>
        <v>indie rock</v>
      </c>
      <c r="U2485">
        <f>LEN(C2485)</f>
        <v>97</v>
      </c>
      <c r="V2485">
        <f t="shared" si="231"/>
        <v>0</v>
      </c>
      <c r="W2485">
        <f t="shared" si="232"/>
        <v>1</v>
      </c>
      <c r="X2485">
        <f t="shared" si="233"/>
        <v>0</v>
      </c>
    </row>
    <row r="2486" spans="1:24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>
        <f>E2486/D2486</f>
        <v>1.1931742857142855</v>
      </c>
      <c r="O2486" s="6">
        <f>IF(L2486&gt;0,E2486/L2486,0)</f>
        <v>46.401222222222216</v>
      </c>
      <c r="P2486" s="11">
        <f t="shared" si="228"/>
        <v>40801.708368055552</v>
      </c>
      <c r="Q2486" s="11">
        <f>(((J2486/60)/60)/24)+DATE(1970,1,1)+(-5/24)</f>
        <v>40771.708368055552</v>
      </c>
      <c r="R2486" s="13" t="s">
        <v>8279</v>
      </c>
      <c r="S2486" s="14" t="str">
        <f t="shared" si="229"/>
        <v>music</v>
      </c>
      <c r="T2486" s="13" t="str">
        <f t="shared" si="230"/>
        <v>indie rock</v>
      </c>
      <c r="U2486">
        <f>LEN(C2486)</f>
        <v>134</v>
      </c>
      <c r="V2486">
        <f t="shared" si="231"/>
        <v>0</v>
      </c>
      <c r="W2486">
        <f t="shared" si="232"/>
        <v>0</v>
      </c>
      <c r="X2486">
        <f t="shared" si="233"/>
        <v>1</v>
      </c>
    </row>
    <row r="2487" spans="1:24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>
        <f>E2487/D2487</f>
        <v>1.0325</v>
      </c>
      <c r="O2487" s="6">
        <f>IF(L2487&gt;0,E2487/L2487,0)</f>
        <v>50.365853658536587</v>
      </c>
      <c r="P2487" s="11">
        <f t="shared" si="228"/>
        <v>40828.790266203701</v>
      </c>
      <c r="Q2487" s="11">
        <f>(((J2487/60)/60)/24)+DATE(1970,1,1)+(-5/24)</f>
        <v>40793.790266203701</v>
      </c>
      <c r="R2487" s="13" t="s">
        <v>8279</v>
      </c>
      <c r="S2487" s="14" t="str">
        <f t="shared" si="229"/>
        <v>music</v>
      </c>
      <c r="T2487" s="13" t="str">
        <f t="shared" si="230"/>
        <v>indie rock</v>
      </c>
      <c r="U2487">
        <f>LEN(C2487)</f>
        <v>131</v>
      </c>
      <c r="V2487">
        <f t="shared" si="231"/>
        <v>0</v>
      </c>
      <c r="W2487">
        <f t="shared" si="232"/>
        <v>0</v>
      </c>
      <c r="X2487">
        <f t="shared" si="233"/>
        <v>1</v>
      </c>
    </row>
    <row r="2488" spans="1:24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>
        <f>E2488/D2488</f>
        <v>2.6566666666666667</v>
      </c>
      <c r="O2488" s="6">
        <f>IF(L2488&gt;0,E2488/L2488,0)</f>
        <v>26.566666666666666</v>
      </c>
      <c r="P2488" s="11">
        <f t="shared" si="228"/>
        <v>41021.499722222223</v>
      </c>
      <c r="Q2488" s="11">
        <f>(((J2488/60)/60)/24)+DATE(1970,1,1)+(-5/24)</f>
        <v>40991.499722222223</v>
      </c>
      <c r="R2488" s="13" t="s">
        <v>8279</v>
      </c>
      <c r="S2488" s="14" t="str">
        <f t="shared" si="229"/>
        <v>music</v>
      </c>
      <c r="T2488" s="13" t="str">
        <f t="shared" si="230"/>
        <v>indie rock</v>
      </c>
      <c r="U2488">
        <f>LEN(C2488)</f>
        <v>134</v>
      </c>
      <c r="V2488">
        <f t="shared" si="231"/>
        <v>0</v>
      </c>
      <c r="W2488">
        <f t="shared" si="232"/>
        <v>0</v>
      </c>
      <c r="X2488">
        <f t="shared" si="233"/>
        <v>1</v>
      </c>
    </row>
    <row r="2489" spans="1:24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>
        <f>E2489/D2489</f>
        <v>1.0005066666666667</v>
      </c>
      <c r="O2489" s="6">
        <f>IF(L2489&gt;0,E2489/L2489,0)</f>
        <v>39.493684210526318</v>
      </c>
      <c r="P2489" s="11">
        <f t="shared" si="228"/>
        <v>41055.874965277777</v>
      </c>
      <c r="Q2489" s="11">
        <f>(((J2489/60)/60)/24)+DATE(1970,1,1)+(-5/24)</f>
        <v>41025.874965277777</v>
      </c>
      <c r="R2489" s="13" t="s">
        <v>8279</v>
      </c>
      <c r="S2489" s="14" t="str">
        <f t="shared" si="229"/>
        <v>music</v>
      </c>
      <c r="T2489" s="13" t="str">
        <f t="shared" si="230"/>
        <v>indie rock</v>
      </c>
      <c r="U2489">
        <f>LEN(C2489)</f>
        <v>112</v>
      </c>
      <c r="V2489">
        <f t="shared" si="231"/>
        <v>0</v>
      </c>
      <c r="W2489">
        <f t="shared" si="232"/>
        <v>0</v>
      </c>
      <c r="X2489">
        <f t="shared" si="233"/>
        <v>1</v>
      </c>
    </row>
    <row r="2490" spans="1:24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>
        <f>E2490/D2490</f>
        <v>1.0669999999999999</v>
      </c>
      <c r="O2490" s="6">
        <f>IF(L2490&gt;0,E2490/L2490,0)</f>
        <v>49.246153846153845</v>
      </c>
      <c r="P2490" s="11">
        <f t="shared" si="228"/>
        <v>40863.466527777775</v>
      </c>
      <c r="Q2490" s="11">
        <f>(((J2490/60)/60)/24)+DATE(1970,1,1)+(-5/24)</f>
        <v>40833.424861111111</v>
      </c>
      <c r="R2490" s="13" t="s">
        <v>8279</v>
      </c>
      <c r="S2490" s="14" t="str">
        <f t="shared" si="229"/>
        <v>music</v>
      </c>
      <c r="T2490" s="13" t="str">
        <f t="shared" si="230"/>
        <v>indie rock</v>
      </c>
      <c r="U2490">
        <f>LEN(C2490)</f>
        <v>131</v>
      </c>
      <c r="V2490">
        <f t="shared" si="231"/>
        <v>0</v>
      </c>
      <c r="W2490">
        <f t="shared" si="232"/>
        <v>0</v>
      </c>
      <c r="X2490">
        <f t="shared" si="233"/>
        <v>1</v>
      </c>
    </row>
    <row r="2491" spans="1:24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>
        <f>E2491/D2491</f>
        <v>1.3367142857142857</v>
      </c>
      <c r="O2491" s="6">
        <f>IF(L2491&gt;0,E2491/L2491,0)</f>
        <v>62.38</v>
      </c>
      <c r="P2491" s="11">
        <f t="shared" si="228"/>
        <v>41403.481932870367</v>
      </c>
      <c r="Q2491" s="11">
        <f>(((J2491/60)/60)/24)+DATE(1970,1,1)+(-5/24)</f>
        <v>41373.481932870367</v>
      </c>
      <c r="R2491" s="13" t="s">
        <v>8279</v>
      </c>
      <c r="S2491" s="14" t="str">
        <f t="shared" si="229"/>
        <v>music</v>
      </c>
      <c r="T2491" s="13" t="str">
        <f t="shared" si="230"/>
        <v>indie rock</v>
      </c>
      <c r="U2491">
        <f>LEN(C2491)</f>
        <v>132</v>
      </c>
      <c r="V2491">
        <f t="shared" si="231"/>
        <v>0</v>
      </c>
      <c r="W2491">
        <f t="shared" si="232"/>
        <v>0</v>
      </c>
      <c r="X2491">
        <f t="shared" si="233"/>
        <v>1</v>
      </c>
    </row>
    <row r="2492" spans="1:24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>
        <f>E2492/D2492</f>
        <v>1.214</v>
      </c>
      <c r="O2492" s="6">
        <f>IF(L2492&gt;0,E2492/L2492,0)</f>
        <v>37.9375</v>
      </c>
      <c r="P2492" s="11">
        <f t="shared" si="228"/>
        <v>41083.019398148142</v>
      </c>
      <c r="Q2492" s="11">
        <f>(((J2492/60)/60)/24)+DATE(1970,1,1)+(-5/24)</f>
        <v>41023.019398148142</v>
      </c>
      <c r="R2492" s="13" t="s">
        <v>8279</v>
      </c>
      <c r="S2492" s="14" t="str">
        <f t="shared" si="229"/>
        <v>music</v>
      </c>
      <c r="T2492" s="13" t="str">
        <f t="shared" si="230"/>
        <v>indie rock</v>
      </c>
      <c r="U2492">
        <f>LEN(C2492)</f>
        <v>125</v>
      </c>
      <c r="V2492">
        <f t="shared" si="231"/>
        <v>0</v>
      </c>
      <c r="W2492">
        <f t="shared" si="232"/>
        <v>0</v>
      </c>
      <c r="X2492">
        <f t="shared" si="233"/>
        <v>1</v>
      </c>
    </row>
    <row r="2493" spans="1:24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>
        <f>E2493/D2493</f>
        <v>1.032</v>
      </c>
      <c r="O2493" s="6">
        <f>IF(L2493&gt;0,E2493/L2493,0)</f>
        <v>51.6</v>
      </c>
      <c r="P2493" s="11">
        <f t="shared" si="228"/>
        <v>40558.868749999994</v>
      </c>
      <c r="Q2493" s="11">
        <f>(((J2493/60)/60)/24)+DATE(1970,1,1)+(-5/24)</f>
        <v>40542.630949074075</v>
      </c>
      <c r="R2493" s="13" t="s">
        <v>8279</v>
      </c>
      <c r="S2493" s="14" t="str">
        <f t="shared" si="229"/>
        <v>music</v>
      </c>
      <c r="T2493" s="13" t="str">
        <f t="shared" si="230"/>
        <v>indie rock</v>
      </c>
      <c r="U2493">
        <f>LEN(C2493)</f>
        <v>135</v>
      </c>
      <c r="V2493">
        <f t="shared" si="231"/>
        <v>0</v>
      </c>
      <c r="W2493">
        <f t="shared" si="232"/>
        <v>0</v>
      </c>
      <c r="X2493">
        <f t="shared" si="233"/>
        <v>1</v>
      </c>
    </row>
    <row r="2494" spans="1:24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>
        <f>E2494/D2494</f>
        <v>1.25</v>
      </c>
      <c r="O2494" s="6">
        <f>IF(L2494&gt;0,E2494/L2494,0)</f>
        <v>27.777777777777779</v>
      </c>
      <c r="P2494" s="11">
        <f t="shared" si="228"/>
        <v>41076.207638888889</v>
      </c>
      <c r="Q2494" s="11">
        <f>(((J2494/60)/60)/24)+DATE(1970,1,1)+(-5/24)</f>
        <v>41024.777638888889</v>
      </c>
      <c r="R2494" s="13" t="s">
        <v>8279</v>
      </c>
      <c r="S2494" s="14" t="str">
        <f t="shared" si="229"/>
        <v>music</v>
      </c>
      <c r="T2494" s="13" t="str">
        <f t="shared" si="230"/>
        <v>indie rock</v>
      </c>
      <c r="U2494">
        <f>LEN(C2494)</f>
        <v>73</v>
      </c>
      <c r="V2494">
        <f t="shared" si="231"/>
        <v>0</v>
      </c>
      <c r="W2494">
        <f t="shared" si="232"/>
        <v>1</v>
      </c>
      <c r="X2494">
        <f t="shared" si="233"/>
        <v>0</v>
      </c>
    </row>
    <row r="2495" spans="1:24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>
        <f>E2495/D2495</f>
        <v>1.2869999999999999</v>
      </c>
      <c r="O2495" s="6">
        <f>IF(L2495&gt;0,E2495/L2495,0)</f>
        <v>99.382239382239376</v>
      </c>
      <c r="P2495" s="11">
        <f t="shared" si="228"/>
        <v>41392.959953703699</v>
      </c>
      <c r="Q2495" s="11">
        <f>(((J2495/60)/60)/24)+DATE(1970,1,1)+(-5/24)</f>
        <v>41347.959953703699</v>
      </c>
      <c r="R2495" s="13" t="s">
        <v>8279</v>
      </c>
      <c r="S2495" s="14" t="str">
        <f t="shared" si="229"/>
        <v>music</v>
      </c>
      <c r="T2495" s="13" t="str">
        <f t="shared" si="230"/>
        <v>indie rock</v>
      </c>
      <c r="U2495">
        <f>LEN(C2495)</f>
        <v>130</v>
      </c>
      <c r="V2495">
        <f t="shared" si="231"/>
        <v>0</v>
      </c>
      <c r="W2495">
        <f t="shared" si="232"/>
        <v>0</v>
      </c>
      <c r="X2495">
        <f t="shared" si="233"/>
        <v>1</v>
      </c>
    </row>
    <row r="2496" spans="1:24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>
        <f>E2496/D2496</f>
        <v>1.0100533333333332</v>
      </c>
      <c r="O2496" s="6">
        <f>IF(L2496&gt;0,E2496/L2496,0)</f>
        <v>38.848205128205123</v>
      </c>
      <c r="P2496" s="11">
        <f t="shared" si="228"/>
        <v>41052.436851851846</v>
      </c>
      <c r="Q2496" s="11">
        <f>(((J2496/60)/60)/24)+DATE(1970,1,1)+(-5/24)</f>
        <v>41022.436851851846</v>
      </c>
      <c r="R2496" s="13" t="s">
        <v>8279</v>
      </c>
      <c r="S2496" s="14" t="str">
        <f t="shared" si="229"/>
        <v>music</v>
      </c>
      <c r="T2496" s="13" t="str">
        <f t="shared" si="230"/>
        <v>indie rock</v>
      </c>
      <c r="U2496">
        <f>LEN(C2496)</f>
        <v>120</v>
      </c>
      <c r="V2496">
        <f t="shared" si="231"/>
        <v>0</v>
      </c>
      <c r="W2496">
        <f t="shared" si="232"/>
        <v>0</v>
      </c>
      <c r="X2496">
        <f t="shared" si="233"/>
        <v>1</v>
      </c>
    </row>
    <row r="2497" spans="1:24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>
        <f>E2497/D2497</f>
        <v>1.2753666666666665</v>
      </c>
      <c r="O2497" s="6">
        <f>IF(L2497&gt;0,E2497/L2497,0)</f>
        <v>45.548809523809524</v>
      </c>
      <c r="P2497" s="11">
        <f t="shared" si="228"/>
        <v>41066.738136574073</v>
      </c>
      <c r="Q2497" s="11">
        <f>(((J2497/60)/60)/24)+DATE(1970,1,1)+(-5/24)</f>
        <v>41036.738136574073</v>
      </c>
      <c r="R2497" s="13" t="s">
        <v>8279</v>
      </c>
      <c r="S2497" s="14" t="str">
        <f t="shared" si="229"/>
        <v>music</v>
      </c>
      <c r="T2497" s="13" t="str">
        <f t="shared" si="230"/>
        <v>indie rock</v>
      </c>
      <c r="U2497">
        <f>LEN(C2497)</f>
        <v>130</v>
      </c>
      <c r="V2497">
        <f t="shared" si="231"/>
        <v>0</v>
      </c>
      <c r="W2497">
        <f t="shared" si="232"/>
        <v>0</v>
      </c>
      <c r="X2497">
        <f t="shared" si="233"/>
        <v>1</v>
      </c>
    </row>
    <row r="2498" spans="1:24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>
        <f>E2498/D2498</f>
        <v>1</v>
      </c>
      <c r="O2498" s="6">
        <f>IF(L2498&gt;0,E2498/L2498,0)</f>
        <v>600</v>
      </c>
      <c r="P2498" s="11">
        <f t="shared" ref="P2498:P2561" si="234">(((I2498/60)/60)/24)+DATE(1970,1,1)+(-5/24)</f>
        <v>41362.746435185181</v>
      </c>
      <c r="Q2498" s="11">
        <f>(((J2498/60)/60)/24)+DATE(1970,1,1)+(-5/24)</f>
        <v>41327.788101851853</v>
      </c>
      <c r="R2498" s="13" t="s">
        <v>8279</v>
      </c>
      <c r="S2498" s="14" t="str">
        <f t="shared" ref="S2498:S2561" si="235">LEFT(R2498,SEARCH("/",R2498)-1)</f>
        <v>music</v>
      </c>
      <c r="T2498" s="13" t="str">
        <f t="shared" ref="T2498:T2561" si="236">RIGHT(R2498,LEN(R2498)-SEARCH("/",R2498))</f>
        <v>indie rock</v>
      </c>
      <c r="U2498">
        <f>LEN(C2498)</f>
        <v>71</v>
      </c>
      <c r="V2498">
        <f t="shared" si="231"/>
        <v>0</v>
      </c>
      <c r="W2498">
        <f t="shared" si="232"/>
        <v>1</v>
      </c>
      <c r="X2498">
        <f t="shared" si="233"/>
        <v>0</v>
      </c>
    </row>
    <row r="2499" spans="1:24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>
        <f>E2499/D2499</f>
        <v>1.127715</v>
      </c>
      <c r="O2499" s="6">
        <f>IF(L2499&gt;0,E2499/L2499,0)</f>
        <v>80.551071428571419</v>
      </c>
      <c r="P2499" s="11">
        <f t="shared" si="234"/>
        <v>40760.670578703699</v>
      </c>
      <c r="Q2499" s="11">
        <f>(((J2499/60)/60)/24)+DATE(1970,1,1)+(-5/24)</f>
        <v>40730.670578703699</v>
      </c>
      <c r="R2499" s="13" t="s">
        <v>8279</v>
      </c>
      <c r="S2499" s="14" t="str">
        <f t="shared" si="235"/>
        <v>music</v>
      </c>
      <c r="T2499" s="13" t="str">
        <f t="shared" si="236"/>
        <v>indie rock</v>
      </c>
      <c r="U2499">
        <f>LEN(C2499)</f>
        <v>125</v>
      </c>
      <c r="V2499">
        <f t="shared" ref="V2499:V2562" si="237">IF(U2499&lt;50,1,0)</f>
        <v>0</v>
      </c>
      <c r="W2499">
        <f t="shared" ref="W2499:W2562" si="238">IF(AND(U2499&gt;= 50, U2499 &lt; 100),1,0)</f>
        <v>0</v>
      </c>
      <c r="X2499">
        <f t="shared" ref="X2499:X2562" si="239">IF(U2499&gt;=100,1,0)</f>
        <v>1</v>
      </c>
    </row>
    <row r="2500" spans="1:24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>
        <f>E2500/D2500</f>
        <v>1.056</v>
      </c>
      <c r="O2500" s="6">
        <f>IF(L2500&gt;0,E2500/L2500,0)</f>
        <v>52.8</v>
      </c>
      <c r="P2500" s="11">
        <f t="shared" si="234"/>
        <v>42031.759108796294</v>
      </c>
      <c r="Q2500" s="11">
        <f>(((J2500/60)/60)/24)+DATE(1970,1,1)+(-5/24)</f>
        <v>42017.759108796294</v>
      </c>
      <c r="R2500" s="13" t="s">
        <v>8279</v>
      </c>
      <c r="S2500" s="14" t="str">
        <f t="shared" si="235"/>
        <v>music</v>
      </c>
      <c r="T2500" s="13" t="str">
        <f t="shared" si="236"/>
        <v>indie rock</v>
      </c>
      <c r="U2500">
        <f>LEN(C2500)</f>
        <v>126</v>
      </c>
      <c r="V2500">
        <f t="shared" si="237"/>
        <v>0</v>
      </c>
      <c r="W2500">
        <f t="shared" si="238"/>
        <v>0</v>
      </c>
      <c r="X2500">
        <f t="shared" si="239"/>
        <v>1</v>
      </c>
    </row>
    <row r="2501" spans="1:24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>
        <f>E2501/D2501</f>
        <v>2.0262500000000001</v>
      </c>
      <c r="O2501" s="6">
        <f>IF(L2501&gt;0,E2501/L2501,0)</f>
        <v>47.676470588235297</v>
      </c>
      <c r="P2501" s="11">
        <f t="shared" si="234"/>
        <v>41274.541666666664</v>
      </c>
      <c r="Q2501" s="11">
        <f>(((J2501/60)/60)/24)+DATE(1970,1,1)+(-5/24)</f>
        <v>41226.440243055549</v>
      </c>
      <c r="R2501" s="13" t="s">
        <v>8279</v>
      </c>
      <c r="S2501" s="14" t="str">
        <f t="shared" si="235"/>
        <v>music</v>
      </c>
      <c r="T2501" s="13" t="str">
        <f t="shared" si="236"/>
        <v>indie rock</v>
      </c>
      <c r="U2501">
        <f>LEN(C2501)</f>
        <v>131</v>
      </c>
      <c r="V2501">
        <f t="shared" si="237"/>
        <v>0</v>
      </c>
      <c r="W2501">
        <f t="shared" si="238"/>
        <v>0</v>
      </c>
      <c r="X2501">
        <f t="shared" si="239"/>
        <v>1</v>
      </c>
    </row>
    <row r="2502" spans="1:24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>
        <f>E2502/D2502</f>
        <v>1.1333333333333333</v>
      </c>
      <c r="O2502" s="6">
        <f>IF(L2502&gt;0,E2502/L2502,0)</f>
        <v>23.448275862068964</v>
      </c>
      <c r="P2502" s="11">
        <f t="shared" si="234"/>
        <v>41083.564525462964</v>
      </c>
      <c r="Q2502" s="11">
        <f>(((J2502/60)/60)/24)+DATE(1970,1,1)+(-5/24)</f>
        <v>41053.564525462964</v>
      </c>
      <c r="R2502" s="13" t="s">
        <v>8279</v>
      </c>
      <c r="S2502" s="14" t="str">
        <f t="shared" si="235"/>
        <v>music</v>
      </c>
      <c r="T2502" s="13" t="str">
        <f t="shared" si="236"/>
        <v>indie rock</v>
      </c>
      <c r="U2502">
        <f>LEN(C2502)</f>
        <v>125</v>
      </c>
      <c r="V2502">
        <f t="shared" si="237"/>
        <v>0</v>
      </c>
      <c r="W2502">
        <f t="shared" si="238"/>
        <v>0</v>
      </c>
      <c r="X2502">
        <f t="shared" si="239"/>
        <v>1</v>
      </c>
    </row>
    <row r="2503" spans="1:24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>
        <f>E2503/D2503</f>
        <v>2.5545454545454545E-2</v>
      </c>
      <c r="O2503" s="6">
        <f>IF(L2503&gt;0,E2503/L2503,0)</f>
        <v>40.142857142857146</v>
      </c>
      <c r="P2503" s="11">
        <f t="shared" si="234"/>
        <v>42274.568333333329</v>
      </c>
      <c r="Q2503" s="11">
        <f>(((J2503/60)/60)/24)+DATE(1970,1,1)+(-5/24)</f>
        <v>42244.568333333329</v>
      </c>
      <c r="R2503" s="13" t="s">
        <v>8299</v>
      </c>
      <c r="S2503" s="14" t="str">
        <f t="shared" si="235"/>
        <v>food</v>
      </c>
      <c r="T2503" s="13" t="str">
        <f t="shared" si="236"/>
        <v>restaurants</v>
      </c>
      <c r="U2503">
        <f>LEN(C2503)</f>
        <v>135</v>
      </c>
      <c r="V2503">
        <f t="shared" si="237"/>
        <v>0</v>
      </c>
      <c r="W2503">
        <f t="shared" si="238"/>
        <v>0</v>
      </c>
      <c r="X2503">
        <f t="shared" si="239"/>
        <v>1</v>
      </c>
    </row>
    <row r="2504" spans="1:24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>
        <f>E2504/D2504</f>
        <v>7.8181818181818181E-4</v>
      </c>
      <c r="O2504" s="6">
        <f>IF(L2504&gt;0,E2504/L2504,0)</f>
        <v>17.2</v>
      </c>
      <c r="P2504" s="11">
        <f t="shared" si="234"/>
        <v>41903.617106481477</v>
      </c>
      <c r="Q2504" s="11">
        <f>(((J2504/60)/60)/24)+DATE(1970,1,1)+(-5/24)</f>
        <v>41858.617106481477</v>
      </c>
      <c r="R2504" s="13" t="s">
        <v>8299</v>
      </c>
      <c r="S2504" s="14" t="str">
        <f t="shared" si="235"/>
        <v>food</v>
      </c>
      <c r="T2504" s="13" t="str">
        <f t="shared" si="236"/>
        <v>restaurants</v>
      </c>
      <c r="U2504">
        <f>LEN(C2504)</f>
        <v>135</v>
      </c>
      <c r="V2504">
        <f t="shared" si="237"/>
        <v>0</v>
      </c>
      <c r="W2504">
        <f t="shared" si="238"/>
        <v>0</v>
      </c>
      <c r="X2504">
        <f t="shared" si="239"/>
        <v>1</v>
      </c>
    </row>
    <row r="2505" spans="1:24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>
        <f>E2505/D2505</f>
        <v>0</v>
      </c>
      <c r="O2505" s="6">
        <f>IF(L2505&gt;0,E2505/L2505,0)</f>
        <v>0</v>
      </c>
      <c r="P2505" s="11">
        <f t="shared" si="234"/>
        <v>42528.67083333333</v>
      </c>
      <c r="Q2505" s="11">
        <f>(((J2505/60)/60)/24)+DATE(1970,1,1)+(-5/24)</f>
        <v>42498.691064814811</v>
      </c>
      <c r="R2505" s="13" t="s">
        <v>8299</v>
      </c>
      <c r="S2505" s="14" t="str">
        <f t="shared" si="235"/>
        <v>food</v>
      </c>
      <c r="T2505" s="13" t="str">
        <f t="shared" si="236"/>
        <v>restaurants</v>
      </c>
      <c r="U2505">
        <f>LEN(C2505)</f>
        <v>127</v>
      </c>
      <c r="V2505">
        <f t="shared" si="237"/>
        <v>0</v>
      </c>
      <c r="W2505">
        <f t="shared" si="238"/>
        <v>0</v>
      </c>
      <c r="X2505">
        <f t="shared" si="239"/>
        <v>1</v>
      </c>
    </row>
    <row r="2506" spans="1:24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>
        <f>E2506/D2506</f>
        <v>0</v>
      </c>
      <c r="O2506" s="6">
        <f>IF(L2506&gt;0,E2506/L2506,0)</f>
        <v>0</v>
      </c>
      <c r="P2506" s="11">
        <f t="shared" si="234"/>
        <v>41957.848773148151</v>
      </c>
      <c r="Q2506" s="11">
        <f>(((J2506/60)/60)/24)+DATE(1970,1,1)+(-5/24)</f>
        <v>41927.807106481479</v>
      </c>
      <c r="R2506" s="13" t="s">
        <v>8299</v>
      </c>
      <c r="S2506" s="14" t="str">
        <f t="shared" si="235"/>
        <v>food</v>
      </c>
      <c r="T2506" s="13" t="str">
        <f t="shared" si="236"/>
        <v>restaurants</v>
      </c>
      <c r="U2506">
        <f>LEN(C2506)</f>
        <v>85</v>
      </c>
      <c r="V2506">
        <f t="shared" si="237"/>
        <v>0</v>
      </c>
      <c r="W2506">
        <f t="shared" si="238"/>
        <v>1</v>
      </c>
      <c r="X2506">
        <f t="shared" si="239"/>
        <v>0</v>
      </c>
    </row>
    <row r="2507" spans="1:24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>
        <f>E2507/D2507</f>
        <v>0</v>
      </c>
      <c r="O2507" s="6">
        <f>IF(L2507&gt;0,E2507/L2507,0)</f>
        <v>0</v>
      </c>
      <c r="P2507" s="11">
        <f t="shared" si="234"/>
        <v>42076.80574074074</v>
      </c>
      <c r="Q2507" s="11">
        <f>(((J2507/60)/60)/24)+DATE(1970,1,1)+(-5/24)</f>
        <v>42046.847407407404</v>
      </c>
      <c r="R2507" s="13" t="s">
        <v>8299</v>
      </c>
      <c r="S2507" s="14" t="str">
        <f t="shared" si="235"/>
        <v>food</v>
      </c>
      <c r="T2507" s="13" t="str">
        <f t="shared" si="236"/>
        <v>restaurants</v>
      </c>
      <c r="U2507">
        <f>LEN(C2507)</f>
        <v>117</v>
      </c>
      <c r="V2507">
        <f t="shared" si="237"/>
        <v>0</v>
      </c>
      <c r="W2507">
        <f t="shared" si="238"/>
        <v>0</v>
      </c>
      <c r="X2507">
        <f t="shared" si="239"/>
        <v>1</v>
      </c>
    </row>
    <row r="2508" spans="1:24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>
        <f>E2508/D2508</f>
        <v>6.0000000000000001E-3</v>
      </c>
      <c r="O2508" s="6">
        <f>IF(L2508&gt;0,E2508/L2508,0)</f>
        <v>15</v>
      </c>
      <c r="P2508" s="11">
        <f t="shared" si="234"/>
        <v>42280.666666666664</v>
      </c>
      <c r="Q2508" s="11">
        <f>(((J2508/60)/60)/24)+DATE(1970,1,1)+(-5/24)</f>
        <v>42258.088761574072</v>
      </c>
      <c r="R2508" s="13" t="s">
        <v>8299</v>
      </c>
      <c r="S2508" s="14" t="str">
        <f t="shared" si="235"/>
        <v>food</v>
      </c>
      <c r="T2508" s="13" t="str">
        <f t="shared" si="236"/>
        <v>restaurants</v>
      </c>
      <c r="U2508">
        <f>LEN(C2508)</f>
        <v>131</v>
      </c>
      <c r="V2508">
        <f t="shared" si="237"/>
        <v>0</v>
      </c>
      <c r="W2508">
        <f t="shared" si="238"/>
        <v>0</v>
      </c>
      <c r="X2508">
        <f t="shared" si="239"/>
        <v>1</v>
      </c>
    </row>
    <row r="2509" spans="1:24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>
        <f>E2509/D2509</f>
        <v>0</v>
      </c>
      <c r="O2509" s="6">
        <f>IF(L2509&gt;0,E2509/L2509,0)</f>
        <v>0</v>
      </c>
      <c r="P2509" s="11">
        <f t="shared" si="234"/>
        <v>42134.864629629628</v>
      </c>
      <c r="Q2509" s="11">
        <f>(((J2509/60)/60)/24)+DATE(1970,1,1)+(-5/24)</f>
        <v>42104.864629629628</v>
      </c>
      <c r="R2509" s="13" t="s">
        <v>8299</v>
      </c>
      <c r="S2509" s="14" t="str">
        <f t="shared" si="235"/>
        <v>food</v>
      </c>
      <c r="T2509" s="13" t="str">
        <f t="shared" si="236"/>
        <v>restaurants</v>
      </c>
      <c r="U2509">
        <f>LEN(C2509)</f>
        <v>33</v>
      </c>
      <c r="V2509">
        <f t="shared" si="237"/>
        <v>1</v>
      </c>
      <c r="W2509">
        <f t="shared" si="238"/>
        <v>0</v>
      </c>
      <c r="X2509">
        <f t="shared" si="239"/>
        <v>0</v>
      </c>
    </row>
    <row r="2510" spans="1:24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>
        <f>E2510/D2510</f>
        <v>0</v>
      </c>
      <c r="O2510" s="6">
        <f>IF(L2510&gt;0,E2510/L2510,0)</f>
        <v>0</v>
      </c>
      <c r="P2510" s="11">
        <f t="shared" si="234"/>
        <v>41865.743449074071</v>
      </c>
      <c r="Q2510" s="11">
        <f>(((J2510/60)/60)/24)+DATE(1970,1,1)+(-5/24)</f>
        <v>41835.743449074071</v>
      </c>
      <c r="R2510" s="13" t="s">
        <v>8299</v>
      </c>
      <c r="S2510" s="14" t="str">
        <f t="shared" si="235"/>
        <v>food</v>
      </c>
      <c r="T2510" s="13" t="str">
        <f t="shared" si="236"/>
        <v>restaurants</v>
      </c>
      <c r="U2510">
        <f>LEN(C2510)</f>
        <v>135</v>
      </c>
      <c r="V2510">
        <f t="shared" si="237"/>
        <v>0</v>
      </c>
      <c r="W2510">
        <f t="shared" si="238"/>
        <v>0</v>
      </c>
      <c r="X2510">
        <f t="shared" si="239"/>
        <v>1</v>
      </c>
    </row>
    <row r="2511" spans="1:24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>
        <f>E2511/D2511</f>
        <v>1.0526315789473684E-2</v>
      </c>
      <c r="O2511" s="6">
        <f>IF(L2511&gt;0,E2511/L2511,0)</f>
        <v>35.714285714285715</v>
      </c>
      <c r="P2511" s="11">
        <f t="shared" si="234"/>
        <v>42114.559594907405</v>
      </c>
      <c r="Q2511" s="11">
        <f>(((J2511/60)/60)/24)+DATE(1970,1,1)+(-5/24)</f>
        <v>42058.601261574069</v>
      </c>
      <c r="R2511" s="13" t="s">
        <v>8299</v>
      </c>
      <c r="S2511" s="14" t="str">
        <f t="shared" si="235"/>
        <v>food</v>
      </c>
      <c r="T2511" s="13" t="str">
        <f t="shared" si="236"/>
        <v>restaurants</v>
      </c>
      <c r="U2511">
        <f>LEN(C2511)</f>
        <v>135</v>
      </c>
      <c r="V2511">
        <f t="shared" si="237"/>
        <v>0</v>
      </c>
      <c r="W2511">
        <f t="shared" si="238"/>
        <v>0</v>
      </c>
      <c r="X2511">
        <f t="shared" si="239"/>
        <v>1</v>
      </c>
    </row>
    <row r="2512" spans="1:24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>
        <f>E2512/D2512</f>
        <v>1.5E-3</v>
      </c>
      <c r="O2512" s="6">
        <f>IF(L2512&gt;0,E2512/L2512,0)</f>
        <v>37.5</v>
      </c>
      <c r="P2512" s="11">
        <f t="shared" si="234"/>
        <v>42138.78902777777</v>
      </c>
      <c r="Q2512" s="11">
        <f>(((J2512/60)/60)/24)+DATE(1970,1,1)+(-5/24)</f>
        <v>42078.78902777777</v>
      </c>
      <c r="R2512" s="13" t="s">
        <v>8299</v>
      </c>
      <c r="S2512" s="14" t="str">
        <f t="shared" si="235"/>
        <v>food</v>
      </c>
      <c r="T2512" s="13" t="str">
        <f t="shared" si="236"/>
        <v>restaurants</v>
      </c>
      <c r="U2512">
        <f>LEN(C2512)</f>
        <v>130</v>
      </c>
      <c r="V2512">
        <f t="shared" si="237"/>
        <v>0</v>
      </c>
      <c r="W2512">
        <f t="shared" si="238"/>
        <v>0</v>
      </c>
      <c r="X2512">
        <f t="shared" si="239"/>
        <v>1</v>
      </c>
    </row>
    <row r="2513" spans="1:24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>
        <f>E2513/D2513</f>
        <v>0</v>
      </c>
      <c r="O2513" s="6">
        <f>IF(L2513&gt;0,E2513/L2513,0)</f>
        <v>0</v>
      </c>
      <c r="P2513" s="11">
        <f t="shared" si="234"/>
        <v>42401.238576388881</v>
      </c>
      <c r="Q2513" s="11">
        <f>(((J2513/60)/60)/24)+DATE(1970,1,1)+(-5/24)</f>
        <v>42371.238576388881</v>
      </c>
      <c r="R2513" s="13" t="s">
        <v>8299</v>
      </c>
      <c r="S2513" s="14" t="str">
        <f t="shared" si="235"/>
        <v>food</v>
      </c>
      <c r="T2513" s="13" t="str">
        <f t="shared" si="236"/>
        <v>restaurants</v>
      </c>
      <c r="U2513">
        <f>LEN(C2513)</f>
        <v>125</v>
      </c>
      <c r="V2513">
        <f t="shared" si="237"/>
        <v>0</v>
      </c>
      <c r="W2513">
        <f t="shared" si="238"/>
        <v>0</v>
      </c>
      <c r="X2513">
        <f t="shared" si="239"/>
        <v>1</v>
      </c>
    </row>
    <row r="2514" spans="1:24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>
        <f>E2514/D2514</f>
        <v>0</v>
      </c>
      <c r="O2514" s="6">
        <f>IF(L2514&gt;0,E2514/L2514,0)</f>
        <v>0</v>
      </c>
      <c r="P2514" s="11">
        <f t="shared" si="234"/>
        <v>41986.668530092589</v>
      </c>
      <c r="Q2514" s="11">
        <f>(((J2514/60)/60)/24)+DATE(1970,1,1)+(-5/24)</f>
        <v>41971.668530092589</v>
      </c>
      <c r="R2514" s="13" t="s">
        <v>8299</v>
      </c>
      <c r="S2514" s="14" t="str">
        <f t="shared" si="235"/>
        <v>food</v>
      </c>
      <c r="T2514" s="13" t="str">
        <f t="shared" si="236"/>
        <v>restaurants</v>
      </c>
      <c r="U2514">
        <f>LEN(C2514)</f>
        <v>115</v>
      </c>
      <c r="V2514">
        <f t="shared" si="237"/>
        <v>0</v>
      </c>
      <c r="W2514">
        <f t="shared" si="238"/>
        <v>0</v>
      </c>
      <c r="X2514">
        <f t="shared" si="239"/>
        <v>1</v>
      </c>
    </row>
    <row r="2515" spans="1:24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>
        <f>E2515/D2515</f>
        <v>0</v>
      </c>
      <c r="O2515" s="6">
        <f>IF(L2515&gt;0,E2515/L2515,0)</f>
        <v>0</v>
      </c>
      <c r="P2515" s="11">
        <f t="shared" si="234"/>
        <v>42791.798483796294</v>
      </c>
      <c r="Q2515" s="11">
        <f>(((J2515/60)/60)/24)+DATE(1970,1,1)+(-5/24)</f>
        <v>42731.798483796294</v>
      </c>
      <c r="R2515" s="13" t="s">
        <v>8299</v>
      </c>
      <c r="S2515" s="14" t="str">
        <f t="shared" si="235"/>
        <v>food</v>
      </c>
      <c r="T2515" s="13" t="str">
        <f t="shared" si="236"/>
        <v>restaurants</v>
      </c>
      <c r="U2515">
        <f>LEN(C2515)</f>
        <v>137</v>
      </c>
      <c r="V2515">
        <f t="shared" si="237"/>
        <v>0</v>
      </c>
      <c r="W2515">
        <f t="shared" si="238"/>
        <v>0</v>
      </c>
      <c r="X2515">
        <f t="shared" si="239"/>
        <v>1</v>
      </c>
    </row>
    <row r="2516" spans="1:24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>
        <f>E2516/D2516</f>
        <v>1.7500000000000002E-2</v>
      </c>
      <c r="O2516" s="6">
        <f>IF(L2516&gt;0,E2516/L2516,0)</f>
        <v>52.5</v>
      </c>
      <c r="P2516" s="11">
        <f t="shared" si="234"/>
        <v>41871.181446759256</v>
      </c>
      <c r="Q2516" s="11">
        <f>(((J2516/60)/60)/24)+DATE(1970,1,1)+(-5/24)</f>
        <v>41854.181446759256</v>
      </c>
      <c r="R2516" s="13" t="s">
        <v>8299</v>
      </c>
      <c r="S2516" s="14" t="str">
        <f t="shared" si="235"/>
        <v>food</v>
      </c>
      <c r="T2516" s="13" t="str">
        <f t="shared" si="236"/>
        <v>restaurants</v>
      </c>
      <c r="U2516">
        <f>LEN(C2516)</f>
        <v>133</v>
      </c>
      <c r="V2516">
        <f t="shared" si="237"/>
        <v>0</v>
      </c>
      <c r="W2516">
        <f t="shared" si="238"/>
        <v>0</v>
      </c>
      <c r="X2516">
        <f t="shared" si="239"/>
        <v>1</v>
      </c>
    </row>
    <row r="2517" spans="1:24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>
        <f>E2517/D2517</f>
        <v>0.186</v>
      </c>
      <c r="O2517" s="6">
        <f>IF(L2517&gt;0,E2517/L2517,0)</f>
        <v>77.5</v>
      </c>
      <c r="P2517" s="11">
        <f t="shared" si="234"/>
        <v>42057.63140046296</v>
      </c>
      <c r="Q2517" s="11">
        <f>(((J2517/60)/60)/24)+DATE(1970,1,1)+(-5/24)</f>
        <v>42027.63140046296</v>
      </c>
      <c r="R2517" s="13" t="s">
        <v>8299</v>
      </c>
      <c r="S2517" s="14" t="str">
        <f t="shared" si="235"/>
        <v>food</v>
      </c>
      <c r="T2517" s="13" t="str">
        <f t="shared" si="236"/>
        <v>restaurants</v>
      </c>
      <c r="U2517">
        <f>LEN(C2517)</f>
        <v>135</v>
      </c>
      <c r="V2517">
        <f t="shared" si="237"/>
        <v>0</v>
      </c>
      <c r="W2517">
        <f t="shared" si="238"/>
        <v>0</v>
      </c>
      <c r="X2517">
        <f t="shared" si="239"/>
        <v>1</v>
      </c>
    </row>
    <row r="2518" spans="1:24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>
        <f>E2518/D2518</f>
        <v>0</v>
      </c>
      <c r="O2518" s="6">
        <f>IF(L2518&gt;0,E2518/L2518,0)</f>
        <v>0</v>
      </c>
      <c r="P2518" s="11">
        <f t="shared" si="234"/>
        <v>41972.486712962964</v>
      </c>
      <c r="Q2518" s="11">
        <f>(((J2518/60)/60)/24)+DATE(1970,1,1)+(-5/24)</f>
        <v>41942.445046296292</v>
      </c>
      <c r="R2518" s="13" t="s">
        <v>8299</v>
      </c>
      <c r="S2518" s="14" t="str">
        <f t="shared" si="235"/>
        <v>food</v>
      </c>
      <c r="T2518" s="13" t="str">
        <f t="shared" si="236"/>
        <v>restaurants</v>
      </c>
      <c r="U2518">
        <f>LEN(C2518)</f>
        <v>131</v>
      </c>
      <c r="V2518">
        <f t="shared" si="237"/>
        <v>0</v>
      </c>
      <c r="W2518">
        <f t="shared" si="238"/>
        <v>0</v>
      </c>
      <c r="X2518">
        <f t="shared" si="239"/>
        <v>1</v>
      </c>
    </row>
    <row r="2519" spans="1:24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>
        <f>E2519/D2519</f>
        <v>9.8166666666666666E-2</v>
      </c>
      <c r="O2519" s="6">
        <f>IF(L2519&gt;0,E2519/L2519,0)</f>
        <v>53.545454545454547</v>
      </c>
      <c r="P2519" s="11">
        <f t="shared" si="234"/>
        <v>42082.552430555552</v>
      </c>
      <c r="Q2519" s="11">
        <f>(((J2519/60)/60)/24)+DATE(1970,1,1)+(-5/24)</f>
        <v>42052.594097222223</v>
      </c>
      <c r="R2519" s="13" t="s">
        <v>8299</v>
      </c>
      <c r="S2519" s="14" t="str">
        <f t="shared" si="235"/>
        <v>food</v>
      </c>
      <c r="T2519" s="13" t="str">
        <f t="shared" si="236"/>
        <v>restaurants</v>
      </c>
      <c r="U2519">
        <f>LEN(C2519)</f>
        <v>134</v>
      </c>
      <c r="V2519">
        <f t="shared" si="237"/>
        <v>0</v>
      </c>
      <c r="W2519">
        <f t="shared" si="238"/>
        <v>0</v>
      </c>
      <c r="X2519">
        <f t="shared" si="239"/>
        <v>1</v>
      </c>
    </row>
    <row r="2520" spans="1:24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>
        <f>E2520/D2520</f>
        <v>0</v>
      </c>
      <c r="O2520" s="6">
        <f>IF(L2520&gt;0,E2520/L2520,0)</f>
        <v>0</v>
      </c>
      <c r="P2520" s="11">
        <f t="shared" si="234"/>
        <v>41956.51421296296</v>
      </c>
      <c r="Q2520" s="11">
        <f>(((J2520/60)/60)/24)+DATE(1970,1,1)+(-5/24)</f>
        <v>41926.472546296296</v>
      </c>
      <c r="R2520" s="13" t="s">
        <v>8299</v>
      </c>
      <c r="S2520" s="14" t="str">
        <f t="shared" si="235"/>
        <v>food</v>
      </c>
      <c r="T2520" s="13" t="str">
        <f t="shared" si="236"/>
        <v>restaurants</v>
      </c>
      <c r="U2520">
        <f>LEN(C2520)</f>
        <v>119</v>
      </c>
      <c r="V2520">
        <f t="shared" si="237"/>
        <v>0</v>
      </c>
      <c r="W2520">
        <f t="shared" si="238"/>
        <v>0</v>
      </c>
      <c r="X2520">
        <f t="shared" si="239"/>
        <v>1</v>
      </c>
    </row>
    <row r="2521" spans="1:24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>
        <f>E2521/D2521</f>
        <v>4.3333333333333331E-4</v>
      </c>
      <c r="O2521" s="6">
        <f>IF(L2521&gt;0,E2521/L2521,0)</f>
        <v>16.25</v>
      </c>
      <c r="P2521" s="11">
        <f t="shared" si="234"/>
        <v>41838.946805555555</v>
      </c>
      <c r="Q2521" s="11">
        <f>(((J2521/60)/60)/24)+DATE(1970,1,1)+(-5/24)</f>
        <v>41808.946805555555</v>
      </c>
      <c r="R2521" s="13" t="s">
        <v>8299</v>
      </c>
      <c r="S2521" s="14" t="str">
        <f t="shared" si="235"/>
        <v>food</v>
      </c>
      <c r="T2521" s="13" t="str">
        <f t="shared" si="236"/>
        <v>restaurants</v>
      </c>
      <c r="U2521">
        <f>LEN(C2521)</f>
        <v>95</v>
      </c>
      <c r="V2521">
        <f t="shared" si="237"/>
        <v>0</v>
      </c>
      <c r="W2521">
        <f t="shared" si="238"/>
        <v>1</v>
      </c>
      <c r="X2521">
        <f t="shared" si="239"/>
        <v>0</v>
      </c>
    </row>
    <row r="2522" spans="1:24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>
        <f>E2522/D2522</f>
        <v>0</v>
      </c>
      <c r="O2522" s="6">
        <f>IF(L2522&gt;0,E2522/L2522,0)</f>
        <v>0</v>
      </c>
      <c r="P2522" s="11">
        <f t="shared" si="234"/>
        <v>42658.597916666658</v>
      </c>
      <c r="Q2522" s="11">
        <f>(((J2522/60)/60)/24)+DATE(1970,1,1)+(-5/24)</f>
        <v>42612.392187500001</v>
      </c>
      <c r="R2522" s="13" t="s">
        <v>8299</v>
      </c>
      <c r="S2522" s="14" t="str">
        <f t="shared" si="235"/>
        <v>food</v>
      </c>
      <c r="T2522" s="13" t="str">
        <f t="shared" si="236"/>
        <v>restaurants</v>
      </c>
      <c r="U2522">
        <f>LEN(C2522)</f>
        <v>135</v>
      </c>
      <c r="V2522">
        <f t="shared" si="237"/>
        <v>0</v>
      </c>
      <c r="W2522">
        <f t="shared" si="238"/>
        <v>0</v>
      </c>
      <c r="X2522">
        <f t="shared" si="239"/>
        <v>1</v>
      </c>
    </row>
    <row r="2523" spans="1:24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>
        <f>E2523/D2523</f>
        <v>1.0948792000000001</v>
      </c>
      <c r="O2523" s="6">
        <f>IF(L2523&gt;0,E2523/L2523,0)</f>
        <v>103.68174242424243</v>
      </c>
      <c r="P2523" s="11">
        <f t="shared" si="234"/>
        <v>42290.75950231481</v>
      </c>
      <c r="Q2523" s="11">
        <f>(((J2523/60)/60)/24)+DATE(1970,1,1)+(-5/24)</f>
        <v>42269.75950231481</v>
      </c>
      <c r="R2523" s="13" t="s">
        <v>8300</v>
      </c>
      <c r="S2523" s="14" t="str">
        <f t="shared" si="235"/>
        <v>music</v>
      </c>
      <c r="T2523" s="13" t="str">
        <f t="shared" si="236"/>
        <v>classical music</v>
      </c>
      <c r="U2523">
        <f>LEN(C2523)</f>
        <v>132</v>
      </c>
      <c r="V2523">
        <f t="shared" si="237"/>
        <v>0</v>
      </c>
      <c r="W2523">
        <f t="shared" si="238"/>
        <v>0</v>
      </c>
      <c r="X2523">
        <f t="shared" si="239"/>
        <v>1</v>
      </c>
    </row>
    <row r="2524" spans="1:24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>
        <f>E2524/D2524</f>
        <v>1</v>
      </c>
      <c r="O2524" s="6">
        <f>IF(L2524&gt;0,E2524/L2524,0)</f>
        <v>185.18518518518519</v>
      </c>
      <c r="P2524" s="11">
        <f t="shared" si="234"/>
        <v>42482.411111111105</v>
      </c>
      <c r="Q2524" s="11">
        <f>(((J2524/60)/60)/24)+DATE(1970,1,1)+(-5/24)</f>
        <v>42460.365277777775</v>
      </c>
      <c r="R2524" s="13" t="s">
        <v>8300</v>
      </c>
      <c r="S2524" s="14" t="str">
        <f t="shared" si="235"/>
        <v>music</v>
      </c>
      <c r="T2524" s="13" t="str">
        <f t="shared" si="236"/>
        <v>classical music</v>
      </c>
      <c r="U2524">
        <f>LEN(C2524)</f>
        <v>137</v>
      </c>
      <c r="V2524">
        <f t="shared" si="237"/>
        <v>0</v>
      </c>
      <c r="W2524">
        <f t="shared" si="238"/>
        <v>0</v>
      </c>
      <c r="X2524">
        <f t="shared" si="239"/>
        <v>1</v>
      </c>
    </row>
    <row r="2525" spans="1:24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>
        <f>E2525/D2525</f>
        <v>1.5644444444444445</v>
      </c>
      <c r="O2525" s="6">
        <f>IF(L2525&gt;0,E2525/L2525,0)</f>
        <v>54.153846153846153</v>
      </c>
      <c r="P2525" s="11">
        <f t="shared" si="234"/>
        <v>41960.808935185189</v>
      </c>
      <c r="Q2525" s="11">
        <f>(((J2525/60)/60)/24)+DATE(1970,1,1)+(-5/24)</f>
        <v>41930.767268518517</v>
      </c>
      <c r="R2525" s="13" t="s">
        <v>8300</v>
      </c>
      <c r="S2525" s="14" t="str">
        <f t="shared" si="235"/>
        <v>music</v>
      </c>
      <c r="T2525" s="13" t="str">
        <f t="shared" si="236"/>
        <v>classical music</v>
      </c>
      <c r="U2525">
        <f>LEN(C2525)</f>
        <v>128</v>
      </c>
      <c r="V2525">
        <f t="shared" si="237"/>
        <v>0</v>
      </c>
      <c r="W2525">
        <f t="shared" si="238"/>
        <v>0</v>
      </c>
      <c r="X2525">
        <f t="shared" si="239"/>
        <v>1</v>
      </c>
    </row>
    <row r="2526" spans="1:24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>
        <f>E2526/D2526</f>
        <v>1.016</v>
      </c>
      <c r="O2526" s="6">
        <f>IF(L2526&gt;0,E2526/L2526,0)</f>
        <v>177.2093023255814</v>
      </c>
      <c r="P2526" s="11">
        <f t="shared" si="234"/>
        <v>41993.979166666664</v>
      </c>
      <c r="Q2526" s="11">
        <f>(((J2526/60)/60)/24)+DATE(1970,1,1)+(-5/24)</f>
        <v>41961.599039351851</v>
      </c>
      <c r="R2526" s="13" t="s">
        <v>8300</v>
      </c>
      <c r="S2526" s="14" t="str">
        <f t="shared" si="235"/>
        <v>music</v>
      </c>
      <c r="T2526" s="13" t="str">
        <f t="shared" si="236"/>
        <v>classical music</v>
      </c>
      <c r="U2526">
        <f>LEN(C2526)</f>
        <v>97</v>
      </c>
      <c r="V2526">
        <f t="shared" si="237"/>
        <v>0</v>
      </c>
      <c r="W2526">
        <f t="shared" si="238"/>
        <v>1</v>
      </c>
      <c r="X2526">
        <f t="shared" si="239"/>
        <v>0</v>
      </c>
    </row>
    <row r="2527" spans="1:24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>
        <f>E2527/D2527</f>
        <v>1.00325</v>
      </c>
      <c r="O2527" s="6">
        <f>IF(L2527&gt;0,E2527/L2527,0)</f>
        <v>100.325</v>
      </c>
      <c r="P2527" s="11">
        <f t="shared" si="234"/>
        <v>41088.636238425926</v>
      </c>
      <c r="Q2527" s="11">
        <f>(((J2527/60)/60)/24)+DATE(1970,1,1)+(-5/24)</f>
        <v>41058.636238425926</v>
      </c>
      <c r="R2527" s="13" t="s">
        <v>8300</v>
      </c>
      <c r="S2527" s="14" t="str">
        <f t="shared" si="235"/>
        <v>music</v>
      </c>
      <c r="T2527" s="13" t="str">
        <f t="shared" si="236"/>
        <v>classical music</v>
      </c>
      <c r="U2527">
        <f>LEN(C2527)</f>
        <v>105</v>
      </c>
      <c r="V2527">
        <f t="shared" si="237"/>
        <v>0</v>
      </c>
      <c r="W2527">
        <f t="shared" si="238"/>
        <v>0</v>
      </c>
      <c r="X2527">
        <f t="shared" si="239"/>
        <v>1</v>
      </c>
    </row>
    <row r="2528" spans="1:24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>
        <f>E2528/D2528</f>
        <v>1.1294999999999999</v>
      </c>
      <c r="O2528" s="6">
        <f>IF(L2528&gt;0,E2528/L2528,0)</f>
        <v>136.90909090909091</v>
      </c>
      <c r="P2528" s="11">
        <f t="shared" si="234"/>
        <v>41980.999305555553</v>
      </c>
      <c r="Q2528" s="11">
        <f>(((J2528/60)/60)/24)+DATE(1970,1,1)+(-5/24)</f>
        <v>41952.882800925923</v>
      </c>
      <c r="R2528" s="13" t="s">
        <v>8300</v>
      </c>
      <c r="S2528" s="14" t="str">
        <f t="shared" si="235"/>
        <v>music</v>
      </c>
      <c r="T2528" s="13" t="str">
        <f t="shared" si="236"/>
        <v>classical music</v>
      </c>
      <c r="U2528">
        <f>LEN(C2528)</f>
        <v>113</v>
      </c>
      <c r="V2528">
        <f t="shared" si="237"/>
        <v>0</v>
      </c>
      <c r="W2528">
        <f t="shared" si="238"/>
        <v>0</v>
      </c>
      <c r="X2528">
        <f t="shared" si="239"/>
        <v>1</v>
      </c>
    </row>
    <row r="2529" spans="1:24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>
        <f>E2529/D2529</f>
        <v>1.02125</v>
      </c>
      <c r="O2529" s="6">
        <f>IF(L2529&gt;0,E2529/L2529,0)</f>
        <v>57.535211267605632</v>
      </c>
      <c r="P2529" s="11">
        <f t="shared" si="234"/>
        <v>41564.957638888889</v>
      </c>
      <c r="Q2529" s="11">
        <f>(((J2529/60)/60)/24)+DATE(1970,1,1)+(-5/24)</f>
        <v>41546.542719907404</v>
      </c>
      <c r="R2529" s="13" t="s">
        <v>8300</v>
      </c>
      <c r="S2529" s="14" t="str">
        <f t="shared" si="235"/>
        <v>music</v>
      </c>
      <c r="T2529" s="13" t="str">
        <f t="shared" si="236"/>
        <v>classical music</v>
      </c>
      <c r="U2529">
        <f>LEN(C2529)</f>
        <v>103</v>
      </c>
      <c r="V2529">
        <f t="shared" si="237"/>
        <v>0</v>
      </c>
      <c r="W2529">
        <f t="shared" si="238"/>
        <v>0</v>
      </c>
      <c r="X2529">
        <f t="shared" si="239"/>
        <v>1</v>
      </c>
    </row>
    <row r="2530" spans="1:24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>
        <f>E2530/D2530</f>
        <v>1.0724974999999999</v>
      </c>
      <c r="O2530" s="6">
        <f>IF(L2530&gt;0,E2530/L2530,0)</f>
        <v>52.962839506172834</v>
      </c>
      <c r="P2530" s="11">
        <f t="shared" si="234"/>
        <v>42236.249999999993</v>
      </c>
      <c r="Q2530" s="11">
        <f>(((J2530/60)/60)/24)+DATE(1970,1,1)+(-5/24)</f>
        <v>42217.626192129632</v>
      </c>
      <c r="R2530" s="13" t="s">
        <v>8300</v>
      </c>
      <c r="S2530" s="14" t="str">
        <f t="shared" si="235"/>
        <v>music</v>
      </c>
      <c r="T2530" s="13" t="str">
        <f t="shared" si="236"/>
        <v>classical music</v>
      </c>
      <c r="U2530">
        <f>LEN(C2530)</f>
        <v>129</v>
      </c>
      <c r="V2530">
        <f t="shared" si="237"/>
        <v>0</v>
      </c>
      <c r="W2530">
        <f t="shared" si="238"/>
        <v>0</v>
      </c>
      <c r="X2530">
        <f t="shared" si="239"/>
        <v>1</v>
      </c>
    </row>
    <row r="2531" spans="1:24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>
        <f>E2531/D2531</f>
        <v>1.0428333333333333</v>
      </c>
      <c r="O2531" s="6">
        <f>IF(L2531&gt;0,E2531/L2531,0)</f>
        <v>82.328947368421055</v>
      </c>
      <c r="P2531" s="11">
        <f t="shared" si="234"/>
        <v>40992.830729166664</v>
      </c>
      <c r="Q2531" s="11">
        <f>(((J2531/60)/60)/24)+DATE(1970,1,1)+(-5/24)</f>
        <v>40947.872395833328</v>
      </c>
      <c r="R2531" s="13" t="s">
        <v>8300</v>
      </c>
      <c r="S2531" s="14" t="str">
        <f t="shared" si="235"/>
        <v>music</v>
      </c>
      <c r="T2531" s="13" t="str">
        <f t="shared" si="236"/>
        <v>classical music</v>
      </c>
      <c r="U2531">
        <f>LEN(C2531)</f>
        <v>18</v>
      </c>
      <c r="V2531">
        <f t="shared" si="237"/>
        <v>1</v>
      </c>
      <c r="W2531">
        <f t="shared" si="238"/>
        <v>0</v>
      </c>
      <c r="X2531">
        <f t="shared" si="239"/>
        <v>0</v>
      </c>
    </row>
    <row r="2532" spans="1:24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>
        <f>E2532/D2532</f>
        <v>1</v>
      </c>
      <c r="O2532" s="6">
        <f>IF(L2532&gt;0,E2532/L2532,0)</f>
        <v>135.41666666666666</v>
      </c>
      <c r="P2532" s="11">
        <f t="shared" si="234"/>
        <v>42113.993055555555</v>
      </c>
      <c r="Q2532" s="11">
        <f>(((J2532/60)/60)/24)+DATE(1970,1,1)+(-5/24)</f>
        <v>42081.656307870369</v>
      </c>
      <c r="R2532" s="13" t="s">
        <v>8300</v>
      </c>
      <c r="S2532" s="14" t="str">
        <f t="shared" si="235"/>
        <v>music</v>
      </c>
      <c r="T2532" s="13" t="str">
        <f t="shared" si="236"/>
        <v>classical music</v>
      </c>
      <c r="U2532">
        <f>LEN(C2532)</f>
        <v>124</v>
      </c>
      <c r="V2532">
        <f t="shared" si="237"/>
        <v>0</v>
      </c>
      <c r="W2532">
        <f t="shared" si="238"/>
        <v>0</v>
      </c>
      <c r="X2532">
        <f t="shared" si="239"/>
        <v>1</v>
      </c>
    </row>
    <row r="2533" spans="1:24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>
        <f>E2533/D2533</f>
        <v>1.004</v>
      </c>
      <c r="O2533" s="6">
        <f>IF(L2533&gt;0,E2533/L2533,0)</f>
        <v>74.06557377049181</v>
      </c>
      <c r="P2533" s="11">
        <f t="shared" si="234"/>
        <v>42230.957638888889</v>
      </c>
      <c r="Q2533" s="11">
        <f>(((J2533/60)/60)/24)+DATE(1970,1,1)+(-5/24)</f>
        <v>42208.471689814811</v>
      </c>
      <c r="R2533" s="13" t="s">
        <v>8300</v>
      </c>
      <c r="S2533" s="14" t="str">
        <f t="shared" si="235"/>
        <v>music</v>
      </c>
      <c r="T2533" s="13" t="str">
        <f t="shared" si="236"/>
        <v>classical music</v>
      </c>
      <c r="U2533">
        <f>LEN(C2533)</f>
        <v>134</v>
      </c>
      <c r="V2533">
        <f t="shared" si="237"/>
        <v>0</v>
      </c>
      <c r="W2533">
        <f t="shared" si="238"/>
        <v>0</v>
      </c>
      <c r="X2533">
        <f t="shared" si="239"/>
        <v>1</v>
      </c>
    </row>
    <row r="2534" spans="1:24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>
        <f>E2534/D2534</f>
        <v>1.26125</v>
      </c>
      <c r="O2534" s="6">
        <f>IF(L2534&gt;0,E2534/L2534,0)</f>
        <v>84.083333333333329</v>
      </c>
      <c r="P2534" s="11">
        <f t="shared" si="234"/>
        <v>41137.640810185185</v>
      </c>
      <c r="Q2534" s="11">
        <f>(((J2534/60)/60)/24)+DATE(1970,1,1)+(-5/24)</f>
        <v>41107.640810185185</v>
      </c>
      <c r="R2534" s="13" t="s">
        <v>8300</v>
      </c>
      <c r="S2534" s="14" t="str">
        <f t="shared" si="235"/>
        <v>music</v>
      </c>
      <c r="T2534" s="13" t="str">
        <f t="shared" si="236"/>
        <v>classical music</v>
      </c>
      <c r="U2534">
        <f>LEN(C2534)</f>
        <v>130</v>
      </c>
      <c r="V2534">
        <f t="shared" si="237"/>
        <v>0</v>
      </c>
      <c r="W2534">
        <f t="shared" si="238"/>
        <v>0</v>
      </c>
      <c r="X2534">
        <f t="shared" si="239"/>
        <v>1</v>
      </c>
    </row>
    <row r="2535" spans="1:24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>
        <f>E2535/D2535</f>
        <v>1.1066666666666667</v>
      </c>
      <c r="O2535" s="6">
        <f>IF(L2535&gt;0,E2535/L2535,0)</f>
        <v>61.029411764705884</v>
      </c>
      <c r="P2535" s="11">
        <f t="shared" si="234"/>
        <v>41334.542453703703</v>
      </c>
      <c r="Q2535" s="11">
        <f>(((J2535/60)/60)/24)+DATE(1970,1,1)+(-5/24)</f>
        <v>41304.542951388888</v>
      </c>
      <c r="R2535" s="13" t="s">
        <v>8300</v>
      </c>
      <c r="S2535" s="14" t="str">
        <f t="shared" si="235"/>
        <v>music</v>
      </c>
      <c r="T2535" s="13" t="str">
        <f t="shared" si="236"/>
        <v>classical music</v>
      </c>
      <c r="U2535">
        <f>LEN(C2535)</f>
        <v>121</v>
      </c>
      <c r="V2535">
        <f t="shared" si="237"/>
        <v>0</v>
      </c>
      <c r="W2535">
        <f t="shared" si="238"/>
        <v>0</v>
      </c>
      <c r="X2535">
        <f t="shared" si="239"/>
        <v>1</v>
      </c>
    </row>
    <row r="2536" spans="1:24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>
        <f>E2536/D2536</f>
        <v>1.05</v>
      </c>
      <c r="O2536" s="6">
        <f>IF(L2536&gt;0,E2536/L2536,0)</f>
        <v>150</v>
      </c>
      <c r="P2536" s="11">
        <f t="shared" si="234"/>
        <v>40179.041666666664</v>
      </c>
      <c r="Q2536" s="11">
        <f>(((J2536/60)/60)/24)+DATE(1970,1,1)+(-5/24)</f>
        <v>40127.492037037038</v>
      </c>
      <c r="R2536" s="13" t="s">
        <v>8300</v>
      </c>
      <c r="S2536" s="14" t="str">
        <f t="shared" si="235"/>
        <v>music</v>
      </c>
      <c r="T2536" s="13" t="str">
        <f t="shared" si="236"/>
        <v>classical music</v>
      </c>
      <c r="U2536">
        <f>LEN(C2536)</f>
        <v>149</v>
      </c>
      <c r="V2536">
        <f t="shared" si="237"/>
        <v>0</v>
      </c>
      <c r="W2536">
        <f t="shared" si="238"/>
        <v>0</v>
      </c>
      <c r="X2536">
        <f t="shared" si="239"/>
        <v>1</v>
      </c>
    </row>
    <row r="2537" spans="1:24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>
        <f>E2537/D2537</f>
        <v>1.03775</v>
      </c>
      <c r="O2537" s="6">
        <f>IF(L2537&gt;0,E2537/L2537,0)</f>
        <v>266.08974358974359</v>
      </c>
      <c r="P2537" s="11">
        <f t="shared" si="234"/>
        <v>41974.624363425923</v>
      </c>
      <c r="Q2537" s="11">
        <f>(((J2537/60)/60)/24)+DATE(1970,1,1)+(-5/24)</f>
        <v>41943.582696759258</v>
      </c>
      <c r="R2537" s="13" t="s">
        <v>8300</v>
      </c>
      <c r="S2537" s="14" t="str">
        <f t="shared" si="235"/>
        <v>music</v>
      </c>
      <c r="T2537" s="13" t="str">
        <f t="shared" si="236"/>
        <v>classical music</v>
      </c>
      <c r="U2537">
        <f>LEN(C2537)</f>
        <v>29</v>
      </c>
      <c r="V2537">
        <f t="shared" si="237"/>
        <v>1</v>
      </c>
      <c r="W2537">
        <f t="shared" si="238"/>
        <v>0</v>
      </c>
      <c r="X2537">
        <f t="shared" si="239"/>
        <v>0</v>
      </c>
    </row>
    <row r="2538" spans="1:24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>
        <f>E2538/D2538</f>
        <v>1.1599999999999999</v>
      </c>
      <c r="O2538" s="6">
        <f>IF(L2538&gt;0,E2538/L2538,0)</f>
        <v>7.25</v>
      </c>
      <c r="P2538" s="11">
        <f t="shared" si="234"/>
        <v>41484.89775462963</v>
      </c>
      <c r="Q2538" s="11">
        <f>(((J2538/60)/60)/24)+DATE(1970,1,1)+(-5/24)</f>
        <v>41463.89775462963</v>
      </c>
      <c r="R2538" s="13" t="s">
        <v>8300</v>
      </c>
      <c r="S2538" s="14" t="str">
        <f t="shared" si="235"/>
        <v>music</v>
      </c>
      <c r="T2538" s="13" t="str">
        <f t="shared" si="236"/>
        <v>classical music</v>
      </c>
      <c r="U2538">
        <f>LEN(C2538)</f>
        <v>130</v>
      </c>
      <c r="V2538">
        <f t="shared" si="237"/>
        <v>0</v>
      </c>
      <c r="W2538">
        <f t="shared" si="238"/>
        <v>0</v>
      </c>
      <c r="X2538">
        <f t="shared" si="239"/>
        <v>1</v>
      </c>
    </row>
    <row r="2539" spans="1:24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>
        <f>E2539/D2539</f>
        <v>1.1000000000000001</v>
      </c>
      <c r="O2539" s="6">
        <f>IF(L2539&gt;0,E2539/L2539,0)</f>
        <v>100</v>
      </c>
      <c r="P2539" s="11">
        <f t="shared" si="234"/>
        <v>40756.440451388888</v>
      </c>
      <c r="Q2539" s="11">
        <f>(((J2539/60)/60)/24)+DATE(1970,1,1)+(-5/24)</f>
        <v>40696.440451388888</v>
      </c>
      <c r="R2539" s="13" t="s">
        <v>8300</v>
      </c>
      <c r="S2539" s="14" t="str">
        <f t="shared" si="235"/>
        <v>music</v>
      </c>
      <c r="T2539" s="13" t="str">
        <f t="shared" si="236"/>
        <v>classical music</v>
      </c>
      <c r="U2539">
        <f>LEN(C2539)</f>
        <v>132</v>
      </c>
      <c r="V2539">
        <f t="shared" si="237"/>
        <v>0</v>
      </c>
      <c r="W2539">
        <f t="shared" si="238"/>
        <v>0</v>
      </c>
      <c r="X2539">
        <f t="shared" si="239"/>
        <v>1</v>
      </c>
    </row>
    <row r="2540" spans="1:24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>
        <f>E2540/D2540</f>
        <v>1.130176111111111</v>
      </c>
      <c r="O2540" s="6">
        <f>IF(L2540&gt;0,E2540/L2540,0)</f>
        <v>109.96308108108107</v>
      </c>
      <c r="P2540" s="11">
        <f t="shared" si="234"/>
        <v>41328.999305555553</v>
      </c>
      <c r="Q2540" s="11">
        <f>(((J2540/60)/60)/24)+DATE(1970,1,1)+(-5/24)</f>
        <v>41298.301631944443</v>
      </c>
      <c r="R2540" s="13" t="s">
        <v>8300</v>
      </c>
      <c r="S2540" s="14" t="str">
        <f t="shared" si="235"/>
        <v>music</v>
      </c>
      <c r="T2540" s="13" t="str">
        <f t="shared" si="236"/>
        <v>classical music</v>
      </c>
      <c r="U2540">
        <f>LEN(C2540)</f>
        <v>85</v>
      </c>
      <c r="V2540">
        <f t="shared" si="237"/>
        <v>0</v>
      </c>
      <c r="W2540">
        <f t="shared" si="238"/>
        <v>1</v>
      </c>
      <c r="X2540">
        <f t="shared" si="239"/>
        <v>0</v>
      </c>
    </row>
    <row r="2541" spans="1:24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>
        <f>E2541/D2541</f>
        <v>1.0024999999999999</v>
      </c>
      <c r="O2541" s="6">
        <f>IF(L2541&gt;0,E2541/L2541,0)</f>
        <v>169.91525423728814</v>
      </c>
      <c r="P2541" s="11">
        <f t="shared" si="234"/>
        <v>42037.693888888891</v>
      </c>
      <c r="Q2541" s="11">
        <f>(((J2541/60)/60)/24)+DATE(1970,1,1)+(-5/24)</f>
        <v>41977.693888888891</v>
      </c>
      <c r="R2541" s="13" t="s">
        <v>8300</v>
      </c>
      <c r="S2541" s="14" t="str">
        <f t="shared" si="235"/>
        <v>music</v>
      </c>
      <c r="T2541" s="13" t="str">
        <f t="shared" si="236"/>
        <v>classical music</v>
      </c>
      <c r="U2541">
        <f>LEN(C2541)</f>
        <v>125</v>
      </c>
      <c r="V2541">
        <f t="shared" si="237"/>
        <v>0</v>
      </c>
      <c r="W2541">
        <f t="shared" si="238"/>
        <v>0</v>
      </c>
      <c r="X2541">
        <f t="shared" si="239"/>
        <v>1</v>
      </c>
    </row>
    <row r="2542" spans="1:24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>
        <f>E2542/D2542</f>
        <v>1.034</v>
      </c>
      <c r="O2542" s="6">
        <f>IF(L2542&gt;0,E2542/L2542,0)</f>
        <v>95.740740740740748</v>
      </c>
      <c r="P2542" s="11">
        <f t="shared" si="234"/>
        <v>40845.466678240737</v>
      </c>
      <c r="Q2542" s="11">
        <f>(((J2542/60)/60)/24)+DATE(1970,1,1)+(-5/24)</f>
        <v>40785.466678240737</v>
      </c>
      <c r="R2542" s="13" t="s">
        <v>8300</v>
      </c>
      <c r="S2542" s="14" t="str">
        <f t="shared" si="235"/>
        <v>music</v>
      </c>
      <c r="T2542" s="13" t="str">
        <f t="shared" si="236"/>
        <v>classical music</v>
      </c>
      <c r="U2542">
        <f>LEN(C2542)</f>
        <v>135</v>
      </c>
      <c r="V2542">
        <f t="shared" si="237"/>
        <v>0</v>
      </c>
      <c r="W2542">
        <f t="shared" si="238"/>
        <v>0</v>
      </c>
      <c r="X2542">
        <f t="shared" si="239"/>
        <v>1</v>
      </c>
    </row>
    <row r="2543" spans="1:24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>
        <f>E2543/D2543</f>
        <v>1.0702857142857143</v>
      </c>
      <c r="O2543" s="6">
        <f>IF(L2543&gt;0,E2543/L2543,0)</f>
        <v>59.460317460317462</v>
      </c>
      <c r="P2543" s="11">
        <f t="shared" si="234"/>
        <v>41543.240949074068</v>
      </c>
      <c r="Q2543" s="11">
        <f>(((J2543/60)/60)/24)+DATE(1970,1,1)+(-5/24)</f>
        <v>41483.240949074068</v>
      </c>
      <c r="R2543" s="13" t="s">
        <v>8300</v>
      </c>
      <c r="S2543" s="14" t="str">
        <f t="shared" si="235"/>
        <v>music</v>
      </c>
      <c r="T2543" s="13" t="str">
        <f t="shared" si="236"/>
        <v>classical music</v>
      </c>
      <c r="U2543">
        <f>LEN(C2543)</f>
        <v>134</v>
      </c>
      <c r="V2543">
        <f t="shared" si="237"/>
        <v>0</v>
      </c>
      <c r="W2543">
        <f t="shared" si="238"/>
        <v>0</v>
      </c>
      <c r="X2543">
        <f t="shared" si="239"/>
        <v>1</v>
      </c>
    </row>
    <row r="2544" spans="1:24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>
        <f>E2544/D2544</f>
        <v>1.0357142857142858</v>
      </c>
      <c r="O2544" s="6">
        <f>IF(L2544&gt;0,E2544/L2544,0)</f>
        <v>55.769230769230766</v>
      </c>
      <c r="P2544" s="11">
        <f t="shared" si="234"/>
        <v>41547.957638888889</v>
      </c>
      <c r="Q2544" s="11">
        <f>(((J2544/60)/60)/24)+DATE(1970,1,1)+(-5/24)</f>
        <v>41509.218252314815</v>
      </c>
      <c r="R2544" s="13" t="s">
        <v>8300</v>
      </c>
      <c r="S2544" s="14" t="str">
        <f t="shared" si="235"/>
        <v>music</v>
      </c>
      <c r="T2544" s="13" t="str">
        <f t="shared" si="236"/>
        <v>classical music</v>
      </c>
      <c r="U2544">
        <f>LEN(C2544)</f>
        <v>116</v>
      </c>
      <c r="V2544">
        <f t="shared" si="237"/>
        <v>0</v>
      </c>
      <c r="W2544">
        <f t="shared" si="238"/>
        <v>0</v>
      </c>
      <c r="X2544">
        <f t="shared" si="239"/>
        <v>1</v>
      </c>
    </row>
    <row r="2545" spans="1:24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>
        <f>E2545/D2545</f>
        <v>1.5640000000000001</v>
      </c>
      <c r="O2545" s="6">
        <f>IF(L2545&gt;0,E2545/L2545,0)</f>
        <v>30.076923076923077</v>
      </c>
      <c r="P2545" s="11">
        <f t="shared" si="234"/>
        <v>40544.916666666664</v>
      </c>
      <c r="Q2545" s="11">
        <f>(((J2545/60)/60)/24)+DATE(1970,1,1)+(-5/24)</f>
        <v>40513.899282407401</v>
      </c>
      <c r="R2545" s="13" t="s">
        <v>8300</v>
      </c>
      <c r="S2545" s="14" t="str">
        <f t="shared" si="235"/>
        <v>music</v>
      </c>
      <c r="T2545" s="13" t="str">
        <f t="shared" si="236"/>
        <v>classical music</v>
      </c>
      <c r="U2545">
        <f>LEN(C2545)</f>
        <v>128</v>
      </c>
      <c r="V2545">
        <f t="shared" si="237"/>
        <v>0</v>
      </c>
      <c r="W2545">
        <f t="shared" si="238"/>
        <v>0</v>
      </c>
      <c r="X2545">
        <f t="shared" si="239"/>
        <v>1</v>
      </c>
    </row>
    <row r="2546" spans="1:24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>
        <f>E2546/D2546</f>
        <v>1.0082</v>
      </c>
      <c r="O2546" s="6">
        <f>IF(L2546&gt;0,E2546/L2546,0)</f>
        <v>88.438596491228068</v>
      </c>
      <c r="P2546" s="11">
        <f t="shared" si="234"/>
        <v>41098.3121412037</v>
      </c>
      <c r="Q2546" s="11">
        <f>(((J2546/60)/60)/24)+DATE(1970,1,1)+(-5/24)</f>
        <v>41068.3121412037</v>
      </c>
      <c r="R2546" s="13" t="s">
        <v>8300</v>
      </c>
      <c r="S2546" s="14" t="str">
        <f t="shared" si="235"/>
        <v>music</v>
      </c>
      <c r="T2546" s="13" t="str">
        <f t="shared" si="236"/>
        <v>classical music</v>
      </c>
      <c r="U2546">
        <f>LEN(C2546)</f>
        <v>94</v>
      </c>
      <c r="V2546">
        <f t="shared" si="237"/>
        <v>0</v>
      </c>
      <c r="W2546">
        <f t="shared" si="238"/>
        <v>1</v>
      </c>
      <c r="X2546">
        <f t="shared" si="239"/>
        <v>0</v>
      </c>
    </row>
    <row r="2547" spans="1:24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>
        <f>E2547/D2547</f>
        <v>1.9530000000000001</v>
      </c>
      <c r="O2547" s="6">
        <f>IF(L2547&gt;0,E2547/L2547,0)</f>
        <v>64.032786885245898</v>
      </c>
      <c r="P2547" s="11">
        <f t="shared" si="234"/>
        <v>42061.812499999993</v>
      </c>
      <c r="Q2547" s="11">
        <f>(((J2547/60)/60)/24)+DATE(1970,1,1)+(-5/24)</f>
        <v>42026.929837962954</v>
      </c>
      <c r="R2547" s="13" t="s">
        <v>8300</v>
      </c>
      <c r="S2547" s="14" t="str">
        <f t="shared" si="235"/>
        <v>music</v>
      </c>
      <c r="T2547" s="13" t="str">
        <f t="shared" si="236"/>
        <v>classical music</v>
      </c>
      <c r="U2547">
        <f>LEN(C2547)</f>
        <v>117</v>
      </c>
      <c r="V2547">
        <f t="shared" si="237"/>
        <v>0</v>
      </c>
      <c r="W2547">
        <f t="shared" si="238"/>
        <v>0</v>
      </c>
      <c r="X2547">
        <f t="shared" si="239"/>
        <v>1</v>
      </c>
    </row>
    <row r="2548" spans="1:24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>
        <f>E2548/D2548</f>
        <v>1.1171428571428572</v>
      </c>
      <c r="O2548" s="6">
        <f>IF(L2548&gt;0,E2548/L2548,0)</f>
        <v>60.153846153846153</v>
      </c>
      <c r="P2548" s="11">
        <f t="shared" si="234"/>
        <v>41552</v>
      </c>
      <c r="Q2548" s="11">
        <f>(((J2548/60)/60)/24)+DATE(1970,1,1)+(-5/24)</f>
        <v>41524.650219907402</v>
      </c>
      <c r="R2548" s="13" t="s">
        <v>8300</v>
      </c>
      <c r="S2548" s="14" t="str">
        <f t="shared" si="235"/>
        <v>music</v>
      </c>
      <c r="T2548" s="13" t="str">
        <f t="shared" si="236"/>
        <v>classical music</v>
      </c>
      <c r="U2548">
        <f>LEN(C2548)</f>
        <v>101</v>
      </c>
      <c r="V2548">
        <f t="shared" si="237"/>
        <v>0</v>
      </c>
      <c r="W2548">
        <f t="shared" si="238"/>
        <v>0</v>
      </c>
      <c r="X2548">
        <f t="shared" si="239"/>
        <v>1</v>
      </c>
    </row>
    <row r="2549" spans="1:24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>
        <f>E2549/D2549</f>
        <v>1.1985454545454546</v>
      </c>
      <c r="O2549" s="6">
        <f>IF(L2549&gt;0,E2549/L2549,0)</f>
        <v>49.194029850746269</v>
      </c>
      <c r="P2549" s="11">
        <f t="shared" si="234"/>
        <v>41003.523182870369</v>
      </c>
      <c r="Q2549" s="11">
        <f>(((J2549/60)/60)/24)+DATE(1970,1,1)+(-5/24)</f>
        <v>40973.564849537033</v>
      </c>
      <c r="R2549" s="13" t="s">
        <v>8300</v>
      </c>
      <c r="S2549" s="14" t="str">
        <f t="shared" si="235"/>
        <v>music</v>
      </c>
      <c r="T2549" s="13" t="str">
        <f t="shared" si="236"/>
        <v>classical music</v>
      </c>
      <c r="U2549">
        <f>LEN(C2549)</f>
        <v>132</v>
      </c>
      <c r="V2549">
        <f t="shared" si="237"/>
        <v>0</v>
      </c>
      <c r="W2549">
        <f t="shared" si="238"/>
        <v>0</v>
      </c>
      <c r="X2549">
        <f t="shared" si="239"/>
        <v>1</v>
      </c>
    </row>
    <row r="2550" spans="1:24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>
        <f>E2550/D2550</f>
        <v>1.0185</v>
      </c>
      <c r="O2550" s="6">
        <f>IF(L2550&gt;0,E2550/L2550,0)</f>
        <v>165.16216216216216</v>
      </c>
      <c r="P2550" s="11">
        <f t="shared" si="234"/>
        <v>42642.977083333331</v>
      </c>
      <c r="Q2550" s="11">
        <f>(((J2550/60)/60)/24)+DATE(1970,1,1)+(-5/24)</f>
        <v>42618.417094907411</v>
      </c>
      <c r="R2550" s="13" t="s">
        <v>8300</v>
      </c>
      <c r="S2550" s="14" t="str">
        <f t="shared" si="235"/>
        <v>music</v>
      </c>
      <c r="T2550" s="13" t="str">
        <f t="shared" si="236"/>
        <v>classical music</v>
      </c>
      <c r="U2550">
        <f>LEN(C2550)</f>
        <v>134</v>
      </c>
      <c r="V2550">
        <f t="shared" si="237"/>
        <v>0</v>
      </c>
      <c r="W2550">
        <f t="shared" si="238"/>
        <v>0</v>
      </c>
      <c r="X2550">
        <f t="shared" si="239"/>
        <v>1</v>
      </c>
    </row>
    <row r="2551" spans="1:24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>
        <f>E2551/D2551</f>
        <v>1.0280254777070064</v>
      </c>
      <c r="O2551" s="6">
        <f>IF(L2551&gt;0,E2551/L2551,0)</f>
        <v>43.621621621621621</v>
      </c>
      <c r="P2551" s="11">
        <f t="shared" si="234"/>
        <v>41425.5</v>
      </c>
      <c r="Q2551" s="11">
        <f>(((J2551/60)/60)/24)+DATE(1970,1,1)+(-5/24)</f>
        <v>41390.549421296295</v>
      </c>
      <c r="R2551" s="13" t="s">
        <v>8300</v>
      </c>
      <c r="S2551" s="14" t="str">
        <f t="shared" si="235"/>
        <v>music</v>
      </c>
      <c r="T2551" s="13" t="str">
        <f t="shared" si="236"/>
        <v>classical music</v>
      </c>
      <c r="U2551">
        <f>LEN(C2551)</f>
        <v>117</v>
      </c>
      <c r="V2551">
        <f t="shared" si="237"/>
        <v>0</v>
      </c>
      <c r="W2551">
        <f t="shared" si="238"/>
        <v>0</v>
      </c>
      <c r="X2551">
        <f t="shared" si="239"/>
        <v>1</v>
      </c>
    </row>
    <row r="2552" spans="1:24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>
        <f>E2552/D2552</f>
        <v>1.0084615384615385</v>
      </c>
      <c r="O2552" s="6">
        <f>IF(L2552&gt;0,E2552/L2552,0)</f>
        <v>43.7</v>
      </c>
      <c r="P2552" s="11">
        <f t="shared" si="234"/>
        <v>42284.957638888889</v>
      </c>
      <c r="Q2552" s="11">
        <f>(((J2552/60)/60)/24)+DATE(1970,1,1)+(-5/24)</f>
        <v>42228.425995370366</v>
      </c>
      <c r="R2552" s="13" t="s">
        <v>8300</v>
      </c>
      <c r="S2552" s="14" t="str">
        <f t="shared" si="235"/>
        <v>music</v>
      </c>
      <c r="T2552" s="13" t="str">
        <f t="shared" si="236"/>
        <v>classical music</v>
      </c>
      <c r="U2552">
        <f>LEN(C2552)</f>
        <v>135</v>
      </c>
      <c r="V2552">
        <f t="shared" si="237"/>
        <v>0</v>
      </c>
      <c r="W2552">
        <f t="shared" si="238"/>
        <v>0</v>
      </c>
      <c r="X2552">
        <f t="shared" si="239"/>
        <v>1</v>
      </c>
    </row>
    <row r="2553" spans="1:24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>
        <f>E2553/D2553</f>
        <v>1.0273469387755103</v>
      </c>
      <c r="O2553" s="6">
        <f>IF(L2553&gt;0,E2553/L2553,0)</f>
        <v>67.419642857142861</v>
      </c>
      <c r="P2553" s="11">
        <f t="shared" si="234"/>
        <v>40989.658333333333</v>
      </c>
      <c r="Q2553" s="11">
        <f>(((J2553/60)/60)/24)+DATE(1970,1,1)+(-5/24)</f>
        <v>40961.043807870366</v>
      </c>
      <c r="R2553" s="13" t="s">
        <v>8300</v>
      </c>
      <c r="S2553" s="14" t="str">
        <f t="shared" si="235"/>
        <v>music</v>
      </c>
      <c r="T2553" s="13" t="str">
        <f t="shared" si="236"/>
        <v>classical music</v>
      </c>
      <c r="U2553">
        <f>LEN(C2553)</f>
        <v>119</v>
      </c>
      <c r="V2553">
        <f t="shared" si="237"/>
        <v>0</v>
      </c>
      <c r="W2553">
        <f t="shared" si="238"/>
        <v>0</v>
      </c>
      <c r="X2553">
        <f t="shared" si="239"/>
        <v>1</v>
      </c>
    </row>
    <row r="2554" spans="1:24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>
        <f>E2554/D2554</f>
        <v>1.0649999999999999</v>
      </c>
      <c r="O2554" s="6">
        <f>IF(L2554&gt;0,E2554/L2554,0)</f>
        <v>177.5</v>
      </c>
      <c r="P2554" s="11">
        <f t="shared" si="234"/>
        <v>42799.601631944439</v>
      </c>
      <c r="Q2554" s="11">
        <f>(((J2554/60)/60)/24)+DATE(1970,1,1)+(-5/24)</f>
        <v>42769.601631944439</v>
      </c>
      <c r="R2554" s="13" t="s">
        <v>8300</v>
      </c>
      <c r="S2554" s="14" t="str">
        <f t="shared" si="235"/>
        <v>music</v>
      </c>
      <c r="T2554" s="13" t="str">
        <f t="shared" si="236"/>
        <v>classical music</v>
      </c>
      <c r="U2554">
        <f>LEN(C2554)</f>
        <v>121</v>
      </c>
      <c r="V2554">
        <f t="shared" si="237"/>
        <v>0</v>
      </c>
      <c r="W2554">
        <f t="shared" si="238"/>
        <v>0</v>
      </c>
      <c r="X2554">
        <f t="shared" si="239"/>
        <v>1</v>
      </c>
    </row>
    <row r="2555" spans="1:24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>
        <f>E2555/D2555</f>
        <v>1.5553333333333332</v>
      </c>
      <c r="O2555" s="6">
        <f>IF(L2555&gt;0,E2555/L2555,0)</f>
        <v>38.883333333333333</v>
      </c>
      <c r="P2555" s="11">
        <f t="shared" si="234"/>
        <v>41172.99082175926</v>
      </c>
      <c r="Q2555" s="11">
        <f>(((J2555/60)/60)/24)+DATE(1970,1,1)+(-5/24)</f>
        <v>41112.99082175926</v>
      </c>
      <c r="R2555" s="13" t="s">
        <v>8300</v>
      </c>
      <c r="S2555" s="14" t="str">
        <f t="shared" si="235"/>
        <v>music</v>
      </c>
      <c r="T2555" s="13" t="str">
        <f t="shared" si="236"/>
        <v>classical music</v>
      </c>
      <c r="U2555">
        <f>LEN(C2555)</f>
        <v>128</v>
      </c>
      <c r="V2555">
        <f t="shared" si="237"/>
        <v>0</v>
      </c>
      <c r="W2555">
        <f t="shared" si="238"/>
        <v>0</v>
      </c>
      <c r="X2555">
        <f t="shared" si="239"/>
        <v>1</v>
      </c>
    </row>
    <row r="2556" spans="1:24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>
        <f>E2556/D2556</f>
        <v>1.228</v>
      </c>
      <c r="O2556" s="6">
        <f>IF(L2556&gt;0,E2556/L2556,0)</f>
        <v>54.985074626865675</v>
      </c>
      <c r="P2556" s="11">
        <f t="shared" si="234"/>
        <v>42155.957638888889</v>
      </c>
      <c r="Q2556" s="11">
        <f>(((J2556/60)/60)/24)+DATE(1970,1,1)+(-5/24)</f>
        <v>42124.869942129626</v>
      </c>
      <c r="R2556" s="13" t="s">
        <v>8300</v>
      </c>
      <c r="S2556" s="14" t="str">
        <f t="shared" si="235"/>
        <v>music</v>
      </c>
      <c r="T2556" s="13" t="str">
        <f t="shared" si="236"/>
        <v>classical music</v>
      </c>
      <c r="U2556">
        <f>LEN(C2556)</f>
        <v>132</v>
      </c>
      <c r="V2556">
        <f t="shared" si="237"/>
        <v>0</v>
      </c>
      <c r="W2556">
        <f t="shared" si="238"/>
        <v>0</v>
      </c>
      <c r="X2556">
        <f t="shared" si="239"/>
        <v>1</v>
      </c>
    </row>
    <row r="2557" spans="1:24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>
        <f>E2557/D2557</f>
        <v>1.0734999999999999</v>
      </c>
      <c r="O2557" s="6">
        <f>IF(L2557&gt;0,E2557/L2557,0)</f>
        <v>61.342857142857142</v>
      </c>
      <c r="P2557" s="11">
        <f t="shared" si="234"/>
        <v>41057.44667824074</v>
      </c>
      <c r="Q2557" s="11">
        <f>(((J2557/60)/60)/24)+DATE(1970,1,1)+(-5/24)</f>
        <v>41026.44667824074</v>
      </c>
      <c r="R2557" s="13" t="s">
        <v>8300</v>
      </c>
      <c r="S2557" s="14" t="str">
        <f t="shared" si="235"/>
        <v>music</v>
      </c>
      <c r="T2557" s="13" t="str">
        <f t="shared" si="236"/>
        <v>classical music</v>
      </c>
      <c r="U2557">
        <f>LEN(C2557)</f>
        <v>133</v>
      </c>
      <c r="V2557">
        <f t="shared" si="237"/>
        <v>0</v>
      </c>
      <c r="W2557">
        <f t="shared" si="238"/>
        <v>0</v>
      </c>
      <c r="X2557">
        <f t="shared" si="239"/>
        <v>1</v>
      </c>
    </row>
    <row r="2558" spans="1:24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>
        <f>E2558/D2558</f>
        <v>1.0550335570469798</v>
      </c>
      <c r="O2558" s="6">
        <f>IF(L2558&gt;0,E2558/L2558,0)</f>
        <v>23.117647058823529</v>
      </c>
      <c r="P2558" s="11">
        <f t="shared" si="234"/>
        <v>41267.783067129625</v>
      </c>
      <c r="Q2558" s="11">
        <f>(((J2558/60)/60)/24)+DATE(1970,1,1)+(-5/24)</f>
        <v>41222.783067129625</v>
      </c>
      <c r="R2558" s="13" t="s">
        <v>8300</v>
      </c>
      <c r="S2558" s="14" t="str">
        <f t="shared" si="235"/>
        <v>music</v>
      </c>
      <c r="T2558" s="13" t="str">
        <f t="shared" si="236"/>
        <v>classical music</v>
      </c>
      <c r="U2558">
        <f>LEN(C2558)</f>
        <v>132</v>
      </c>
      <c r="V2558">
        <f t="shared" si="237"/>
        <v>0</v>
      </c>
      <c r="W2558">
        <f t="shared" si="238"/>
        <v>0</v>
      </c>
      <c r="X2558">
        <f t="shared" si="239"/>
        <v>1</v>
      </c>
    </row>
    <row r="2559" spans="1:24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>
        <f>E2559/D2559</f>
        <v>1.1844444444444444</v>
      </c>
      <c r="O2559" s="6">
        <f>IF(L2559&gt;0,E2559/L2559,0)</f>
        <v>29.611111111111111</v>
      </c>
      <c r="P2559" s="11">
        <f t="shared" si="234"/>
        <v>41774.536874999998</v>
      </c>
      <c r="Q2559" s="11">
        <f>(((J2559/60)/60)/24)+DATE(1970,1,1)+(-5/24)</f>
        <v>41744.536874999998</v>
      </c>
      <c r="R2559" s="13" t="s">
        <v>8300</v>
      </c>
      <c r="S2559" s="14" t="str">
        <f t="shared" si="235"/>
        <v>music</v>
      </c>
      <c r="T2559" s="13" t="str">
        <f t="shared" si="236"/>
        <v>classical music</v>
      </c>
      <c r="U2559">
        <f>LEN(C2559)</f>
        <v>79</v>
      </c>
      <c r="V2559">
        <f t="shared" si="237"/>
        <v>0</v>
      </c>
      <c r="W2559">
        <f t="shared" si="238"/>
        <v>1</v>
      </c>
      <c r="X2559">
        <f t="shared" si="239"/>
        <v>0</v>
      </c>
    </row>
    <row r="2560" spans="1:24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>
        <f>E2560/D2560</f>
        <v>1.0888</v>
      </c>
      <c r="O2560" s="6">
        <f>IF(L2560&gt;0,E2560/L2560,0)</f>
        <v>75.611111111111114</v>
      </c>
      <c r="P2560" s="11">
        <f t="shared" si="234"/>
        <v>42125.374305555553</v>
      </c>
      <c r="Q2560" s="11">
        <f>(((J2560/60)/60)/24)+DATE(1970,1,1)+(-5/24)</f>
        <v>42093.651689814818</v>
      </c>
      <c r="R2560" s="13" t="s">
        <v>8300</v>
      </c>
      <c r="S2560" s="14" t="str">
        <f t="shared" si="235"/>
        <v>music</v>
      </c>
      <c r="T2560" s="13" t="str">
        <f t="shared" si="236"/>
        <v>classical music</v>
      </c>
      <c r="U2560">
        <f>LEN(C2560)</f>
        <v>97</v>
      </c>
      <c r="V2560">
        <f t="shared" si="237"/>
        <v>0</v>
      </c>
      <c r="W2560">
        <f t="shared" si="238"/>
        <v>1</v>
      </c>
      <c r="X2560">
        <f t="shared" si="239"/>
        <v>0</v>
      </c>
    </row>
    <row r="2561" spans="1:24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>
        <f>E2561/D2561</f>
        <v>1.1125</v>
      </c>
      <c r="O2561" s="6">
        <f>IF(L2561&gt;0,E2561/L2561,0)</f>
        <v>35.6</v>
      </c>
      <c r="P2561" s="11">
        <f t="shared" si="234"/>
        <v>40862.609027777777</v>
      </c>
      <c r="Q2561" s="11">
        <f>(((J2561/60)/60)/24)+DATE(1970,1,1)+(-5/24)</f>
        <v>40829.665324074071</v>
      </c>
      <c r="R2561" s="13" t="s">
        <v>8300</v>
      </c>
      <c r="S2561" s="14" t="str">
        <f t="shared" si="235"/>
        <v>music</v>
      </c>
      <c r="T2561" s="13" t="str">
        <f t="shared" si="236"/>
        <v>classical music</v>
      </c>
      <c r="U2561">
        <f>LEN(C2561)</f>
        <v>128</v>
      </c>
      <c r="V2561">
        <f t="shared" si="237"/>
        <v>0</v>
      </c>
      <c r="W2561">
        <f t="shared" si="238"/>
        <v>0</v>
      </c>
      <c r="X2561">
        <f t="shared" si="239"/>
        <v>1</v>
      </c>
    </row>
    <row r="2562" spans="1:24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>
        <f>E2562/D2562</f>
        <v>1.0009999999999999</v>
      </c>
      <c r="O2562" s="6">
        <f>IF(L2562&gt;0,E2562/L2562,0)</f>
        <v>143</v>
      </c>
      <c r="P2562" s="11">
        <f t="shared" ref="P2562:P2625" si="240">(((I2562/60)/60)/24)+DATE(1970,1,1)+(-5/24)</f>
        <v>42069.742754629631</v>
      </c>
      <c r="Q2562" s="11">
        <f>(((J2562/60)/60)/24)+DATE(1970,1,1)+(-5/24)</f>
        <v>42039.742754629631</v>
      </c>
      <c r="R2562" s="13" t="s">
        <v>8300</v>
      </c>
      <c r="S2562" s="14" t="str">
        <f t="shared" ref="S2562:S2625" si="241">LEFT(R2562,SEARCH("/",R2562)-1)</f>
        <v>music</v>
      </c>
      <c r="T2562" s="13" t="str">
        <f t="shared" ref="T2562:T2625" si="242">RIGHT(R2562,LEN(R2562)-SEARCH("/",R2562))</f>
        <v>classical music</v>
      </c>
      <c r="U2562">
        <f>LEN(C2562)</f>
        <v>125</v>
      </c>
      <c r="V2562">
        <f t="shared" si="237"/>
        <v>0</v>
      </c>
      <c r="W2562">
        <f t="shared" si="238"/>
        <v>0</v>
      </c>
      <c r="X2562">
        <f t="shared" si="239"/>
        <v>1</v>
      </c>
    </row>
    <row r="2563" spans="1:24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>
        <f>E2563/D2563</f>
        <v>0</v>
      </c>
      <c r="O2563" s="6">
        <f>IF(L2563&gt;0,E2563/L2563,0)</f>
        <v>0</v>
      </c>
      <c r="P2563" s="11">
        <f t="shared" si="240"/>
        <v>42290.320474537039</v>
      </c>
      <c r="Q2563" s="11">
        <f>(((J2563/60)/60)/24)+DATE(1970,1,1)+(-5/24)</f>
        <v>42260.320474537039</v>
      </c>
      <c r="R2563" s="13" t="s">
        <v>8284</v>
      </c>
      <c r="S2563" s="14" t="str">
        <f t="shared" si="241"/>
        <v>food</v>
      </c>
      <c r="T2563" s="13" t="str">
        <f t="shared" si="242"/>
        <v>food trucks</v>
      </c>
      <c r="U2563">
        <f>LEN(C2563)</f>
        <v>125</v>
      </c>
      <c r="V2563">
        <f t="shared" ref="V2563:V2626" si="243">IF(U2563&lt;50,1,0)</f>
        <v>0</v>
      </c>
      <c r="W2563">
        <f t="shared" ref="W2563:W2626" si="244">IF(AND(U2563&gt;= 50, U2563 &lt; 100),1,0)</f>
        <v>0</v>
      </c>
      <c r="X2563">
        <f t="shared" ref="X2563:X2626" si="245">IF(U2563&gt;=100,1,0)</f>
        <v>1</v>
      </c>
    </row>
    <row r="2564" spans="1:24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>
        <f>E2564/D2564</f>
        <v>7.4999999999999997E-3</v>
      </c>
      <c r="O2564" s="6">
        <f>IF(L2564&gt;0,E2564/L2564,0)</f>
        <v>25</v>
      </c>
      <c r="P2564" s="11">
        <f t="shared" si="240"/>
        <v>42654.316423611112</v>
      </c>
      <c r="Q2564" s="11">
        <f>(((J2564/60)/60)/24)+DATE(1970,1,1)+(-5/24)</f>
        <v>42594.316423611112</v>
      </c>
      <c r="R2564" s="13" t="s">
        <v>8284</v>
      </c>
      <c r="S2564" s="14" t="str">
        <f t="shared" si="241"/>
        <v>food</v>
      </c>
      <c r="T2564" s="13" t="str">
        <f t="shared" si="242"/>
        <v>food trucks</v>
      </c>
      <c r="U2564">
        <f>LEN(C2564)</f>
        <v>123</v>
      </c>
      <c r="V2564">
        <f t="shared" si="243"/>
        <v>0</v>
      </c>
      <c r="W2564">
        <f t="shared" si="244"/>
        <v>0</v>
      </c>
      <c r="X2564">
        <f t="shared" si="245"/>
        <v>1</v>
      </c>
    </row>
    <row r="2565" spans="1:24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>
        <f>E2565/D2565</f>
        <v>0</v>
      </c>
      <c r="O2565" s="6">
        <f>IF(L2565&gt;0,E2565/L2565,0)</f>
        <v>0</v>
      </c>
      <c r="P2565" s="11">
        <f t="shared" si="240"/>
        <v>42214.931145833332</v>
      </c>
      <c r="Q2565" s="11">
        <f>(((J2565/60)/60)/24)+DATE(1970,1,1)+(-5/24)</f>
        <v>42154.931145833332</v>
      </c>
      <c r="R2565" s="13" t="s">
        <v>8284</v>
      </c>
      <c r="S2565" s="14" t="str">
        <f t="shared" si="241"/>
        <v>food</v>
      </c>
      <c r="T2565" s="13" t="str">
        <f t="shared" si="242"/>
        <v>food trucks</v>
      </c>
      <c r="U2565">
        <f>LEN(C2565)</f>
        <v>60</v>
      </c>
      <c r="V2565">
        <f t="shared" si="243"/>
        <v>0</v>
      </c>
      <c r="W2565">
        <f t="shared" si="244"/>
        <v>1</v>
      </c>
      <c r="X2565">
        <f t="shared" si="245"/>
        <v>0</v>
      </c>
    </row>
    <row r="2566" spans="1:24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>
        <f>E2566/D2566</f>
        <v>0</v>
      </c>
      <c r="O2566" s="6">
        <f>IF(L2566&gt;0,E2566/L2566,0)</f>
        <v>0</v>
      </c>
      <c r="P2566" s="11">
        <f t="shared" si="240"/>
        <v>41851.83216435185</v>
      </c>
      <c r="Q2566" s="11">
        <f>(((J2566/60)/60)/24)+DATE(1970,1,1)+(-5/24)</f>
        <v>41821.83216435185</v>
      </c>
      <c r="R2566" s="13" t="s">
        <v>8284</v>
      </c>
      <c r="S2566" s="14" t="str">
        <f t="shared" si="241"/>
        <v>food</v>
      </c>
      <c r="T2566" s="13" t="str">
        <f t="shared" si="242"/>
        <v>food trucks</v>
      </c>
      <c r="U2566">
        <f>LEN(C2566)</f>
        <v>118</v>
      </c>
      <c r="V2566">
        <f t="shared" si="243"/>
        <v>0</v>
      </c>
      <c r="W2566">
        <f t="shared" si="244"/>
        <v>0</v>
      </c>
      <c r="X2566">
        <f t="shared" si="245"/>
        <v>1</v>
      </c>
    </row>
    <row r="2567" spans="1:24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>
        <f>E2567/D2567</f>
        <v>0.01</v>
      </c>
      <c r="O2567" s="6">
        <f>IF(L2567&gt;0,E2567/L2567,0)</f>
        <v>100</v>
      </c>
      <c r="P2567" s="11">
        <f t="shared" si="240"/>
        <v>42499.659722222219</v>
      </c>
      <c r="Q2567" s="11">
        <f>(((J2567/60)/60)/24)+DATE(1970,1,1)+(-5/24)</f>
        <v>42440.442002314812</v>
      </c>
      <c r="R2567" s="13" t="s">
        <v>8284</v>
      </c>
      <c r="S2567" s="14" t="str">
        <f t="shared" si="241"/>
        <v>food</v>
      </c>
      <c r="T2567" s="13" t="str">
        <f t="shared" si="242"/>
        <v>food trucks</v>
      </c>
      <c r="U2567">
        <f>LEN(C2567)</f>
        <v>118</v>
      </c>
      <c r="V2567">
        <f t="shared" si="243"/>
        <v>0</v>
      </c>
      <c r="W2567">
        <f t="shared" si="244"/>
        <v>0</v>
      </c>
      <c r="X2567">
        <f t="shared" si="245"/>
        <v>1</v>
      </c>
    </row>
    <row r="2568" spans="1:24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>
        <f>E2568/D2568</f>
        <v>0</v>
      </c>
      <c r="O2568" s="6">
        <f>IF(L2568&gt;0,E2568/L2568,0)</f>
        <v>0</v>
      </c>
      <c r="P2568" s="11">
        <f t="shared" si="240"/>
        <v>41872.772546296292</v>
      </c>
      <c r="Q2568" s="11">
        <f>(((J2568/60)/60)/24)+DATE(1970,1,1)+(-5/24)</f>
        <v>41842.772546296292</v>
      </c>
      <c r="R2568" s="13" t="s">
        <v>8284</v>
      </c>
      <c r="S2568" s="14" t="str">
        <f t="shared" si="241"/>
        <v>food</v>
      </c>
      <c r="T2568" s="13" t="str">
        <f t="shared" si="242"/>
        <v>food trucks</v>
      </c>
      <c r="U2568">
        <f>LEN(C2568)</f>
        <v>119</v>
      </c>
      <c r="V2568">
        <f t="shared" si="243"/>
        <v>0</v>
      </c>
      <c r="W2568">
        <f t="shared" si="244"/>
        <v>0</v>
      </c>
      <c r="X2568">
        <f t="shared" si="245"/>
        <v>1</v>
      </c>
    </row>
    <row r="2569" spans="1:24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>
        <f>E2569/D2569</f>
        <v>2.6666666666666666E-3</v>
      </c>
      <c r="O2569" s="6">
        <f>IF(L2569&gt;0,E2569/L2569,0)</f>
        <v>60</v>
      </c>
      <c r="P2569" s="11">
        <f t="shared" si="240"/>
        <v>42117.670578703699</v>
      </c>
      <c r="Q2569" s="11">
        <f>(((J2569/60)/60)/24)+DATE(1970,1,1)+(-5/24)</f>
        <v>42087.670578703699</v>
      </c>
      <c r="R2569" s="13" t="s">
        <v>8284</v>
      </c>
      <c r="S2569" s="14" t="str">
        <f t="shared" si="241"/>
        <v>food</v>
      </c>
      <c r="T2569" s="13" t="str">
        <f t="shared" si="242"/>
        <v>food trucks</v>
      </c>
      <c r="U2569">
        <f>LEN(C2569)</f>
        <v>126</v>
      </c>
      <c r="V2569">
        <f t="shared" si="243"/>
        <v>0</v>
      </c>
      <c r="W2569">
        <f t="shared" si="244"/>
        <v>0</v>
      </c>
      <c r="X2569">
        <f t="shared" si="245"/>
        <v>1</v>
      </c>
    </row>
    <row r="2570" spans="1:24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>
        <f>E2570/D2570</f>
        <v>5.0000000000000001E-3</v>
      </c>
      <c r="O2570" s="6">
        <f>IF(L2570&gt;0,E2570/L2570,0)</f>
        <v>50</v>
      </c>
      <c r="P2570" s="11">
        <f t="shared" si="240"/>
        <v>42614.45826388889</v>
      </c>
      <c r="Q2570" s="11">
        <f>(((J2570/60)/60)/24)+DATE(1970,1,1)+(-5/24)</f>
        <v>42584.45826388889</v>
      </c>
      <c r="R2570" s="13" t="s">
        <v>8284</v>
      </c>
      <c r="S2570" s="14" t="str">
        <f t="shared" si="241"/>
        <v>food</v>
      </c>
      <c r="T2570" s="13" t="str">
        <f t="shared" si="242"/>
        <v>food trucks</v>
      </c>
      <c r="U2570">
        <f>LEN(C2570)</f>
        <v>129</v>
      </c>
      <c r="V2570">
        <f t="shared" si="243"/>
        <v>0</v>
      </c>
      <c r="W2570">
        <f t="shared" si="244"/>
        <v>0</v>
      </c>
      <c r="X2570">
        <f t="shared" si="245"/>
        <v>1</v>
      </c>
    </row>
    <row r="2571" spans="1:24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>
        <f>E2571/D2571</f>
        <v>2.2307692307692306E-2</v>
      </c>
      <c r="O2571" s="6">
        <f>IF(L2571&gt;0,E2571/L2571,0)</f>
        <v>72.5</v>
      </c>
      <c r="P2571" s="11">
        <f t="shared" si="240"/>
        <v>42263.897129629629</v>
      </c>
      <c r="Q2571" s="11">
        <f>(((J2571/60)/60)/24)+DATE(1970,1,1)+(-5/24)</f>
        <v>42233.897129629629</v>
      </c>
      <c r="R2571" s="13" t="s">
        <v>8284</v>
      </c>
      <c r="S2571" s="14" t="str">
        <f t="shared" si="241"/>
        <v>food</v>
      </c>
      <c r="T2571" s="13" t="str">
        <f t="shared" si="242"/>
        <v>food trucks</v>
      </c>
      <c r="U2571">
        <f>LEN(C2571)</f>
        <v>109</v>
      </c>
      <c r="V2571">
        <f t="shared" si="243"/>
        <v>0</v>
      </c>
      <c r="W2571">
        <f t="shared" si="244"/>
        <v>0</v>
      </c>
      <c r="X2571">
        <f t="shared" si="245"/>
        <v>1</v>
      </c>
    </row>
    <row r="2572" spans="1:24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>
        <f>E2572/D2572</f>
        <v>8.4285714285714294E-3</v>
      </c>
      <c r="O2572" s="6">
        <f>IF(L2572&gt;0,E2572/L2572,0)</f>
        <v>29.5</v>
      </c>
      <c r="P2572" s="11">
        <f t="shared" si="240"/>
        <v>42774.694849537038</v>
      </c>
      <c r="Q2572" s="11">
        <f>(((J2572/60)/60)/24)+DATE(1970,1,1)+(-5/24)</f>
        <v>42744.694849537038</v>
      </c>
      <c r="R2572" s="13" t="s">
        <v>8284</v>
      </c>
      <c r="S2572" s="14" t="str">
        <f t="shared" si="241"/>
        <v>food</v>
      </c>
      <c r="T2572" s="13" t="str">
        <f t="shared" si="242"/>
        <v>food trucks</v>
      </c>
      <c r="U2572">
        <f>LEN(C2572)</f>
        <v>121</v>
      </c>
      <c r="V2572">
        <f t="shared" si="243"/>
        <v>0</v>
      </c>
      <c r="W2572">
        <f t="shared" si="244"/>
        <v>0</v>
      </c>
      <c r="X2572">
        <f t="shared" si="245"/>
        <v>1</v>
      </c>
    </row>
    <row r="2573" spans="1:24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>
        <f>E2573/D2573</f>
        <v>2.5000000000000001E-3</v>
      </c>
      <c r="O2573" s="6">
        <f>IF(L2573&gt;0,E2573/L2573,0)</f>
        <v>62.5</v>
      </c>
      <c r="P2573" s="11">
        <f t="shared" si="240"/>
        <v>42509.133344907408</v>
      </c>
      <c r="Q2573" s="11">
        <f>(((J2573/60)/60)/24)+DATE(1970,1,1)+(-5/24)</f>
        <v>42449.133344907408</v>
      </c>
      <c r="R2573" s="13" t="s">
        <v>8284</v>
      </c>
      <c r="S2573" s="14" t="str">
        <f t="shared" si="241"/>
        <v>food</v>
      </c>
      <c r="T2573" s="13" t="str">
        <f t="shared" si="242"/>
        <v>food trucks</v>
      </c>
      <c r="U2573">
        <f>LEN(C2573)</f>
        <v>127</v>
      </c>
      <c r="V2573">
        <f t="shared" si="243"/>
        <v>0</v>
      </c>
      <c r="W2573">
        <f t="shared" si="244"/>
        <v>0</v>
      </c>
      <c r="X2573">
        <f t="shared" si="245"/>
        <v>1</v>
      </c>
    </row>
    <row r="2574" spans="1:24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>
        <f>E2574/D2574</f>
        <v>0</v>
      </c>
      <c r="O2574" s="6">
        <f>IF(L2574&gt;0,E2574/L2574,0)</f>
        <v>0</v>
      </c>
      <c r="P2574" s="11">
        <f t="shared" si="240"/>
        <v>42106.911076388882</v>
      </c>
      <c r="Q2574" s="11">
        <f>(((J2574/60)/60)/24)+DATE(1970,1,1)+(-5/24)</f>
        <v>42076.911076388882</v>
      </c>
      <c r="R2574" s="13" t="s">
        <v>8284</v>
      </c>
      <c r="S2574" s="14" t="str">
        <f t="shared" si="241"/>
        <v>food</v>
      </c>
      <c r="T2574" s="13" t="str">
        <f t="shared" si="242"/>
        <v>food trucks</v>
      </c>
      <c r="U2574">
        <f>LEN(C2574)</f>
        <v>100</v>
      </c>
      <c r="V2574">
        <f t="shared" si="243"/>
        <v>0</v>
      </c>
      <c r="W2574">
        <f t="shared" si="244"/>
        <v>0</v>
      </c>
      <c r="X2574">
        <f t="shared" si="245"/>
        <v>1</v>
      </c>
    </row>
    <row r="2575" spans="1:24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>
        <f>E2575/D2575</f>
        <v>0</v>
      </c>
      <c r="O2575" s="6">
        <f>IF(L2575&gt;0,E2575/L2575,0)</f>
        <v>0</v>
      </c>
      <c r="P2575" s="11">
        <f t="shared" si="240"/>
        <v>41874.383668981478</v>
      </c>
      <c r="Q2575" s="11">
        <f>(((J2575/60)/60)/24)+DATE(1970,1,1)+(-5/24)</f>
        <v>41829.383668981478</v>
      </c>
      <c r="R2575" s="13" t="s">
        <v>8284</v>
      </c>
      <c r="S2575" s="14" t="str">
        <f t="shared" si="241"/>
        <v>food</v>
      </c>
      <c r="T2575" s="13" t="str">
        <f t="shared" si="242"/>
        <v>food trucks</v>
      </c>
      <c r="U2575">
        <f>LEN(C2575)</f>
        <v>135</v>
      </c>
      <c r="V2575">
        <f t="shared" si="243"/>
        <v>0</v>
      </c>
      <c r="W2575">
        <f t="shared" si="244"/>
        <v>0</v>
      </c>
      <c r="X2575">
        <f t="shared" si="245"/>
        <v>1</v>
      </c>
    </row>
    <row r="2576" spans="1:24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>
        <f>E2576/D2576</f>
        <v>0</v>
      </c>
      <c r="O2576" s="6">
        <f>IF(L2576&gt;0,E2576/L2576,0)</f>
        <v>0</v>
      </c>
      <c r="P2576" s="11">
        <f t="shared" si="240"/>
        <v>42508.617418981477</v>
      </c>
      <c r="Q2576" s="11">
        <f>(((J2576/60)/60)/24)+DATE(1970,1,1)+(-5/24)</f>
        <v>42487.617418981477</v>
      </c>
      <c r="R2576" s="13" t="s">
        <v>8284</v>
      </c>
      <c r="S2576" s="14" t="str">
        <f t="shared" si="241"/>
        <v>food</v>
      </c>
      <c r="T2576" s="13" t="str">
        <f t="shared" si="242"/>
        <v>food trucks</v>
      </c>
      <c r="U2576">
        <f>LEN(C2576)</f>
        <v>130</v>
      </c>
      <c r="V2576">
        <f t="shared" si="243"/>
        <v>0</v>
      </c>
      <c r="W2576">
        <f t="shared" si="244"/>
        <v>0</v>
      </c>
      <c r="X2576">
        <f t="shared" si="245"/>
        <v>1</v>
      </c>
    </row>
    <row r="2577" spans="1:24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>
        <f>E2577/D2577</f>
        <v>0</v>
      </c>
      <c r="O2577" s="6">
        <f>IF(L2577&gt;0,E2577/L2577,0)</f>
        <v>0</v>
      </c>
      <c r="P2577" s="11">
        <f t="shared" si="240"/>
        <v>42015.90039351851</v>
      </c>
      <c r="Q2577" s="11">
        <f>(((J2577/60)/60)/24)+DATE(1970,1,1)+(-5/24)</f>
        <v>41985.90039351851</v>
      </c>
      <c r="R2577" s="13" t="s">
        <v>8284</v>
      </c>
      <c r="S2577" s="14" t="str">
        <f t="shared" si="241"/>
        <v>food</v>
      </c>
      <c r="T2577" s="13" t="str">
        <f t="shared" si="242"/>
        <v>food trucks</v>
      </c>
      <c r="U2577">
        <f>LEN(C2577)</f>
        <v>133</v>
      </c>
      <c r="V2577">
        <f t="shared" si="243"/>
        <v>0</v>
      </c>
      <c r="W2577">
        <f t="shared" si="244"/>
        <v>0</v>
      </c>
      <c r="X2577">
        <f t="shared" si="245"/>
        <v>1</v>
      </c>
    </row>
    <row r="2578" spans="1:24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>
        <f>E2578/D2578</f>
        <v>0</v>
      </c>
      <c r="O2578" s="6">
        <f>IF(L2578&gt;0,E2578/L2578,0)</f>
        <v>0</v>
      </c>
      <c r="P2578" s="11">
        <f t="shared" si="240"/>
        <v>42104.759803240733</v>
      </c>
      <c r="Q2578" s="11">
        <f>(((J2578/60)/60)/24)+DATE(1970,1,1)+(-5/24)</f>
        <v>42059.801469907405</v>
      </c>
      <c r="R2578" s="13" t="s">
        <v>8284</v>
      </c>
      <c r="S2578" s="14" t="str">
        <f t="shared" si="241"/>
        <v>food</v>
      </c>
      <c r="T2578" s="13" t="str">
        <f t="shared" si="242"/>
        <v>food trucks</v>
      </c>
      <c r="U2578">
        <f>LEN(C2578)</f>
        <v>69</v>
      </c>
      <c r="V2578">
        <f t="shared" si="243"/>
        <v>0</v>
      </c>
      <c r="W2578">
        <f t="shared" si="244"/>
        <v>1</v>
      </c>
      <c r="X2578">
        <f t="shared" si="245"/>
        <v>0</v>
      </c>
    </row>
    <row r="2579" spans="1:24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>
        <f>E2579/D2579</f>
        <v>0</v>
      </c>
      <c r="O2579" s="6">
        <f>IF(L2579&gt;0,E2579/L2579,0)</f>
        <v>0</v>
      </c>
      <c r="P2579" s="11">
        <f t="shared" si="240"/>
        <v>41855.612233796295</v>
      </c>
      <c r="Q2579" s="11">
        <f>(((J2579/60)/60)/24)+DATE(1970,1,1)+(-5/24)</f>
        <v>41830.612233796295</v>
      </c>
      <c r="R2579" s="13" t="s">
        <v>8284</v>
      </c>
      <c r="S2579" s="14" t="str">
        <f t="shared" si="241"/>
        <v>food</v>
      </c>
      <c r="T2579" s="13" t="str">
        <f t="shared" si="242"/>
        <v>food trucks</v>
      </c>
      <c r="U2579">
        <f>LEN(C2579)</f>
        <v>135</v>
      </c>
      <c r="V2579">
        <f t="shared" si="243"/>
        <v>0</v>
      </c>
      <c r="W2579">
        <f t="shared" si="244"/>
        <v>0</v>
      </c>
      <c r="X2579">
        <f t="shared" si="245"/>
        <v>1</v>
      </c>
    </row>
    <row r="2580" spans="1:24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>
        <f>E2580/D2580</f>
        <v>0</v>
      </c>
      <c r="O2580" s="6">
        <f>IF(L2580&gt;0,E2580/L2580,0)</f>
        <v>0</v>
      </c>
      <c r="P2580" s="11">
        <f t="shared" si="240"/>
        <v>42286.499999999993</v>
      </c>
      <c r="Q2580" s="11">
        <f>(((J2580/60)/60)/24)+DATE(1970,1,1)+(-5/24)</f>
        <v>42237.814571759263</v>
      </c>
      <c r="R2580" s="13" t="s">
        <v>8284</v>
      </c>
      <c r="S2580" s="14" t="str">
        <f t="shared" si="241"/>
        <v>food</v>
      </c>
      <c r="T2580" s="13" t="str">
        <f t="shared" si="242"/>
        <v>food trucks</v>
      </c>
      <c r="U2580">
        <f>LEN(C2580)</f>
        <v>135</v>
      </c>
      <c r="V2580">
        <f t="shared" si="243"/>
        <v>0</v>
      </c>
      <c r="W2580">
        <f t="shared" si="244"/>
        <v>0</v>
      </c>
      <c r="X2580">
        <f t="shared" si="245"/>
        <v>1</v>
      </c>
    </row>
    <row r="2581" spans="1:24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>
        <f>E2581/D2581</f>
        <v>1.3849999999999999E-3</v>
      </c>
      <c r="O2581" s="6">
        <f>IF(L2581&gt;0,E2581/L2581,0)</f>
        <v>23.083333333333332</v>
      </c>
      <c r="P2581" s="11">
        <f t="shared" si="240"/>
        <v>41897.621562499997</v>
      </c>
      <c r="Q2581" s="11">
        <f>(((J2581/60)/60)/24)+DATE(1970,1,1)+(-5/24)</f>
        <v>41837.621562499997</v>
      </c>
      <c r="R2581" s="13" t="s">
        <v>8284</v>
      </c>
      <c r="S2581" s="14" t="str">
        <f t="shared" si="241"/>
        <v>food</v>
      </c>
      <c r="T2581" s="13" t="str">
        <f t="shared" si="242"/>
        <v>food trucks</v>
      </c>
      <c r="U2581">
        <f>LEN(C2581)</f>
        <v>126</v>
      </c>
      <c r="V2581">
        <f t="shared" si="243"/>
        <v>0</v>
      </c>
      <c r="W2581">
        <f t="shared" si="244"/>
        <v>0</v>
      </c>
      <c r="X2581">
        <f t="shared" si="245"/>
        <v>1</v>
      </c>
    </row>
    <row r="2582" spans="1:24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>
        <f>E2582/D2582</f>
        <v>6.0000000000000001E-3</v>
      </c>
      <c r="O2582" s="6">
        <f>IF(L2582&gt;0,E2582/L2582,0)</f>
        <v>25.5</v>
      </c>
      <c r="P2582" s="11">
        <f t="shared" si="240"/>
        <v>42139.916666666664</v>
      </c>
      <c r="Q2582" s="11">
        <f>(((J2582/60)/60)/24)+DATE(1970,1,1)+(-5/24)</f>
        <v>42110.118090277778</v>
      </c>
      <c r="R2582" s="13" t="s">
        <v>8284</v>
      </c>
      <c r="S2582" s="14" t="str">
        <f t="shared" si="241"/>
        <v>food</v>
      </c>
      <c r="T2582" s="13" t="str">
        <f t="shared" si="242"/>
        <v>food trucks</v>
      </c>
      <c r="U2582">
        <f>LEN(C2582)</f>
        <v>126</v>
      </c>
      <c r="V2582">
        <f t="shared" si="243"/>
        <v>0</v>
      </c>
      <c r="W2582">
        <f t="shared" si="244"/>
        <v>0</v>
      </c>
      <c r="X2582">
        <f t="shared" si="245"/>
        <v>1</v>
      </c>
    </row>
    <row r="2583" spans="1:24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>
        <f>E2583/D2583</f>
        <v>0.106</v>
      </c>
      <c r="O2583" s="6">
        <f>IF(L2583&gt;0,E2583/L2583,0)</f>
        <v>48.18181818181818</v>
      </c>
      <c r="P2583" s="11">
        <f t="shared" si="240"/>
        <v>42324.461782407401</v>
      </c>
      <c r="Q2583" s="11">
        <f>(((J2583/60)/60)/24)+DATE(1970,1,1)+(-5/24)</f>
        <v>42294.420115740737</v>
      </c>
      <c r="R2583" s="13" t="s">
        <v>8284</v>
      </c>
      <c r="S2583" s="14" t="str">
        <f t="shared" si="241"/>
        <v>food</v>
      </c>
      <c r="T2583" s="13" t="str">
        <f t="shared" si="242"/>
        <v>food trucks</v>
      </c>
      <c r="U2583">
        <f>LEN(C2583)</f>
        <v>116</v>
      </c>
      <c r="V2583">
        <f t="shared" si="243"/>
        <v>0</v>
      </c>
      <c r="W2583">
        <f t="shared" si="244"/>
        <v>0</v>
      </c>
      <c r="X2583">
        <f t="shared" si="245"/>
        <v>1</v>
      </c>
    </row>
    <row r="2584" spans="1:24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>
        <f>E2584/D2584</f>
        <v>1.1111111111111112E-5</v>
      </c>
      <c r="O2584" s="6">
        <f>IF(L2584&gt;0,E2584/L2584,0)</f>
        <v>1</v>
      </c>
      <c r="P2584" s="11">
        <f t="shared" si="240"/>
        <v>42672.780486111107</v>
      </c>
      <c r="Q2584" s="11">
        <f>(((J2584/60)/60)/24)+DATE(1970,1,1)+(-5/24)</f>
        <v>42642.780486111107</v>
      </c>
      <c r="R2584" s="13" t="s">
        <v>8284</v>
      </c>
      <c r="S2584" s="14" t="str">
        <f t="shared" si="241"/>
        <v>food</v>
      </c>
      <c r="T2584" s="13" t="str">
        <f t="shared" si="242"/>
        <v>food trucks</v>
      </c>
      <c r="U2584">
        <f>LEN(C2584)</f>
        <v>56</v>
      </c>
      <c r="V2584">
        <f t="shared" si="243"/>
        <v>0</v>
      </c>
      <c r="W2584">
        <f t="shared" si="244"/>
        <v>1</v>
      </c>
      <c r="X2584">
        <f t="shared" si="245"/>
        <v>0</v>
      </c>
    </row>
    <row r="2585" spans="1:24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>
        <f>E2585/D2585</f>
        <v>5.0000000000000001E-3</v>
      </c>
      <c r="O2585" s="6">
        <f>IF(L2585&gt;0,E2585/L2585,0)</f>
        <v>1</v>
      </c>
      <c r="P2585" s="11">
        <f t="shared" si="240"/>
        <v>42079.519444444442</v>
      </c>
      <c r="Q2585" s="11">
        <f>(((J2585/60)/60)/24)+DATE(1970,1,1)+(-5/24)</f>
        <v>42019.561111111114</v>
      </c>
      <c r="R2585" s="13" t="s">
        <v>8284</v>
      </c>
      <c r="S2585" s="14" t="str">
        <f t="shared" si="241"/>
        <v>food</v>
      </c>
      <c r="T2585" s="13" t="str">
        <f t="shared" si="242"/>
        <v>food trucks</v>
      </c>
      <c r="U2585">
        <f>LEN(C2585)</f>
        <v>98</v>
      </c>
      <c r="V2585">
        <f t="shared" si="243"/>
        <v>0</v>
      </c>
      <c r="W2585">
        <f t="shared" si="244"/>
        <v>1</v>
      </c>
      <c r="X2585">
        <f t="shared" si="245"/>
        <v>0</v>
      </c>
    </row>
    <row r="2586" spans="1:24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>
        <f>E2586/D2586</f>
        <v>0</v>
      </c>
      <c r="O2586" s="6">
        <f>IF(L2586&gt;0,E2586/L2586,0)</f>
        <v>0</v>
      </c>
      <c r="P2586" s="11">
        <f t="shared" si="240"/>
        <v>42169.964918981481</v>
      </c>
      <c r="Q2586" s="11">
        <f>(((J2586/60)/60)/24)+DATE(1970,1,1)+(-5/24)</f>
        <v>42139.964918981481</v>
      </c>
      <c r="R2586" s="13" t="s">
        <v>8284</v>
      </c>
      <c r="S2586" s="14" t="str">
        <f t="shared" si="241"/>
        <v>food</v>
      </c>
      <c r="T2586" s="13" t="str">
        <f t="shared" si="242"/>
        <v>food trucks</v>
      </c>
      <c r="U2586">
        <f>LEN(C2586)</f>
        <v>95</v>
      </c>
      <c r="V2586">
        <f t="shared" si="243"/>
        <v>0</v>
      </c>
      <c r="W2586">
        <f t="shared" si="244"/>
        <v>1</v>
      </c>
      <c r="X2586">
        <f t="shared" si="245"/>
        <v>0</v>
      </c>
    </row>
    <row r="2587" spans="1:24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>
        <f>E2587/D2587</f>
        <v>1.6666666666666668E-3</v>
      </c>
      <c r="O2587" s="6">
        <f>IF(L2587&gt;0,E2587/L2587,0)</f>
        <v>50</v>
      </c>
      <c r="P2587" s="11">
        <f t="shared" si="240"/>
        <v>41825.754999999997</v>
      </c>
      <c r="Q2587" s="11">
        <f>(((J2587/60)/60)/24)+DATE(1970,1,1)+(-5/24)</f>
        <v>41795.754999999997</v>
      </c>
      <c r="R2587" s="13" t="s">
        <v>8284</v>
      </c>
      <c r="S2587" s="14" t="str">
        <f t="shared" si="241"/>
        <v>food</v>
      </c>
      <c r="T2587" s="13" t="str">
        <f t="shared" si="242"/>
        <v>food trucks</v>
      </c>
      <c r="U2587">
        <f>LEN(C2587)</f>
        <v>130</v>
      </c>
      <c r="V2587">
        <f t="shared" si="243"/>
        <v>0</v>
      </c>
      <c r="W2587">
        <f t="shared" si="244"/>
        <v>0</v>
      </c>
      <c r="X2587">
        <f t="shared" si="245"/>
        <v>1</v>
      </c>
    </row>
    <row r="2588" spans="1:24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>
        <f>E2588/D2588</f>
        <v>1.6666666666666668E-3</v>
      </c>
      <c r="O2588" s="6">
        <f>IF(L2588&gt;0,E2588/L2588,0)</f>
        <v>5</v>
      </c>
      <c r="P2588" s="11">
        <f t="shared" si="240"/>
        <v>42363.121944444443</v>
      </c>
      <c r="Q2588" s="11">
        <f>(((J2588/60)/60)/24)+DATE(1970,1,1)+(-5/24)</f>
        <v>42333.121944444443</v>
      </c>
      <c r="R2588" s="13" t="s">
        <v>8284</v>
      </c>
      <c r="S2588" s="14" t="str">
        <f t="shared" si="241"/>
        <v>food</v>
      </c>
      <c r="T2588" s="13" t="str">
        <f t="shared" si="242"/>
        <v>food trucks</v>
      </c>
      <c r="U2588">
        <f>LEN(C2588)</f>
        <v>90</v>
      </c>
      <c r="V2588">
        <f t="shared" si="243"/>
        <v>0</v>
      </c>
      <c r="W2588">
        <f t="shared" si="244"/>
        <v>1</v>
      </c>
      <c r="X2588">
        <f t="shared" si="245"/>
        <v>0</v>
      </c>
    </row>
    <row r="2589" spans="1:24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>
        <f>E2589/D2589</f>
        <v>2.4340000000000001E-2</v>
      </c>
      <c r="O2589" s="6">
        <f>IF(L2589&gt;0,E2589/L2589,0)</f>
        <v>202.83333333333334</v>
      </c>
      <c r="P2589" s="11">
        <f t="shared" si="240"/>
        <v>42368.467048611106</v>
      </c>
      <c r="Q2589" s="11">
        <f>(((J2589/60)/60)/24)+DATE(1970,1,1)+(-5/24)</f>
        <v>42338.467048611106</v>
      </c>
      <c r="R2589" s="13" t="s">
        <v>8284</v>
      </c>
      <c r="S2589" s="14" t="str">
        <f t="shared" si="241"/>
        <v>food</v>
      </c>
      <c r="T2589" s="13" t="str">
        <f t="shared" si="242"/>
        <v>food trucks</v>
      </c>
      <c r="U2589">
        <f>LEN(C2589)</f>
        <v>123</v>
      </c>
      <c r="V2589">
        <f t="shared" si="243"/>
        <v>0</v>
      </c>
      <c r="W2589">
        <f t="shared" si="244"/>
        <v>0</v>
      </c>
      <c r="X2589">
        <f t="shared" si="245"/>
        <v>1</v>
      </c>
    </row>
    <row r="2590" spans="1:24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>
        <f>E2590/D2590</f>
        <v>3.8833333333333331E-2</v>
      </c>
      <c r="O2590" s="6">
        <f>IF(L2590&gt;0,E2590/L2590,0)</f>
        <v>29.125</v>
      </c>
      <c r="P2590" s="11">
        <f t="shared" si="240"/>
        <v>42094.343055555553</v>
      </c>
      <c r="Q2590" s="11">
        <f>(((J2590/60)/60)/24)+DATE(1970,1,1)+(-5/24)</f>
        <v>42042.467893518515</v>
      </c>
      <c r="R2590" s="13" t="s">
        <v>8284</v>
      </c>
      <c r="S2590" s="14" t="str">
        <f t="shared" si="241"/>
        <v>food</v>
      </c>
      <c r="T2590" s="13" t="str">
        <f t="shared" si="242"/>
        <v>food trucks</v>
      </c>
      <c r="U2590">
        <f>LEN(C2590)</f>
        <v>133</v>
      </c>
      <c r="V2590">
        <f t="shared" si="243"/>
        <v>0</v>
      </c>
      <c r="W2590">
        <f t="shared" si="244"/>
        <v>0</v>
      </c>
      <c r="X2590">
        <f t="shared" si="245"/>
        <v>1</v>
      </c>
    </row>
    <row r="2591" spans="1:24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>
        <f>E2591/D2591</f>
        <v>1E-4</v>
      </c>
      <c r="O2591" s="6">
        <f>IF(L2591&gt;0,E2591/L2591,0)</f>
        <v>5</v>
      </c>
      <c r="P2591" s="11">
        <f t="shared" si="240"/>
        <v>42452.286192129628</v>
      </c>
      <c r="Q2591" s="11">
        <f>(((J2591/60)/60)/24)+DATE(1970,1,1)+(-5/24)</f>
        <v>42422.327858796292</v>
      </c>
      <c r="R2591" s="13" t="s">
        <v>8284</v>
      </c>
      <c r="S2591" s="14" t="str">
        <f t="shared" si="241"/>
        <v>food</v>
      </c>
      <c r="T2591" s="13" t="str">
        <f t="shared" si="242"/>
        <v>food trucks</v>
      </c>
      <c r="U2591">
        <f>LEN(C2591)</f>
        <v>128</v>
      </c>
      <c r="V2591">
        <f t="shared" si="243"/>
        <v>0</v>
      </c>
      <c r="W2591">
        <f t="shared" si="244"/>
        <v>0</v>
      </c>
      <c r="X2591">
        <f t="shared" si="245"/>
        <v>1</v>
      </c>
    </row>
    <row r="2592" spans="1:24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>
        <f>E2592/D2592</f>
        <v>0</v>
      </c>
      <c r="O2592" s="6">
        <f>IF(L2592&gt;0,E2592/L2592,0)</f>
        <v>0</v>
      </c>
      <c r="P2592" s="11">
        <f t="shared" si="240"/>
        <v>42395.380752314813</v>
      </c>
      <c r="Q2592" s="11">
        <f>(((J2592/60)/60)/24)+DATE(1970,1,1)+(-5/24)</f>
        <v>42388.380752314813</v>
      </c>
      <c r="R2592" s="13" t="s">
        <v>8284</v>
      </c>
      <c r="S2592" s="14" t="str">
        <f t="shared" si="241"/>
        <v>food</v>
      </c>
      <c r="T2592" s="13" t="str">
        <f t="shared" si="242"/>
        <v>food trucks</v>
      </c>
      <c r="U2592">
        <f>LEN(C2592)</f>
        <v>135</v>
      </c>
      <c r="V2592">
        <f t="shared" si="243"/>
        <v>0</v>
      </c>
      <c r="W2592">
        <f t="shared" si="244"/>
        <v>0</v>
      </c>
      <c r="X2592">
        <f t="shared" si="245"/>
        <v>1</v>
      </c>
    </row>
    <row r="2593" spans="1:24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>
        <f>E2593/D2593</f>
        <v>1.7333333333333333E-2</v>
      </c>
      <c r="O2593" s="6">
        <f>IF(L2593&gt;0,E2593/L2593,0)</f>
        <v>13</v>
      </c>
      <c r="P2593" s="11">
        <f t="shared" si="240"/>
        <v>42442.656527777777</v>
      </c>
      <c r="Q2593" s="11">
        <f>(((J2593/60)/60)/24)+DATE(1970,1,1)+(-5/24)</f>
        <v>42382.698194444441</v>
      </c>
      <c r="R2593" s="13" t="s">
        <v>8284</v>
      </c>
      <c r="S2593" s="14" t="str">
        <f t="shared" si="241"/>
        <v>food</v>
      </c>
      <c r="T2593" s="13" t="str">
        <f t="shared" si="242"/>
        <v>food trucks</v>
      </c>
      <c r="U2593">
        <f>LEN(C2593)</f>
        <v>130</v>
      </c>
      <c r="V2593">
        <f t="shared" si="243"/>
        <v>0</v>
      </c>
      <c r="W2593">
        <f t="shared" si="244"/>
        <v>0</v>
      </c>
      <c r="X2593">
        <f t="shared" si="245"/>
        <v>1</v>
      </c>
    </row>
    <row r="2594" spans="1:24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>
        <f>E2594/D2594</f>
        <v>1.6666666666666668E-3</v>
      </c>
      <c r="O2594" s="6">
        <f>IF(L2594&gt;0,E2594/L2594,0)</f>
        <v>50</v>
      </c>
      <c r="P2594" s="11">
        <f t="shared" si="240"/>
        <v>41917.592835648145</v>
      </c>
      <c r="Q2594" s="11">
        <f>(((J2594/60)/60)/24)+DATE(1970,1,1)+(-5/24)</f>
        <v>41887.592835648145</v>
      </c>
      <c r="R2594" s="13" t="s">
        <v>8284</v>
      </c>
      <c r="S2594" s="14" t="str">
        <f t="shared" si="241"/>
        <v>food</v>
      </c>
      <c r="T2594" s="13" t="str">
        <f t="shared" si="242"/>
        <v>food trucks</v>
      </c>
      <c r="U2594">
        <f>LEN(C2594)</f>
        <v>135</v>
      </c>
      <c r="V2594">
        <f t="shared" si="243"/>
        <v>0</v>
      </c>
      <c r="W2594">
        <f t="shared" si="244"/>
        <v>0</v>
      </c>
      <c r="X2594">
        <f t="shared" si="245"/>
        <v>1</v>
      </c>
    </row>
    <row r="2595" spans="1:24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>
        <f>E2595/D2595</f>
        <v>0</v>
      </c>
      <c r="O2595" s="6">
        <f>IF(L2595&gt;0,E2595/L2595,0)</f>
        <v>0</v>
      </c>
      <c r="P2595" s="11">
        <f t="shared" si="240"/>
        <v>42119.636875000004</v>
      </c>
      <c r="Q2595" s="11">
        <f>(((J2595/60)/60)/24)+DATE(1970,1,1)+(-5/24)</f>
        <v>42089.636875000004</v>
      </c>
      <c r="R2595" s="13" t="s">
        <v>8284</v>
      </c>
      <c r="S2595" s="14" t="str">
        <f t="shared" si="241"/>
        <v>food</v>
      </c>
      <c r="T2595" s="13" t="str">
        <f t="shared" si="242"/>
        <v>food trucks</v>
      </c>
      <c r="U2595">
        <f>LEN(C2595)</f>
        <v>128</v>
      </c>
      <c r="V2595">
        <f t="shared" si="243"/>
        <v>0</v>
      </c>
      <c r="W2595">
        <f t="shared" si="244"/>
        <v>0</v>
      </c>
      <c r="X2595">
        <f t="shared" si="245"/>
        <v>1</v>
      </c>
    </row>
    <row r="2596" spans="1:24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>
        <f>E2596/D2596</f>
        <v>1.2500000000000001E-5</v>
      </c>
      <c r="O2596" s="6">
        <f>IF(L2596&gt;0,E2596/L2596,0)</f>
        <v>1</v>
      </c>
      <c r="P2596" s="11">
        <f t="shared" si="240"/>
        <v>41858.759583333333</v>
      </c>
      <c r="Q2596" s="11">
        <f>(((J2596/60)/60)/24)+DATE(1970,1,1)+(-5/24)</f>
        <v>41828.759583333333</v>
      </c>
      <c r="R2596" s="13" t="s">
        <v>8284</v>
      </c>
      <c r="S2596" s="14" t="str">
        <f t="shared" si="241"/>
        <v>food</v>
      </c>
      <c r="T2596" s="13" t="str">
        <f t="shared" si="242"/>
        <v>food trucks</v>
      </c>
      <c r="U2596">
        <f>LEN(C2596)</f>
        <v>119</v>
      </c>
      <c r="V2596">
        <f t="shared" si="243"/>
        <v>0</v>
      </c>
      <c r="W2596">
        <f t="shared" si="244"/>
        <v>0</v>
      </c>
      <c r="X2596">
        <f t="shared" si="245"/>
        <v>1</v>
      </c>
    </row>
    <row r="2597" spans="1:24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>
        <f>E2597/D2597</f>
        <v>0.12166666666666667</v>
      </c>
      <c r="O2597" s="6">
        <f>IF(L2597&gt;0,E2597/L2597,0)</f>
        <v>96.05263157894737</v>
      </c>
      <c r="P2597" s="11">
        <f t="shared" si="240"/>
        <v>42790.035879629628</v>
      </c>
      <c r="Q2597" s="11">
        <f>(((J2597/60)/60)/24)+DATE(1970,1,1)+(-5/24)</f>
        <v>42760.035879629628</v>
      </c>
      <c r="R2597" s="13" t="s">
        <v>8284</v>
      </c>
      <c r="S2597" s="14" t="str">
        <f t="shared" si="241"/>
        <v>food</v>
      </c>
      <c r="T2597" s="13" t="str">
        <f t="shared" si="242"/>
        <v>food trucks</v>
      </c>
      <c r="U2597">
        <f>LEN(C2597)</f>
        <v>62</v>
      </c>
      <c r="V2597">
        <f t="shared" si="243"/>
        <v>0</v>
      </c>
      <c r="W2597">
        <f t="shared" si="244"/>
        <v>1</v>
      </c>
      <c r="X2597">
        <f t="shared" si="245"/>
        <v>0</v>
      </c>
    </row>
    <row r="2598" spans="1:24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>
        <f>E2598/D2598</f>
        <v>0.23588571428571428</v>
      </c>
      <c r="O2598" s="6">
        <f>IF(L2598&gt;0,E2598/L2598,0)</f>
        <v>305.77777777777777</v>
      </c>
      <c r="P2598" s="11">
        <f t="shared" si="240"/>
        <v>41858.45612268518</v>
      </c>
      <c r="Q2598" s="11">
        <f>(((J2598/60)/60)/24)+DATE(1970,1,1)+(-5/24)</f>
        <v>41828.45612268518</v>
      </c>
      <c r="R2598" s="13" t="s">
        <v>8284</v>
      </c>
      <c r="S2598" s="14" t="str">
        <f t="shared" si="241"/>
        <v>food</v>
      </c>
      <c r="T2598" s="13" t="str">
        <f t="shared" si="242"/>
        <v>food trucks</v>
      </c>
      <c r="U2598">
        <f>LEN(C2598)</f>
        <v>127</v>
      </c>
      <c r="V2598">
        <f t="shared" si="243"/>
        <v>0</v>
      </c>
      <c r="W2598">
        <f t="shared" si="244"/>
        <v>0</v>
      </c>
      <c r="X2598">
        <f t="shared" si="245"/>
        <v>1</v>
      </c>
    </row>
    <row r="2599" spans="1:24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>
        <f>E2599/D2599</f>
        <v>5.6666666666666664E-2</v>
      </c>
      <c r="O2599" s="6">
        <f>IF(L2599&gt;0,E2599/L2599,0)</f>
        <v>12.142857142857142</v>
      </c>
      <c r="P2599" s="11">
        <f t="shared" si="240"/>
        <v>42540.133298611108</v>
      </c>
      <c r="Q2599" s="11">
        <f>(((J2599/60)/60)/24)+DATE(1970,1,1)+(-5/24)</f>
        <v>42510.133298611108</v>
      </c>
      <c r="R2599" s="13" t="s">
        <v>8284</v>
      </c>
      <c r="S2599" s="14" t="str">
        <f t="shared" si="241"/>
        <v>food</v>
      </c>
      <c r="T2599" s="13" t="str">
        <f t="shared" si="242"/>
        <v>food trucks</v>
      </c>
      <c r="U2599">
        <f>LEN(C2599)</f>
        <v>129</v>
      </c>
      <c r="V2599">
        <f t="shared" si="243"/>
        <v>0</v>
      </c>
      <c r="W2599">
        <f t="shared" si="244"/>
        <v>0</v>
      </c>
      <c r="X2599">
        <f t="shared" si="245"/>
        <v>1</v>
      </c>
    </row>
    <row r="2600" spans="1:24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>
        <f>E2600/D2600</f>
        <v>0.39</v>
      </c>
      <c r="O2600" s="6">
        <f>IF(L2600&gt;0,E2600/L2600,0)</f>
        <v>83.571428571428569</v>
      </c>
      <c r="P2600" s="11">
        <f t="shared" si="240"/>
        <v>42270.631956018515</v>
      </c>
      <c r="Q2600" s="11">
        <f>(((J2600/60)/60)/24)+DATE(1970,1,1)+(-5/24)</f>
        <v>42240.631956018515</v>
      </c>
      <c r="R2600" s="13" t="s">
        <v>8284</v>
      </c>
      <c r="S2600" s="14" t="str">
        <f t="shared" si="241"/>
        <v>food</v>
      </c>
      <c r="T2600" s="13" t="str">
        <f t="shared" si="242"/>
        <v>food trucks</v>
      </c>
      <c r="U2600">
        <f>LEN(C2600)</f>
        <v>94</v>
      </c>
      <c r="V2600">
        <f t="shared" si="243"/>
        <v>0</v>
      </c>
      <c r="W2600">
        <f t="shared" si="244"/>
        <v>1</v>
      </c>
      <c r="X2600">
        <f t="shared" si="245"/>
        <v>0</v>
      </c>
    </row>
    <row r="2601" spans="1:24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>
        <f>E2601/D2601</f>
        <v>9.9546510341776348E-3</v>
      </c>
      <c r="O2601" s="6">
        <f>IF(L2601&gt;0,E2601/L2601,0)</f>
        <v>18</v>
      </c>
      <c r="P2601" s="11">
        <f t="shared" si="240"/>
        <v>41854.545682870368</v>
      </c>
      <c r="Q2601" s="11">
        <f>(((J2601/60)/60)/24)+DATE(1970,1,1)+(-5/24)</f>
        <v>41809.545682870368</v>
      </c>
      <c r="R2601" s="13" t="s">
        <v>8284</v>
      </c>
      <c r="S2601" s="14" t="str">
        <f t="shared" si="241"/>
        <v>food</v>
      </c>
      <c r="T2601" s="13" t="str">
        <f t="shared" si="242"/>
        <v>food trucks</v>
      </c>
      <c r="U2601">
        <f>LEN(C2601)</f>
        <v>91</v>
      </c>
      <c r="V2601">
        <f t="shared" si="243"/>
        <v>0</v>
      </c>
      <c r="W2601">
        <f t="shared" si="244"/>
        <v>1</v>
      </c>
      <c r="X2601">
        <f t="shared" si="245"/>
        <v>0</v>
      </c>
    </row>
    <row r="2602" spans="1:24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>
        <f>E2602/D2602</f>
        <v>6.9320000000000007E-2</v>
      </c>
      <c r="O2602" s="6">
        <f>IF(L2602&gt;0,E2602/L2602,0)</f>
        <v>115.53333333333333</v>
      </c>
      <c r="P2602" s="11">
        <f t="shared" si="240"/>
        <v>42454.650462962956</v>
      </c>
      <c r="Q2602" s="11">
        <f>(((J2602/60)/60)/24)+DATE(1970,1,1)+(-5/24)</f>
        <v>42394.692129629628</v>
      </c>
      <c r="R2602" s="13" t="s">
        <v>8284</v>
      </c>
      <c r="S2602" s="14" t="str">
        <f t="shared" si="241"/>
        <v>food</v>
      </c>
      <c r="T2602" s="13" t="str">
        <f t="shared" si="242"/>
        <v>food trucks</v>
      </c>
      <c r="U2602">
        <f>LEN(C2602)</f>
        <v>91</v>
      </c>
      <c r="V2602">
        <f t="shared" si="243"/>
        <v>0</v>
      </c>
      <c r="W2602">
        <f t="shared" si="244"/>
        <v>1</v>
      </c>
      <c r="X2602">
        <f t="shared" si="245"/>
        <v>0</v>
      </c>
    </row>
    <row r="2603" spans="1:24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>
        <f>E2603/D2603</f>
        <v>6.6139999999999999</v>
      </c>
      <c r="O2603" s="6">
        <f>IF(L2603&gt;0,E2603/L2603,0)</f>
        <v>21.900662251655628</v>
      </c>
      <c r="P2603" s="11">
        <f t="shared" si="240"/>
        <v>41164.957638888889</v>
      </c>
      <c r="Q2603" s="11">
        <f>(((J2603/60)/60)/24)+DATE(1970,1,1)+(-5/24)</f>
        <v>41150.69385416666</v>
      </c>
      <c r="R2603" s="13" t="s">
        <v>8301</v>
      </c>
      <c r="S2603" s="14" t="str">
        <f t="shared" si="241"/>
        <v>technology</v>
      </c>
      <c r="T2603" s="13" t="str">
        <f t="shared" si="242"/>
        <v>space exploration</v>
      </c>
      <c r="U2603">
        <f>LEN(C2603)</f>
        <v>132</v>
      </c>
      <c r="V2603">
        <f t="shared" si="243"/>
        <v>0</v>
      </c>
      <c r="W2603">
        <f t="shared" si="244"/>
        <v>0</v>
      </c>
      <c r="X2603">
        <f t="shared" si="245"/>
        <v>1</v>
      </c>
    </row>
    <row r="2604" spans="1:24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>
        <f>E2604/D2604</f>
        <v>3.2609166666666667</v>
      </c>
      <c r="O2604" s="6">
        <f>IF(L2604&gt;0,E2604/L2604,0)</f>
        <v>80.022494887525568</v>
      </c>
      <c r="P2604" s="11">
        <f t="shared" si="240"/>
        <v>41955.680555555555</v>
      </c>
      <c r="Q2604" s="11">
        <f>(((J2604/60)/60)/24)+DATE(1970,1,1)+(-5/24)</f>
        <v>41915.538981481477</v>
      </c>
      <c r="R2604" s="13" t="s">
        <v>8301</v>
      </c>
      <c r="S2604" s="14" t="str">
        <f t="shared" si="241"/>
        <v>technology</v>
      </c>
      <c r="T2604" s="13" t="str">
        <f t="shared" si="242"/>
        <v>space exploration</v>
      </c>
      <c r="U2604">
        <f>LEN(C2604)</f>
        <v>113</v>
      </c>
      <c r="V2604">
        <f t="shared" si="243"/>
        <v>0</v>
      </c>
      <c r="W2604">
        <f t="shared" si="244"/>
        <v>0</v>
      </c>
      <c r="X2604">
        <f t="shared" si="245"/>
        <v>1</v>
      </c>
    </row>
    <row r="2605" spans="1:24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>
        <f>E2605/D2605</f>
        <v>1.0148571428571429</v>
      </c>
      <c r="O2605" s="6">
        <f>IF(L2605&gt;0,E2605/L2605,0)</f>
        <v>35.520000000000003</v>
      </c>
      <c r="P2605" s="11">
        <f t="shared" si="240"/>
        <v>41631.704328703701</v>
      </c>
      <c r="Q2605" s="11">
        <f>(((J2605/60)/60)/24)+DATE(1970,1,1)+(-5/24)</f>
        <v>41617.704328703701</v>
      </c>
      <c r="R2605" s="13" t="s">
        <v>8301</v>
      </c>
      <c r="S2605" s="14" t="str">
        <f t="shared" si="241"/>
        <v>technology</v>
      </c>
      <c r="T2605" s="13" t="str">
        <f t="shared" si="242"/>
        <v>space exploration</v>
      </c>
      <c r="U2605">
        <f>LEN(C2605)</f>
        <v>82</v>
      </c>
      <c r="V2605">
        <f t="shared" si="243"/>
        <v>0</v>
      </c>
      <c r="W2605">
        <f t="shared" si="244"/>
        <v>1</v>
      </c>
      <c r="X2605">
        <f t="shared" si="245"/>
        <v>0</v>
      </c>
    </row>
    <row r="2606" spans="1:24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>
        <f>E2606/D2606</f>
        <v>1.0421799999999999</v>
      </c>
      <c r="O2606" s="6">
        <f>IF(L2606&gt;0,E2606/L2606,0)</f>
        <v>64.933333333333323</v>
      </c>
      <c r="P2606" s="11">
        <f t="shared" si="240"/>
        <v>41027.842858796292</v>
      </c>
      <c r="Q2606" s="11">
        <f>(((J2606/60)/60)/24)+DATE(1970,1,1)+(-5/24)</f>
        <v>40997.842858796292</v>
      </c>
      <c r="R2606" s="13" t="s">
        <v>8301</v>
      </c>
      <c r="S2606" s="14" t="str">
        <f t="shared" si="241"/>
        <v>technology</v>
      </c>
      <c r="T2606" s="13" t="str">
        <f t="shared" si="242"/>
        <v>space exploration</v>
      </c>
      <c r="U2606">
        <f>LEN(C2606)</f>
        <v>122</v>
      </c>
      <c r="V2606">
        <f t="shared" si="243"/>
        <v>0</v>
      </c>
      <c r="W2606">
        <f t="shared" si="244"/>
        <v>0</v>
      </c>
      <c r="X2606">
        <f t="shared" si="245"/>
        <v>1</v>
      </c>
    </row>
    <row r="2607" spans="1:24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>
        <f>E2607/D2607</f>
        <v>1.0742157000000001</v>
      </c>
      <c r="O2607" s="6">
        <f>IF(L2607&gt;0,E2607/L2607,0)</f>
        <v>60.965703745743475</v>
      </c>
      <c r="P2607" s="11">
        <f t="shared" si="240"/>
        <v>42538.33321759259</v>
      </c>
      <c r="Q2607" s="11">
        <f>(((J2607/60)/60)/24)+DATE(1970,1,1)+(-5/24)</f>
        <v>42508.33321759259</v>
      </c>
      <c r="R2607" s="13" t="s">
        <v>8301</v>
      </c>
      <c r="S2607" s="14" t="str">
        <f t="shared" si="241"/>
        <v>technology</v>
      </c>
      <c r="T2607" s="13" t="str">
        <f t="shared" si="242"/>
        <v>space exploration</v>
      </c>
      <c r="U2607">
        <f>LEN(C2607)</f>
        <v>128</v>
      </c>
      <c r="V2607">
        <f t="shared" si="243"/>
        <v>0</v>
      </c>
      <c r="W2607">
        <f t="shared" si="244"/>
        <v>0</v>
      </c>
      <c r="X2607">
        <f t="shared" si="245"/>
        <v>1</v>
      </c>
    </row>
    <row r="2608" spans="1:24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>
        <f>E2608/D2608</f>
        <v>1.1005454545454545</v>
      </c>
      <c r="O2608" s="6">
        <f>IF(L2608&gt;0,E2608/L2608,0)</f>
        <v>31.444155844155844</v>
      </c>
      <c r="P2608" s="11">
        <f t="shared" si="240"/>
        <v>41758.504421296297</v>
      </c>
      <c r="Q2608" s="11">
        <f>(((J2608/60)/60)/24)+DATE(1970,1,1)+(-5/24)</f>
        <v>41726.504421296297</v>
      </c>
      <c r="R2608" s="13" t="s">
        <v>8301</v>
      </c>
      <c r="S2608" s="14" t="str">
        <f t="shared" si="241"/>
        <v>technology</v>
      </c>
      <c r="T2608" s="13" t="str">
        <f t="shared" si="242"/>
        <v>space exploration</v>
      </c>
      <c r="U2608">
        <f>LEN(C2608)</f>
        <v>103</v>
      </c>
      <c r="V2608">
        <f t="shared" si="243"/>
        <v>0</v>
      </c>
      <c r="W2608">
        <f t="shared" si="244"/>
        <v>0</v>
      </c>
      <c r="X2608">
        <f t="shared" si="245"/>
        <v>1</v>
      </c>
    </row>
    <row r="2609" spans="1:24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>
        <f>E2609/D2609</f>
        <v>4.077</v>
      </c>
      <c r="O2609" s="6">
        <f>IF(L2609&gt;0,E2609/L2609,0)</f>
        <v>81.949748743718587</v>
      </c>
      <c r="P2609" s="11">
        <f t="shared" si="240"/>
        <v>42227.874999999993</v>
      </c>
      <c r="Q2609" s="11">
        <f>(((J2609/60)/60)/24)+DATE(1970,1,1)+(-5/24)</f>
        <v>42184.666342592587</v>
      </c>
      <c r="R2609" s="13" t="s">
        <v>8301</v>
      </c>
      <c r="S2609" s="14" t="str">
        <f t="shared" si="241"/>
        <v>technology</v>
      </c>
      <c r="T2609" s="13" t="str">
        <f t="shared" si="242"/>
        <v>space exploration</v>
      </c>
      <c r="U2609">
        <f>LEN(C2609)</f>
        <v>120</v>
      </c>
      <c r="V2609">
        <f t="shared" si="243"/>
        <v>0</v>
      </c>
      <c r="W2609">
        <f t="shared" si="244"/>
        <v>0</v>
      </c>
      <c r="X2609">
        <f t="shared" si="245"/>
        <v>1</v>
      </c>
    </row>
    <row r="2610" spans="1:24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>
        <f>E2610/D2610</f>
        <v>2.2392500000000002</v>
      </c>
      <c r="O2610" s="6">
        <f>IF(L2610&gt;0,E2610/L2610,0)</f>
        <v>58.92763157894737</v>
      </c>
      <c r="P2610" s="11">
        <f t="shared" si="240"/>
        <v>42808.791666666664</v>
      </c>
      <c r="Q2610" s="11">
        <f>(((J2610/60)/60)/24)+DATE(1970,1,1)+(-5/24)</f>
        <v>42767.593379629623</v>
      </c>
      <c r="R2610" s="13" t="s">
        <v>8301</v>
      </c>
      <c r="S2610" s="14" t="str">
        <f t="shared" si="241"/>
        <v>technology</v>
      </c>
      <c r="T2610" s="13" t="str">
        <f t="shared" si="242"/>
        <v>space exploration</v>
      </c>
      <c r="U2610">
        <f>LEN(C2610)</f>
        <v>119</v>
      </c>
      <c r="V2610">
        <f t="shared" si="243"/>
        <v>0</v>
      </c>
      <c r="W2610">
        <f t="shared" si="244"/>
        <v>0</v>
      </c>
      <c r="X2610">
        <f t="shared" si="245"/>
        <v>1</v>
      </c>
    </row>
    <row r="2611" spans="1:24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>
        <f>E2611/D2611</f>
        <v>3.038011142857143</v>
      </c>
      <c r="O2611" s="6">
        <f>IF(L2611&gt;0,E2611/L2611,0)</f>
        <v>157.29347633136095</v>
      </c>
      <c r="P2611" s="11">
        <f t="shared" si="240"/>
        <v>41105.02952546296</v>
      </c>
      <c r="Q2611" s="11">
        <f>(((J2611/60)/60)/24)+DATE(1970,1,1)+(-5/24)</f>
        <v>41075.02952546296</v>
      </c>
      <c r="R2611" s="13" t="s">
        <v>8301</v>
      </c>
      <c r="S2611" s="14" t="str">
        <f t="shared" si="241"/>
        <v>technology</v>
      </c>
      <c r="T2611" s="13" t="str">
        <f t="shared" si="242"/>
        <v>space exploration</v>
      </c>
      <c r="U2611">
        <f>LEN(C2611)</f>
        <v>124</v>
      </c>
      <c r="V2611">
        <f t="shared" si="243"/>
        <v>0</v>
      </c>
      <c r="W2611">
        <f t="shared" si="244"/>
        <v>0</v>
      </c>
      <c r="X2611">
        <f t="shared" si="245"/>
        <v>1</v>
      </c>
    </row>
    <row r="2612" spans="1:24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>
        <f>E2612/D2612</f>
        <v>1.4132510432681749</v>
      </c>
      <c r="O2612" s="6">
        <f>IF(L2612&gt;0,E2612/L2612,0)</f>
        <v>55.758509532062391</v>
      </c>
      <c r="P2612" s="11">
        <f t="shared" si="240"/>
        <v>42604.082638888889</v>
      </c>
      <c r="Q2612" s="11">
        <f>(((J2612/60)/60)/24)+DATE(1970,1,1)+(-5/24)</f>
        <v>42564.672743055555</v>
      </c>
      <c r="R2612" s="13" t="s">
        <v>8301</v>
      </c>
      <c r="S2612" s="14" t="str">
        <f t="shared" si="241"/>
        <v>technology</v>
      </c>
      <c r="T2612" s="13" t="str">
        <f t="shared" si="242"/>
        <v>space exploration</v>
      </c>
      <c r="U2612">
        <f>LEN(C2612)</f>
        <v>90</v>
      </c>
      <c r="V2612">
        <f t="shared" si="243"/>
        <v>0</v>
      </c>
      <c r="W2612">
        <f t="shared" si="244"/>
        <v>1</v>
      </c>
      <c r="X2612">
        <f t="shared" si="245"/>
        <v>0</v>
      </c>
    </row>
    <row r="2613" spans="1:24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>
        <f>E2613/D2613</f>
        <v>27.906363636363636</v>
      </c>
      <c r="O2613" s="6">
        <f>IF(L2613&gt;0,E2613/L2613,0)</f>
        <v>83.802893802893806</v>
      </c>
      <c r="P2613" s="11">
        <f t="shared" si="240"/>
        <v>42737.749305555553</v>
      </c>
      <c r="Q2613" s="11">
        <f>(((J2613/60)/60)/24)+DATE(1970,1,1)+(-5/24)</f>
        <v>42704.127476851849</v>
      </c>
      <c r="R2613" s="13" t="s">
        <v>8301</v>
      </c>
      <c r="S2613" s="14" t="str">
        <f t="shared" si="241"/>
        <v>technology</v>
      </c>
      <c r="T2613" s="13" t="str">
        <f t="shared" si="242"/>
        <v>space exploration</v>
      </c>
      <c r="U2613">
        <f>LEN(C2613)</f>
        <v>137</v>
      </c>
      <c r="V2613">
        <f t="shared" si="243"/>
        <v>0</v>
      </c>
      <c r="W2613">
        <f t="shared" si="244"/>
        <v>0</v>
      </c>
      <c r="X2613">
        <f t="shared" si="245"/>
        <v>1</v>
      </c>
    </row>
    <row r="2614" spans="1:24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>
        <f>E2614/D2614</f>
        <v>1.7176130000000001</v>
      </c>
      <c r="O2614" s="6">
        <f>IF(L2614&gt;0,E2614/L2614,0)</f>
        <v>58.422210884353746</v>
      </c>
      <c r="P2614" s="11">
        <f t="shared" si="240"/>
        <v>42012.934837962959</v>
      </c>
      <c r="Q2614" s="11">
        <f>(((J2614/60)/60)/24)+DATE(1970,1,1)+(-5/24)</f>
        <v>41981.934837962959</v>
      </c>
      <c r="R2614" s="13" t="s">
        <v>8301</v>
      </c>
      <c r="S2614" s="14" t="str">
        <f t="shared" si="241"/>
        <v>technology</v>
      </c>
      <c r="T2614" s="13" t="str">
        <f t="shared" si="242"/>
        <v>space exploration</v>
      </c>
      <c r="U2614">
        <f>LEN(C2614)</f>
        <v>119</v>
      </c>
      <c r="V2614">
        <f t="shared" si="243"/>
        <v>0</v>
      </c>
      <c r="W2614">
        <f t="shared" si="244"/>
        <v>0</v>
      </c>
      <c r="X2614">
        <f t="shared" si="245"/>
        <v>1</v>
      </c>
    </row>
    <row r="2615" spans="1:24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>
        <f>E2615/D2615</f>
        <v>1.0101333333333333</v>
      </c>
      <c r="O2615" s="6">
        <f>IF(L2615&gt;0,E2615/L2615,0)</f>
        <v>270.57142857142856</v>
      </c>
      <c r="P2615" s="11">
        <f t="shared" si="240"/>
        <v>41173.609884259255</v>
      </c>
      <c r="Q2615" s="11">
        <f>(((J2615/60)/60)/24)+DATE(1970,1,1)+(-5/24)</f>
        <v>41143.609884259255</v>
      </c>
      <c r="R2615" s="13" t="s">
        <v>8301</v>
      </c>
      <c r="S2615" s="14" t="str">
        <f t="shared" si="241"/>
        <v>technology</v>
      </c>
      <c r="T2615" s="13" t="str">
        <f t="shared" si="242"/>
        <v>space exploration</v>
      </c>
      <c r="U2615">
        <f>LEN(C2615)</f>
        <v>130</v>
      </c>
      <c r="V2615">
        <f t="shared" si="243"/>
        <v>0</v>
      </c>
      <c r="W2615">
        <f t="shared" si="244"/>
        <v>0</v>
      </c>
      <c r="X2615">
        <f t="shared" si="245"/>
        <v>1</v>
      </c>
    </row>
    <row r="2616" spans="1:24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>
        <f>E2616/D2616</f>
        <v>1.02</v>
      </c>
      <c r="O2616" s="6">
        <f>IF(L2616&gt;0,E2616/L2616,0)</f>
        <v>107.1</v>
      </c>
      <c r="P2616" s="11">
        <f t="shared" si="240"/>
        <v>41759</v>
      </c>
      <c r="Q2616" s="11">
        <f>(((J2616/60)/60)/24)+DATE(1970,1,1)+(-5/24)</f>
        <v>41730.500138888885</v>
      </c>
      <c r="R2616" s="13" t="s">
        <v>8301</v>
      </c>
      <c r="S2616" s="14" t="str">
        <f t="shared" si="241"/>
        <v>technology</v>
      </c>
      <c r="T2616" s="13" t="str">
        <f t="shared" si="242"/>
        <v>space exploration</v>
      </c>
      <c r="U2616">
        <f>LEN(C2616)</f>
        <v>131</v>
      </c>
      <c r="V2616">
        <f t="shared" si="243"/>
        <v>0</v>
      </c>
      <c r="W2616">
        <f t="shared" si="244"/>
        <v>0</v>
      </c>
      <c r="X2616">
        <f t="shared" si="245"/>
        <v>1</v>
      </c>
    </row>
    <row r="2617" spans="1:24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>
        <f>E2617/D2617</f>
        <v>1.6976511744127936</v>
      </c>
      <c r="O2617" s="6">
        <f>IF(L2617&gt;0,E2617/L2617,0)</f>
        <v>47.180555555555557</v>
      </c>
      <c r="P2617" s="11">
        <f t="shared" si="240"/>
        <v>42490.291666666664</v>
      </c>
      <c r="Q2617" s="11">
        <f>(((J2617/60)/60)/24)+DATE(1970,1,1)+(-5/24)</f>
        <v>42453.288935185185</v>
      </c>
      <c r="R2617" s="13" t="s">
        <v>8301</v>
      </c>
      <c r="S2617" s="14" t="str">
        <f t="shared" si="241"/>
        <v>technology</v>
      </c>
      <c r="T2617" s="13" t="str">
        <f t="shared" si="242"/>
        <v>space exploration</v>
      </c>
      <c r="U2617">
        <f>LEN(C2617)</f>
        <v>132</v>
      </c>
      <c r="V2617">
        <f t="shared" si="243"/>
        <v>0</v>
      </c>
      <c r="W2617">
        <f t="shared" si="244"/>
        <v>0</v>
      </c>
      <c r="X2617">
        <f t="shared" si="245"/>
        <v>1</v>
      </c>
    </row>
    <row r="2618" spans="1:24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>
        <f>E2618/D2618</f>
        <v>1.14534</v>
      </c>
      <c r="O2618" s="6">
        <f>IF(L2618&gt;0,E2618/L2618,0)</f>
        <v>120.30882352941177</v>
      </c>
      <c r="P2618" s="11">
        <f t="shared" si="240"/>
        <v>42241.786215277774</v>
      </c>
      <c r="Q2618" s="11">
        <f>(((J2618/60)/60)/24)+DATE(1970,1,1)+(-5/24)</f>
        <v>42211.786215277774</v>
      </c>
      <c r="R2618" s="13" t="s">
        <v>8301</v>
      </c>
      <c r="S2618" s="14" t="str">
        <f t="shared" si="241"/>
        <v>technology</v>
      </c>
      <c r="T2618" s="13" t="str">
        <f t="shared" si="242"/>
        <v>space exploration</v>
      </c>
      <c r="U2618">
        <f>LEN(C2618)</f>
        <v>114</v>
      </c>
      <c r="V2618">
        <f t="shared" si="243"/>
        <v>0</v>
      </c>
      <c r="W2618">
        <f t="shared" si="244"/>
        <v>0</v>
      </c>
      <c r="X2618">
        <f t="shared" si="245"/>
        <v>1</v>
      </c>
    </row>
    <row r="2619" spans="1:24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>
        <f>E2619/D2619</f>
        <v>8.7759999999999998</v>
      </c>
      <c r="O2619" s="6">
        <f>IF(L2619&gt;0,E2619/L2619,0)</f>
        <v>27.59748427672956</v>
      </c>
      <c r="P2619" s="11">
        <f t="shared" si="240"/>
        <v>41932.666099537033</v>
      </c>
      <c r="Q2619" s="11">
        <f>(((J2619/60)/60)/24)+DATE(1970,1,1)+(-5/24)</f>
        <v>41902.666099537033</v>
      </c>
      <c r="R2619" s="13" t="s">
        <v>8301</v>
      </c>
      <c r="S2619" s="14" t="str">
        <f t="shared" si="241"/>
        <v>technology</v>
      </c>
      <c r="T2619" s="13" t="str">
        <f t="shared" si="242"/>
        <v>space exploration</v>
      </c>
      <c r="U2619">
        <f>LEN(C2619)</f>
        <v>125</v>
      </c>
      <c r="V2619">
        <f t="shared" si="243"/>
        <v>0</v>
      </c>
      <c r="W2619">
        <f t="shared" si="244"/>
        <v>0</v>
      </c>
      <c r="X2619">
        <f t="shared" si="245"/>
        <v>1</v>
      </c>
    </row>
    <row r="2620" spans="1:24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>
        <f>E2620/D2620</f>
        <v>1.0538666666666667</v>
      </c>
      <c r="O2620" s="6">
        <f>IF(L2620&gt;0,E2620/L2620,0)</f>
        <v>205.2987012987013</v>
      </c>
      <c r="P2620" s="11">
        <f t="shared" si="240"/>
        <v>42339.625706018516</v>
      </c>
      <c r="Q2620" s="11">
        <f>(((J2620/60)/60)/24)+DATE(1970,1,1)+(-5/24)</f>
        <v>42279.584039351852</v>
      </c>
      <c r="R2620" s="13" t="s">
        <v>8301</v>
      </c>
      <c r="S2620" s="14" t="str">
        <f t="shared" si="241"/>
        <v>technology</v>
      </c>
      <c r="T2620" s="13" t="str">
        <f t="shared" si="242"/>
        <v>space exploration</v>
      </c>
      <c r="U2620">
        <f>LEN(C2620)</f>
        <v>45</v>
      </c>
      <c r="V2620">
        <f t="shared" si="243"/>
        <v>1</v>
      </c>
      <c r="W2620">
        <f t="shared" si="244"/>
        <v>0</v>
      </c>
      <c r="X2620">
        <f t="shared" si="245"/>
        <v>0</v>
      </c>
    </row>
    <row r="2621" spans="1:24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>
        <f>E2621/D2621</f>
        <v>1.8839999999999999</v>
      </c>
      <c r="O2621" s="6">
        <f>IF(L2621&gt;0,E2621/L2621,0)</f>
        <v>35.547169811320757</v>
      </c>
      <c r="P2621" s="11">
        <f t="shared" si="240"/>
        <v>42300.249999999993</v>
      </c>
      <c r="Q2621" s="11">
        <f>(((J2621/60)/60)/24)+DATE(1970,1,1)+(-5/24)</f>
        <v>42273.67597222222</v>
      </c>
      <c r="R2621" s="13" t="s">
        <v>8301</v>
      </c>
      <c r="S2621" s="14" t="str">
        <f t="shared" si="241"/>
        <v>technology</v>
      </c>
      <c r="T2621" s="13" t="str">
        <f t="shared" si="242"/>
        <v>space exploration</v>
      </c>
      <c r="U2621">
        <f>LEN(C2621)</f>
        <v>134</v>
      </c>
      <c r="V2621">
        <f t="shared" si="243"/>
        <v>0</v>
      </c>
      <c r="W2621">
        <f t="shared" si="244"/>
        <v>0</v>
      </c>
      <c r="X2621">
        <f t="shared" si="245"/>
        <v>1</v>
      </c>
    </row>
    <row r="2622" spans="1:24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>
        <f>E2622/D2622</f>
        <v>1.436523076923077</v>
      </c>
      <c r="O2622" s="6">
        <f>IF(L2622&gt;0,E2622/L2622,0)</f>
        <v>74.639488409272587</v>
      </c>
      <c r="P2622" s="11">
        <f t="shared" si="240"/>
        <v>42287.833333333336</v>
      </c>
      <c r="Q2622" s="11">
        <f>(((J2622/60)/60)/24)+DATE(1970,1,1)+(-5/24)</f>
        <v>42250.958819444444</v>
      </c>
      <c r="R2622" s="13" t="s">
        <v>8301</v>
      </c>
      <c r="S2622" s="14" t="str">
        <f t="shared" si="241"/>
        <v>technology</v>
      </c>
      <c r="T2622" s="13" t="str">
        <f t="shared" si="242"/>
        <v>space exploration</v>
      </c>
      <c r="U2622">
        <f>LEN(C2622)</f>
        <v>130</v>
      </c>
      <c r="V2622">
        <f t="shared" si="243"/>
        <v>0</v>
      </c>
      <c r="W2622">
        <f t="shared" si="244"/>
        <v>0</v>
      </c>
      <c r="X2622">
        <f t="shared" si="245"/>
        <v>1</v>
      </c>
    </row>
    <row r="2623" spans="1:24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>
        <f>E2623/D2623</f>
        <v>1.4588000000000001</v>
      </c>
      <c r="O2623" s="6">
        <f>IF(L2623&gt;0,E2623/L2623,0)</f>
        <v>47.058064516129029</v>
      </c>
      <c r="P2623" s="11">
        <f t="shared" si="240"/>
        <v>42145.539212962954</v>
      </c>
      <c r="Q2623" s="11">
        <f>(((J2623/60)/60)/24)+DATE(1970,1,1)+(-5/24)</f>
        <v>42115.539212962954</v>
      </c>
      <c r="R2623" s="13" t="s">
        <v>8301</v>
      </c>
      <c r="S2623" s="14" t="str">
        <f t="shared" si="241"/>
        <v>technology</v>
      </c>
      <c r="T2623" s="13" t="str">
        <f t="shared" si="242"/>
        <v>space exploration</v>
      </c>
      <c r="U2623">
        <f>LEN(C2623)</f>
        <v>130</v>
      </c>
      <c r="V2623">
        <f t="shared" si="243"/>
        <v>0</v>
      </c>
      <c r="W2623">
        <f t="shared" si="244"/>
        <v>0</v>
      </c>
      <c r="X2623">
        <f t="shared" si="245"/>
        <v>1</v>
      </c>
    </row>
    <row r="2624" spans="1:24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>
        <f>E2624/D2624</f>
        <v>1.3118399999999999</v>
      </c>
      <c r="O2624" s="6">
        <f>IF(L2624&gt;0,E2624/L2624,0)</f>
        <v>26.591351351351353</v>
      </c>
      <c r="P2624" s="11">
        <f t="shared" si="240"/>
        <v>42734.534907407404</v>
      </c>
      <c r="Q2624" s="11">
        <f>(((J2624/60)/60)/24)+DATE(1970,1,1)+(-5/24)</f>
        <v>42689.534907407404</v>
      </c>
      <c r="R2624" s="13" t="s">
        <v>8301</v>
      </c>
      <c r="S2624" s="14" t="str">
        <f t="shared" si="241"/>
        <v>technology</v>
      </c>
      <c r="T2624" s="13" t="str">
        <f t="shared" si="242"/>
        <v>space exploration</v>
      </c>
      <c r="U2624">
        <f>LEN(C2624)</f>
        <v>128</v>
      </c>
      <c r="V2624">
        <f t="shared" si="243"/>
        <v>0</v>
      </c>
      <c r="W2624">
        <f t="shared" si="244"/>
        <v>0</v>
      </c>
      <c r="X2624">
        <f t="shared" si="245"/>
        <v>1</v>
      </c>
    </row>
    <row r="2625" spans="1:24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>
        <f>E2625/D2625</f>
        <v>1.1399999999999999</v>
      </c>
      <c r="O2625" s="6">
        <f>IF(L2625&gt;0,E2625/L2625,0)</f>
        <v>36.774193548387096</v>
      </c>
      <c r="P2625" s="11">
        <f t="shared" si="240"/>
        <v>42706.048217592594</v>
      </c>
      <c r="Q2625" s="11">
        <f>(((J2625/60)/60)/24)+DATE(1970,1,1)+(-5/24)</f>
        <v>42692.048217592594</v>
      </c>
      <c r="R2625" s="13" t="s">
        <v>8301</v>
      </c>
      <c r="S2625" s="14" t="str">
        <f t="shared" si="241"/>
        <v>technology</v>
      </c>
      <c r="T2625" s="13" t="str">
        <f t="shared" si="242"/>
        <v>space exploration</v>
      </c>
      <c r="U2625">
        <f>LEN(C2625)</f>
        <v>131</v>
      </c>
      <c r="V2625">
        <f t="shared" si="243"/>
        <v>0</v>
      </c>
      <c r="W2625">
        <f t="shared" si="244"/>
        <v>0</v>
      </c>
      <c r="X2625">
        <f t="shared" si="245"/>
        <v>1</v>
      </c>
    </row>
    <row r="2626" spans="1:24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>
        <f>E2626/D2626</f>
        <v>13.794206249999998</v>
      </c>
      <c r="O2626" s="6">
        <f>IF(L2626&gt;0,E2626/L2626,0)</f>
        <v>31.820544982698959</v>
      </c>
      <c r="P2626" s="11">
        <f t="shared" ref="P2626:P2689" si="246">(((I2626/60)/60)/24)+DATE(1970,1,1)+(-5/24)</f>
        <v>41165.213217592594</v>
      </c>
      <c r="Q2626" s="11">
        <f>(((J2626/60)/60)/24)+DATE(1970,1,1)+(-5/24)</f>
        <v>41144.213217592594</v>
      </c>
      <c r="R2626" s="13" t="s">
        <v>8301</v>
      </c>
      <c r="S2626" s="14" t="str">
        <f t="shared" ref="S2626:S2689" si="247">LEFT(R2626,SEARCH("/",R2626)-1)</f>
        <v>technology</v>
      </c>
      <c r="T2626" s="13" t="str">
        <f t="shared" ref="T2626:T2689" si="248">RIGHT(R2626,LEN(R2626)-SEARCH("/",R2626))</f>
        <v>space exploration</v>
      </c>
      <c r="U2626">
        <f>LEN(C2626)</f>
        <v>122</v>
      </c>
      <c r="V2626">
        <f t="shared" si="243"/>
        <v>0</v>
      </c>
      <c r="W2626">
        <f t="shared" si="244"/>
        <v>0</v>
      </c>
      <c r="X2626">
        <f t="shared" si="245"/>
        <v>1</v>
      </c>
    </row>
    <row r="2627" spans="1:24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>
        <f>E2627/D2627</f>
        <v>9.56</v>
      </c>
      <c r="O2627" s="6">
        <f>IF(L2627&gt;0,E2627/L2627,0)</f>
        <v>27.576923076923077</v>
      </c>
      <c r="P2627" s="11">
        <f t="shared" si="246"/>
        <v>42683.643611111103</v>
      </c>
      <c r="Q2627" s="11">
        <f>(((J2627/60)/60)/24)+DATE(1970,1,1)+(-5/24)</f>
        <v>42658.601944444446</v>
      </c>
      <c r="R2627" s="13" t="s">
        <v>8301</v>
      </c>
      <c r="S2627" s="14" t="str">
        <f t="shared" si="247"/>
        <v>technology</v>
      </c>
      <c r="T2627" s="13" t="str">
        <f t="shared" si="248"/>
        <v>space exploration</v>
      </c>
      <c r="U2627">
        <f>LEN(C2627)</f>
        <v>133</v>
      </c>
      <c r="V2627">
        <f t="shared" ref="V2627:V2690" si="249">IF(U2627&lt;50,1,0)</f>
        <v>0</v>
      </c>
      <c r="W2627">
        <f t="shared" ref="W2627:W2690" si="250">IF(AND(U2627&gt;= 50, U2627 &lt; 100),1,0)</f>
        <v>0</v>
      </c>
      <c r="X2627">
        <f t="shared" ref="X2627:X2690" si="251">IF(U2627&gt;=100,1,0)</f>
        <v>1</v>
      </c>
    </row>
    <row r="2628" spans="1:24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>
        <f>E2628/D2628</f>
        <v>1.1200000000000001</v>
      </c>
      <c r="O2628" s="6">
        <f>IF(L2628&gt;0,E2628/L2628,0)</f>
        <v>56</v>
      </c>
      <c r="P2628" s="11">
        <f t="shared" si="246"/>
        <v>42158.41978009259</v>
      </c>
      <c r="Q2628" s="11">
        <f>(((J2628/60)/60)/24)+DATE(1970,1,1)+(-5/24)</f>
        <v>42128.41978009259</v>
      </c>
      <c r="R2628" s="13" t="s">
        <v>8301</v>
      </c>
      <c r="S2628" s="14" t="str">
        <f t="shared" si="247"/>
        <v>technology</v>
      </c>
      <c r="T2628" s="13" t="str">
        <f t="shared" si="248"/>
        <v>space exploration</v>
      </c>
      <c r="U2628">
        <f>LEN(C2628)</f>
        <v>107</v>
      </c>
      <c r="V2628">
        <f t="shared" si="249"/>
        <v>0</v>
      </c>
      <c r="W2628">
        <f t="shared" si="250"/>
        <v>0</v>
      </c>
      <c r="X2628">
        <f t="shared" si="251"/>
        <v>1</v>
      </c>
    </row>
    <row r="2629" spans="1:24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>
        <f>E2629/D2629</f>
        <v>6.4666666666666668</v>
      </c>
      <c r="O2629" s="6">
        <f>IF(L2629&gt;0,E2629/L2629,0)</f>
        <v>21.555555555555557</v>
      </c>
      <c r="P2629" s="11">
        <f t="shared" si="246"/>
        <v>42334.66274305556</v>
      </c>
      <c r="Q2629" s="11">
        <f>(((J2629/60)/60)/24)+DATE(1970,1,1)+(-5/24)</f>
        <v>42304.621076388888</v>
      </c>
      <c r="R2629" s="13" t="s">
        <v>8301</v>
      </c>
      <c r="S2629" s="14" t="str">
        <f t="shared" si="247"/>
        <v>technology</v>
      </c>
      <c r="T2629" s="13" t="str">
        <f t="shared" si="248"/>
        <v>space exploration</v>
      </c>
      <c r="U2629">
        <f>LEN(C2629)</f>
        <v>132</v>
      </c>
      <c r="V2629">
        <f t="shared" si="249"/>
        <v>0</v>
      </c>
      <c r="W2629">
        <f t="shared" si="250"/>
        <v>0</v>
      </c>
      <c r="X2629">
        <f t="shared" si="251"/>
        <v>1</v>
      </c>
    </row>
    <row r="2630" spans="1:24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>
        <f>E2630/D2630</f>
        <v>1.1036948748510131</v>
      </c>
      <c r="O2630" s="6">
        <f>IF(L2630&gt;0,E2630/L2630,0)</f>
        <v>44.095238095238095</v>
      </c>
      <c r="P2630" s="11">
        <f t="shared" si="246"/>
        <v>41973.757719907408</v>
      </c>
      <c r="Q2630" s="11">
        <f>(((J2630/60)/60)/24)+DATE(1970,1,1)+(-5/24)</f>
        <v>41953.757719907408</v>
      </c>
      <c r="R2630" s="13" t="s">
        <v>8301</v>
      </c>
      <c r="S2630" s="14" t="str">
        <f t="shared" si="247"/>
        <v>technology</v>
      </c>
      <c r="T2630" s="13" t="str">
        <f t="shared" si="248"/>
        <v>space exploration</v>
      </c>
      <c r="U2630">
        <f>LEN(C2630)</f>
        <v>92</v>
      </c>
      <c r="V2630">
        <f t="shared" si="249"/>
        <v>0</v>
      </c>
      <c r="W2630">
        <f t="shared" si="250"/>
        <v>1</v>
      </c>
      <c r="X2630">
        <f t="shared" si="251"/>
        <v>0</v>
      </c>
    </row>
    <row r="2631" spans="1:24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>
        <f>E2631/D2631</f>
        <v>1.2774000000000001</v>
      </c>
      <c r="O2631" s="6">
        <f>IF(L2631&gt;0,E2631/L2631,0)</f>
        <v>63.87</v>
      </c>
      <c r="P2631" s="11">
        <f t="shared" si="246"/>
        <v>42138.330115740733</v>
      </c>
      <c r="Q2631" s="11">
        <f>(((J2631/60)/60)/24)+DATE(1970,1,1)+(-5/24)</f>
        <v>42108.330115740733</v>
      </c>
      <c r="R2631" s="13" t="s">
        <v>8301</v>
      </c>
      <c r="S2631" s="14" t="str">
        <f t="shared" si="247"/>
        <v>technology</v>
      </c>
      <c r="T2631" s="13" t="str">
        <f t="shared" si="248"/>
        <v>space exploration</v>
      </c>
      <c r="U2631">
        <f>LEN(C2631)</f>
        <v>88</v>
      </c>
      <c r="V2631">
        <f t="shared" si="249"/>
        <v>0</v>
      </c>
      <c r="W2631">
        <f t="shared" si="250"/>
        <v>1</v>
      </c>
      <c r="X2631">
        <f t="shared" si="251"/>
        <v>0</v>
      </c>
    </row>
    <row r="2632" spans="1:24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>
        <f>E2632/D2632</f>
        <v>1.579</v>
      </c>
      <c r="O2632" s="6">
        <f>IF(L2632&gt;0,E2632/L2632,0)</f>
        <v>38.987654320987652</v>
      </c>
      <c r="P2632" s="11">
        <f t="shared" si="246"/>
        <v>42551.208333333336</v>
      </c>
      <c r="Q2632" s="11">
        <f>(((J2632/60)/60)/24)+DATE(1970,1,1)+(-5/24)</f>
        <v>42523.897129629629</v>
      </c>
      <c r="R2632" s="13" t="s">
        <v>8301</v>
      </c>
      <c r="S2632" s="14" t="str">
        <f t="shared" si="247"/>
        <v>technology</v>
      </c>
      <c r="T2632" s="13" t="str">
        <f t="shared" si="248"/>
        <v>space exploration</v>
      </c>
      <c r="U2632">
        <f>LEN(C2632)</f>
        <v>122</v>
      </c>
      <c r="V2632">
        <f t="shared" si="249"/>
        <v>0</v>
      </c>
      <c r="W2632">
        <f t="shared" si="250"/>
        <v>0</v>
      </c>
      <c r="X2632">
        <f t="shared" si="251"/>
        <v>1</v>
      </c>
    </row>
    <row r="2633" spans="1:24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>
        <f>E2633/D2633</f>
        <v>1.1466525000000001</v>
      </c>
      <c r="O2633" s="6">
        <f>IF(L2633&gt;0,E2633/L2633,0)</f>
        <v>80.185489510489504</v>
      </c>
      <c r="P2633" s="11">
        <f t="shared" si="246"/>
        <v>42245.960960648146</v>
      </c>
      <c r="Q2633" s="11">
        <f>(((J2633/60)/60)/24)+DATE(1970,1,1)+(-5/24)</f>
        <v>42217.960960648146</v>
      </c>
      <c r="R2633" s="13" t="s">
        <v>8301</v>
      </c>
      <c r="S2633" s="14" t="str">
        <f t="shared" si="247"/>
        <v>technology</v>
      </c>
      <c r="T2633" s="13" t="str">
        <f t="shared" si="248"/>
        <v>space exploration</v>
      </c>
      <c r="U2633">
        <f>LEN(C2633)</f>
        <v>99</v>
      </c>
      <c r="V2633">
        <f t="shared" si="249"/>
        <v>0</v>
      </c>
      <c r="W2633">
        <f t="shared" si="250"/>
        <v>1</v>
      </c>
      <c r="X2633">
        <f t="shared" si="251"/>
        <v>0</v>
      </c>
    </row>
    <row r="2634" spans="1:24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>
        <f>E2634/D2634</f>
        <v>1.3700934579439252</v>
      </c>
      <c r="O2634" s="6">
        <f>IF(L2634&gt;0,E2634/L2634,0)</f>
        <v>34.904761904761905</v>
      </c>
      <c r="P2634" s="11">
        <f t="shared" si="246"/>
        <v>42518.853460648148</v>
      </c>
      <c r="Q2634" s="11">
        <f>(((J2634/60)/60)/24)+DATE(1970,1,1)+(-5/24)</f>
        <v>42493.853460648148</v>
      </c>
      <c r="R2634" s="13" t="s">
        <v>8301</v>
      </c>
      <c r="S2634" s="14" t="str">
        <f t="shared" si="247"/>
        <v>technology</v>
      </c>
      <c r="T2634" s="13" t="str">
        <f t="shared" si="248"/>
        <v>space exploration</v>
      </c>
      <c r="U2634">
        <f>LEN(C2634)</f>
        <v>102</v>
      </c>
      <c r="V2634">
        <f t="shared" si="249"/>
        <v>0</v>
      </c>
      <c r="W2634">
        <f t="shared" si="250"/>
        <v>0</v>
      </c>
      <c r="X2634">
        <f t="shared" si="251"/>
        <v>1</v>
      </c>
    </row>
    <row r="2635" spans="1:24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>
        <f>E2635/D2635</f>
        <v>3.5461999999999998</v>
      </c>
      <c r="O2635" s="6">
        <f>IF(L2635&gt;0,E2635/L2635,0)</f>
        <v>89.100502512562812</v>
      </c>
      <c r="P2635" s="11">
        <f t="shared" si="246"/>
        <v>41697.75</v>
      </c>
      <c r="Q2635" s="11">
        <f>(((J2635/60)/60)/24)+DATE(1970,1,1)+(-5/24)</f>
        <v>41667.614953703705</v>
      </c>
      <c r="R2635" s="13" t="s">
        <v>8301</v>
      </c>
      <c r="S2635" s="14" t="str">
        <f t="shared" si="247"/>
        <v>technology</v>
      </c>
      <c r="T2635" s="13" t="str">
        <f t="shared" si="248"/>
        <v>space exploration</v>
      </c>
      <c r="U2635">
        <f>LEN(C2635)</f>
        <v>122</v>
      </c>
      <c r="V2635">
        <f t="shared" si="249"/>
        <v>0</v>
      </c>
      <c r="W2635">
        <f t="shared" si="250"/>
        <v>0</v>
      </c>
      <c r="X2635">
        <f t="shared" si="251"/>
        <v>1</v>
      </c>
    </row>
    <row r="2636" spans="1:24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>
        <f>E2636/D2636</f>
        <v>1.0602150537634409</v>
      </c>
      <c r="O2636" s="6">
        <f>IF(L2636&gt;0,E2636/L2636,0)</f>
        <v>39.44</v>
      </c>
      <c r="P2636" s="11">
        <f t="shared" si="246"/>
        <v>42642.448159722226</v>
      </c>
      <c r="Q2636" s="11">
        <f>(((J2636/60)/60)/24)+DATE(1970,1,1)+(-5/24)</f>
        <v>42612.448159722226</v>
      </c>
      <c r="R2636" s="13" t="s">
        <v>8301</v>
      </c>
      <c r="S2636" s="14" t="str">
        <f t="shared" si="247"/>
        <v>technology</v>
      </c>
      <c r="T2636" s="13" t="str">
        <f t="shared" si="248"/>
        <v>space exploration</v>
      </c>
      <c r="U2636">
        <f>LEN(C2636)</f>
        <v>124</v>
      </c>
      <c r="V2636">
        <f t="shared" si="249"/>
        <v>0</v>
      </c>
      <c r="W2636">
        <f t="shared" si="250"/>
        <v>0</v>
      </c>
      <c r="X2636">
        <f t="shared" si="251"/>
        <v>1</v>
      </c>
    </row>
    <row r="2637" spans="1:24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>
        <f>E2637/D2637</f>
        <v>1</v>
      </c>
      <c r="O2637" s="6">
        <f>IF(L2637&gt;0,E2637/L2637,0)</f>
        <v>136.9047619047619</v>
      </c>
      <c r="P2637" s="11">
        <f t="shared" si="246"/>
        <v>42072.700937499998</v>
      </c>
      <c r="Q2637" s="11">
        <f>(((J2637/60)/60)/24)+DATE(1970,1,1)+(-5/24)</f>
        <v>42037.742604166669</v>
      </c>
      <c r="R2637" s="13" t="s">
        <v>8301</v>
      </c>
      <c r="S2637" s="14" t="str">
        <f t="shared" si="247"/>
        <v>technology</v>
      </c>
      <c r="T2637" s="13" t="str">
        <f t="shared" si="248"/>
        <v>space exploration</v>
      </c>
      <c r="U2637">
        <f>LEN(C2637)</f>
        <v>135</v>
      </c>
      <c r="V2637">
        <f t="shared" si="249"/>
        <v>0</v>
      </c>
      <c r="W2637">
        <f t="shared" si="250"/>
        <v>0</v>
      </c>
      <c r="X2637">
        <f t="shared" si="251"/>
        <v>1</v>
      </c>
    </row>
    <row r="2638" spans="1:24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>
        <f>E2638/D2638</f>
        <v>1.873</v>
      </c>
      <c r="O2638" s="6">
        <f>IF(L2638&gt;0,E2638/L2638,0)</f>
        <v>37.46</v>
      </c>
      <c r="P2638" s="11">
        <f t="shared" si="246"/>
        <v>42658.833333333336</v>
      </c>
      <c r="Q2638" s="11">
        <f>(((J2638/60)/60)/24)+DATE(1970,1,1)+(-5/24)</f>
        <v>42636.406412037039</v>
      </c>
      <c r="R2638" s="13" t="s">
        <v>8301</v>
      </c>
      <c r="S2638" s="14" t="str">
        <f t="shared" si="247"/>
        <v>technology</v>
      </c>
      <c r="T2638" s="13" t="str">
        <f t="shared" si="248"/>
        <v>space exploration</v>
      </c>
      <c r="U2638">
        <f>LEN(C2638)</f>
        <v>134</v>
      </c>
      <c r="V2638">
        <f t="shared" si="249"/>
        <v>0</v>
      </c>
      <c r="W2638">
        <f t="shared" si="250"/>
        <v>0</v>
      </c>
      <c r="X2638">
        <f t="shared" si="251"/>
        <v>1</v>
      </c>
    </row>
    <row r="2639" spans="1:24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>
        <f>E2639/D2639</f>
        <v>1.6619999999999999</v>
      </c>
      <c r="O2639" s="6">
        <f>IF(L2639&gt;0,E2639/L2639,0)</f>
        <v>31.96153846153846</v>
      </c>
      <c r="P2639" s="11">
        <f t="shared" si="246"/>
        <v>42655.341145833336</v>
      </c>
      <c r="Q2639" s="11">
        <f>(((J2639/60)/60)/24)+DATE(1970,1,1)+(-5/24)</f>
        <v>42639.341145833336</v>
      </c>
      <c r="R2639" s="13" t="s">
        <v>8301</v>
      </c>
      <c r="S2639" s="14" t="str">
        <f t="shared" si="247"/>
        <v>technology</v>
      </c>
      <c r="T2639" s="13" t="str">
        <f t="shared" si="248"/>
        <v>space exploration</v>
      </c>
      <c r="U2639">
        <f>LEN(C2639)</f>
        <v>84</v>
      </c>
      <c r="V2639">
        <f t="shared" si="249"/>
        <v>0</v>
      </c>
      <c r="W2639">
        <f t="shared" si="250"/>
        <v>1</v>
      </c>
      <c r="X2639">
        <f t="shared" si="251"/>
        <v>0</v>
      </c>
    </row>
    <row r="2640" spans="1:24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>
        <f>E2640/D2640</f>
        <v>1.0172910662824208</v>
      </c>
      <c r="O2640" s="6">
        <f>IF(L2640&gt;0,E2640/L2640,0)</f>
        <v>25.214285714285715</v>
      </c>
      <c r="P2640" s="11">
        <f t="shared" si="246"/>
        <v>42019.70480324074</v>
      </c>
      <c r="Q2640" s="11">
        <f>(((J2640/60)/60)/24)+DATE(1970,1,1)+(-5/24)</f>
        <v>41989.70480324074</v>
      </c>
      <c r="R2640" s="13" t="s">
        <v>8301</v>
      </c>
      <c r="S2640" s="14" t="str">
        <f t="shared" si="247"/>
        <v>technology</v>
      </c>
      <c r="T2640" s="13" t="str">
        <f t="shared" si="248"/>
        <v>space exploration</v>
      </c>
      <c r="U2640">
        <f>LEN(C2640)</f>
        <v>119</v>
      </c>
      <c r="V2640">
        <f t="shared" si="249"/>
        <v>0</v>
      </c>
      <c r="W2640">
        <f t="shared" si="250"/>
        <v>0</v>
      </c>
      <c r="X2640">
        <f t="shared" si="251"/>
        <v>1</v>
      </c>
    </row>
    <row r="2641" spans="1:24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>
        <f>E2641/D2641</f>
        <v>1.64</v>
      </c>
      <c r="O2641" s="6">
        <f>IF(L2641&gt;0,E2641/L2641,0)</f>
        <v>10.040816326530612</v>
      </c>
      <c r="P2641" s="11">
        <f t="shared" si="246"/>
        <v>42054.656805555554</v>
      </c>
      <c r="Q2641" s="11">
        <f>(((J2641/60)/60)/24)+DATE(1970,1,1)+(-5/24)</f>
        <v>42024.656805555554</v>
      </c>
      <c r="R2641" s="13" t="s">
        <v>8301</v>
      </c>
      <c r="S2641" s="14" t="str">
        <f t="shared" si="247"/>
        <v>technology</v>
      </c>
      <c r="T2641" s="13" t="str">
        <f t="shared" si="248"/>
        <v>space exploration</v>
      </c>
      <c r="U2641">
        <f>LEN(C2641)</f>
        <v>133</v>
      </c>
      <c r="V2641">
        <f t="shared" si="249"/>
        <v>0</v>
      </c>
      <c r="W2641">
        <f t="shared" si="250"/>
        <v>0</v>
      </c>
      <c r="X2641">
        <f t="shared" si="251"/>
        <v>1</v>
      </c>
    </row>
    <row r="2642" spans="1:24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>
        <f>E2642/D2642</f>
        <v>1.0566666666666666</v>
      </c>
      <c r="O2642" s="6">
        <f>IF(L2642&gt;0,E2642/L2642,0)</f>
        <v>45.94202898550725</v>
      </c>
      <c r="P2642" s="11">
        <f t="shared" si="246"/>
        <v>42162.952245370368</v>
      </c>
      <c r="Q2642" s="11">
        <f>(((J2642/60)/60)/24)+DATE(1970,1,1)+(-5/24)</f>
        <v>42102.952245370368</v>
      </c>
      <c r="R2642" s="13" t="s">
        <v>8301</v>
      </c>
      <c r="S2642" s="14" t="str">
        <f t="shared" si="247"/>
        <v>technology</v>
      </c>
      <c r="T2642" s="13" t="str">
        <f t="shared" si="248"/>
        <v>space exploration</v>
      </c>
      <c r="U2642">
        <f>LEN(C2642)</f>
        <v>127</v>
      </c>
      <c r="V2642">
        <f t="shared" si="249"/>
        <v>0</v>
      </c>
      <c r="W2642">
        <f t="shared" si="250"/>
        <v>0</v>
      </c>
      <c r="X2642">
        <f t="shared" si="251"/>
        <v>1</v>
      </c>
    </row>
    <row r="2643" spans="1:24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>
        <f>E2643/D2643</f>
        <v>0.01</v>
      </c>
      <c r="O2643" s="6">
        <f>IF(L2643&gt;0,E2643/L2643,0)</f>
        <v>15</v>
      </c>
      <c r="P2643" s="11">
        <f t="shared" si="246"/>
        <v>41897.631249999999</v>
      </c>
      <c r="Q2643" s="11">
        <f>(((J2643/60)/60)/24)+DATE(1970,1,1)+(-5/24)</f>
        <v>41880.618784722217</v>
      </c>
      <c r="R2643" s="13" t="s">
        <v>8301</v>
      </c>
      <c r="S2643" s="14" t="str">
        <f t="shared" si="247"/>
        <v>technology</v>
      </c>
      <c r="T2643" s="13" t="str">
        <f t="shared" si="248"/>
        <v>space exploration</v>
      </c>
      <c r="U2643">
        <f>LEN(C2643)</f>
        <v>77</v>
      </c>
      <c r="V2643">
        <f t="shared" si="249"/>
        <v>0</v>
      </c>
      <c r="W2643">
        <f t="shared" si="250"/>
        <v>1</v>
      </c>
      <c r="X2643">
        <f t="shared" si="251"/>
        <v>0</v>
      </c>
    </row>
    <row r="2644" spans="1:24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>
        <f>E2644/D2644</f>
        <v>0</v>
      </c>
      <c r="O2644" s="6">
        <f>IF(L2644&gt;0,E2644/L2644,0)</f>
        <v>0</v>
      </c>
      <c r="P2644" s="11">
        <f t="shared" si="246"/>
        <v>42566.081249999996</v>
      </c>
      <c r="Q2644" s="11">
        <f>(((J2644/60)/60)/24)+DATE(1970,1,1)+(-5/24)</f>
        <v>42536.03828703703</v>
      </c>
      <c r="R2644" s="13" t="s">
        <v>8301</v>
      </c>
      <c r="S2644" s="14" t="str">
        <f t="shared" si="247"/>
        <v>technology</v>
      </c>
      <c r="T2644" s="13" t="str">
        <f t="shared" si="248"/>
        <v>space exploration</v>
      </c>
      <c r="U2644">
        <f>LEN(C2644)</f>
        <v>135</v>
      </c>
      <c r="V2644">
        <f t="shared" si="249"/>
        <v>0</v>
      </c>
      <c r="W2644">
        <f t="shared" si="250"/>
        <v>0</v>
      </c>
      <c r="X2644">
        <f t="shared" si="251"/>
        <v>1</v>
      </c>
    </row>
    <row r="2645" spans="1:24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>
        <f>E2645/D2645</f>
        <v>0.33559730999999998</v>
      </c>
      <c r="O2645" s="6">
        <f>IF(L2645&gt;0,E2645/L2645,0)</f>
        <v>223.58248500999335</v>
      </c>
      <c r="P2645" s="11">
        <f t="shared" si="246"/>
        <v>42725.124305555553</v>
      </c>
      <c r="Q2645" s="11">
        <f>(((J2645/60)/60)/24)+DATE(1970,1,1)+(-5/24)</f>
        <v>42689.374016203699</v>
      </c>
      <c r="R2645" s="13" t="s">
        <v>8301</v>
      </c>
      <c r="S2645" s="14" t="str">
        <f t="shared" si="247"/>
        <v>technology</v>
      </c>
      <c r="T2645" s="13" t="str">
        <f t="shared" si="248"/>
        <v>space exploration</v>
      </c>
      <c r="U2645">
        <f>LEN(C2645)</f>
        <v>134</v>
      </c>
      <c r="V2645">
        <f t="shared" si="249"/>
        <v>0</v>
      </c>
      <c r="W2645">
        <f t="shared" si="250"/>
        <v>0</v>
      </c>
      <c r="X2645">
        <f t="shared" si="251"/>
        <v>1</v>
      </c>
    </row>
    <row r="2646" spans="1:24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>
        <f>E2646/D2646</f>
        <v>2.053E-2</v>
      </c>
      <c r="O2646" s="6">
        <f>IF(L2646&gt;0,E2646/L2646,0)</f>
        <v>39.480769230769234</v>
      </c>
      <c r="P2646" s="11">
        <f t="shared" si="246"/>
        <v>42804.583738425928</v>
      </c>
      <c r="Q2646" s="11">
        <f>(((J2646/60)/60)/24)+DATE(1970,1,1)+(-5/24)</f>
        <v>42774.583738425928</v>
      </c>
      <c r="R2646" s="13" t="s">
        <v>8301</v>
      </c>
      <c r="S2646" s="14" t="str">
        <f t="shared" si="247"/>
        <v>technology</v>
      </c>
      <c r="T2646" s="13" t="str">
        <f t="shared" si="248"/>
        <v>space exploration</v>
      </c>
      <c r="U2646">
        <f>LEN(C2646)</f>
        <v>118</v>
      </c>
      <c r="V2646">
        <f t="shared" si="249"/>
        <v>0</v>
      </c>
      <c r="W2646">
        <f t="shared" si="250"/>
        <v>0</v>
      </c>
      <c r="X2646">
        <f t="shared" si="251"/>
        <v>1</v>
      </c>
    </row>
    <row r="2647" spans="1:24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>
        <f>E2647/D2647</f>
        <v>0.105</v>
      </c>
      <c r="O2647" s="6">
        <f>IF(L2647&gt;0,E2647/L2647,0)</f>
        <v>91.304347826086953</v>
      </c>
      <c r="P2647" s="11">
        <f t="shared" si="246"/>
        <v>41951.675960648143</v>
      </c>
      <c r="Q2647" s="11">
        <f>(((J2647/60)/60)/24)+DATE(1970,1,1)+(-5/24)</f>
        <v>41921.634293981479</v>
      </c>
      <c r="R2647" s="13" t="s">
        <v>8301</v>
      </c>
      <c r="S2647" s="14" t="str">
        <f t="shared" si="247"/>
        <v>technology</v>
      </c>
      <c r="T2647" s="13" t="str">
        <f t="shared" si="248"/>
        <v>space exploration</v>
      </c>
      <c r="U2647">
        <f>LEN(C2647)</f>
        <v>133</v>
      </c>
      <c r="V2647">
        <f t="shared" si="249"/>
        <v>0</v>
      </c>
      <c r="W2647">
        <f t="shared" si="250"/>
        <v>0</v>
      </c>
      <c r="X2647">
        <f t="shared" si="251"/>
        <v>1</v>
      </c>
    </row>
    <row r="2648" spans="1:24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>
        <f>E2648/D2648</f>
        <v>8.4172839999999999E-2</v>
      </c>
      <c r="O2648" s="6">
        <f>IF(L2648&gt;0,E2648/L2648,0)</f>
        <v>78.666205607476627</v>
      </c>
      <c r="P2648" s="11">
        <f t="shared" si="246"/>
        <v>42256.10496527778</v>
      </c>
      <c r="Q2648" s="11">
        <f>(((J2648/60)/60)/24)+DATE(1970,1,1)+(-5/24)</f>
        <v>42226.10496527778</v>
      </c>
      <c r="R2648" s="13" t="s">
        <v>8301</v>
      </c>
      <c r="S2648" s="14" t="str">
        <f t="shared" si="247"/>
        <v>technology</v>
      </c>
      <c r="T2648" s="13" t="str">
        <f t="shared" si="248"/>
        <v>space exploration</v>
      </c>
      <c r="U2648">
        <f>LEN(C2648)</f>
        <v>124</v>
      </c>
      <c r="V2648">
        <f t="shared" si="249"/>
        <v>0</v>
      </c>
      <c r="W2648">
        <f t="shared" si="250"/>
        <v>0</v>
      </c>
      <c r="X2648">
        <f t="shared" si="251"/>
        <v>1</v>
      </c>
    </row>
    <row r="2649" spans="1:24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>
        <f>E2649/D2649</f>
        <v>1.44E-2</v>
      </c>
      <c r="O2649" s="6">
        <f>IF(L2649&gt;0,E2649/L2649,0)</f>
        <v>12</v>
      </c>
      <c r="P2649" s="11">
        <f t="shared" si="246"/>
        <v>42230.053460648145</v>
      </c>
      <c r="Q2649" s="11">
        <f>(((J2649/60)/60)/24)+DATE(1970,1,1)+(-5/24)</f>
        <v>42200.053460648145</v>
      </c>
      <c r="R2649" s="13" t="s">
        <v>8301</v>
      </c>
      <c r="S2649" s="14" t="str">
        <f t="shared" si="247"/>
        <v>technology</v>
      </c>
      <c r="T2649" s="13" t="str">
        <f t="shared" si="248"/>
        <v>space exploration</v>
      </c>
      <c r="U2649">
        <f>LEN(C2649)</f>
        <v>134</v>
      </c>
      <c r="V2649">
        <f t="shared" si="249"/>
        <v>0</v>
      </c>
      <c r="W2649">
        <f t="shared" si="250"/>
        <v>0</v>
      </c>
      <c r="X2649">
        <f t="shared" si="251"/>
        <v>1</v>
      </c>
    </row>
    <row r="2650" spans="1:24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>
        <f>E2650/D2650</f>
        <v>8.8333333333333337E-3</v>
      </c>
      <c r="O2650" s="6">
        <f>IF(L2650&gt;0,E2650/L2650,0)</f>
        <v>17.666666666666668</v>
      </c>
      <c r="P2650" s="11">
        <f t="shared" si="246"/>
        <v>42438.506481481476</v>
      </c>
      <c r="Q2650" s="11">
        <f>(((J2650/60)/60)/24)+DATE(1970,1,1)+(-5/24)</f>
        <v>42408.506481481476</v>
      </c>
      <c r="R2650" s="13" t="s">
        <v>8301</v>
      </c>
      <c r="S2650" s="14" t="str">
        <f t="shared" si="247"/>
        <v>technology</v>
      </c>
      <c r="T2650" s="13" t="str">
        <f t="shared" si="248"/>
        <v>space exploration</v>
      </c>
      <c r="U2650">
        <f>LEN(C2650)</f>
        <v>135</v>
      </c>
      <c r="V2650">
        <f t="shared" si="249"/>
        <v>0</v>
      </c>
      <c r="W2650">
        <f t="shared" si="250"/>
        <v>0</v>
      </c>
      <c r="X2650">
        <f t="shared" si="251"/>
        <v>1</v>
      </c>
    </row>
    <row r="2651" spans="1:24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>
        <f>E2651/D2651</f>
        <v>9.9200000000000004E-4</v>
      </c>
      <c r="O2651" s="6">
        <f>IF(L2651&gt;0,E2651/L2651,0)</f>
        <v>41.333333333333336</v>
      </c>
      <c r="P2651" s="11">
        <f t="shared" si="246"/>
        <v>42401.788668981484</v>
      </c>
      <c r="Q2651" s="11">
        <f>(((J2651/60)/60)/24)+DATE(1970,1,1)+(-5/24)</f>
        <v>42341.788668981484</v>
      </c>
      <c r="R2651" s="13" t="s">
        <v>8301</v>
      </c>
      <c r="S2651" s="14" t="str">
        <f t="shared" si="247"/>
        <v>technology</v>
      </c>
      <c r="T2651" s="13" t="str">
        <f t="shared" si="248"/>
        <v>space exploration</v>
      </c>
      <c r="U2651">
        <f>LEN(C2651)</f>
        <v>33</v>
      </c>
      <c r="V2651">
        <f t="shared" si="249"/>
        <v>1</v>
      </c>
      <c r="W2651">
        <f t="shared" si="250"/>
        <v>0</v>
      </c>
      <c r="X2651">
        <f t="shared" si="251"/>
        <v>0</v>
      </c>
    </row>
    <row r="2652" spans="1:24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>
        <f>E2652/D2652</f>
        <v>5.966666666666667E-3</v>
      </c>
      <c r="O2652" s="6">
        <f>IF(L2652&gt;0,E2652/L2652,0)</f>
        <v>71.599999999999994</v>
      </c>
      <c r="P2652" s="11">
        <f t="shared" si="246"/>
        <v>42725.416006944441</v>
      </c>
      <c r="Q2652" s="11">
        <f>(((J2652/60)/60)/24)+DATE(1970,1,1)+(-5/24)</f>
        <v>42695.416006944441</v>
      </c>
      <c r="R2652" s="13" t="s">
        <v>8301</v>
      </c>
      <c r="S2652" s="14" t="str">
        <f t="shared" si="247"/>
        <v>technology</v>
      </c>
      <c r="T2652" s="13" t="str">
        <f t="shared" si="248"/>
        <v>space exploration</v>
      </c>
      <c r="U2652">
        <f>LEN(C2652)</f>
        <v>133</v>
      </c>
      <c r="V2652">
        <f t="shared" si="249"/>
        <v>0</v>
      </c>
      <c r="W2652">
        <f t="shared" si="250"/>
        <v>0</v>
      </c>
      <c r="X2652">
        <f t="shared" si="251"/>
        <v>1</v>
      </c>
    </row>
    <row r="2653" spans="1:24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>
        <f>E2653/D2653</f>
        <v>1.8689285714285714E-2</v>
      </c>
      <c r="O2653" s="6">
        <f>IF(L2653&gt;0,E2653/L2653,0)</f>
        <v>307.8235294117647</v>
      </c>
      <c r="P2653" s="11">
        <f t="shared" si="246"/>
        <v>42355.597326388881</v>
      </c>
      <c r="Q2653" s="11">
        <f>(((J2653/60)/60)/24)+DATE(1970,1,1)+(-5/24)</f>
        <v>42327.597326388881</v>
      </c>
      <c r="R2653" s="13" t="s">
        <v>8301</v>
      </c>
      <c r="S2653" s="14" t="str">
        <f t="shared" si="247"/>
        <v>technology</v>
      </c>
      <c r="T2653" s="13" t="str">
        <f t="shared" si="248"/>
        <v>space exploration</v>
      </c>
      <c r="U2653">
        <f>LEN(C2653)</f>
        <v>135</v>
      </c>
      <c r="V2653">
        <f t="shared" si="249"/>
        <v>0</v>
      </c>
      <c r="W2653">
        <f t="shared" si="250"/>
        <v>0</v>
      </c>
      <c r="X2653">
        <f t="shared" si="251"/>
        <v>1</v>
      </c>
    </row>
    <row r="2654" spans="1:24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>
        <f>E2654/D2654</f>
        <v>8.8500000000000002E-3</v>
      </c>
      <c r="O2654" s="6">
        <f>IF(L2654&gt;0,E2654/L2654,0)</f>
        <v>80.454545454545453</v>
      </c>
      <c r="P2654" s="11">
        <f t="shared" si="246"/>
        <v>41982.950520833336</v>
      </c>
      <c r="Q2654" s="11">
        <f>(((J2654/60)/60)/24)+DATE(1970,1,1)+(-5/24)</f>
        <v>41952.950520833336</v>
      </c>
      <c r="R2654" s="13" t="s">
        <v>8301</v>
      </c>
      <c r="S2654" s="14" t="str">
        <f t="shared" si="247"/>
        <v>technology</v>
      </c>
      <c r="T2654" s="13" t="str">
        <f t="shared" si="248"/>
        <v>space exploration</v>
      </c>
      <c r="U2654">
        <f>LEN(C2654)</f>
        <v>131</v>
      </c>
      <c r="V2654">
        <f t="shared" si="249"/>
        <v>0</v>
      </c>
      <c r="W2654">
        <f t="shared" si="250"/>
        <v>0</v>
      </c>
      <c r="X2654">
        <f t="shared" si="251"/>
        <v>1</v>
      </c>
    </row>
    <row r="2655" spans="1:24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>
        <f>E2655/D2655</f>
        <v>0.1152156862745098</v>
      </c>
      <c r="O2655" s="6">
        <f>IF(L2655&gt;0,E2655/L2655,0)</f>
        <v>83.942857142857136</v>
      </c>
      <c r="P2655" s="11">
        <f t="shared" si="246"/>
        <v>41802.958333333328</v>
      </c>
      <c r="Q2655" s="11">
        <f>(((J2655/60)/60)/24)+DATE(1970,1,1)+(-5/24)</f>
        <v>41771.443599537037</v>
      </c>
      <c r="R2655" s="13" t="s">
        <v>8301</v>
      </c>
      <c r="S2655" s="14" t="str">
        <f t="shared" si="247"/>
        <v>technology</v>
      </c>
      <c r="T2655" s="13" t="str">
        <f t="shared" si="248"/>
        <v>space exploration</v>
      </c>
      <c r="U2655">
        <f>LEN(C2655)</f>
        <v>109</v>
      </c>
      <c r="V2655">
        <f t="shared" si="249"/>
        <v>0</v>
      </c>
      <c r="W2655">
        <f t="shared" si="250"/>
        <v>0</v>
      </c>
      <c r="X2655">
        <f t="shared" si="251"/>
        <v>1</v>
      </c>
    </row>
    <row r="2656" spans="1:24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>
        <f>E2656/D2656</f>
        <v>5.1000000000000004E-4</v>
      </c>
      <c r="O2656" s="6">
        <f>IF(L2656&gt;0,E2656/L2656,0)</f>
        <v>8.5</v>
      </c>
      <c r="P2656" s="11">
        <f t="shared" si="246"/>
        <v>42115.350995370369</v>
      </c>
      <c r="Q2656" s="11">
        <f>(((J2656/60)/60)/24)+DATE(1970,1,1)+(-5/24)</f>
        <v>42055.39266203704</v>
      </c>
      <c r="R2656" s="13" t="s">
        <v>8301</v>
      </c>
      <c r="S2656" s="14" t="str">
        <f t="shared" si="247"/>
        <v>technology</v>
      </c>
      <c r="T2656" s="13" t="str">
        <f t="shared" si="248"/>
        <v>space exploration</v>
      </c>
      <c r="U2656">
        <f>LEN(C2656)</f>
        <v>131</v>
      </c>
      <c r="V2656">
        <f t="shared" si="249"/>
        <v>0</v>
      </c>
      <c r="W2656">
        <f t="shared" si="250"/>
        <v>0</v>
      </c>
      <c r="X2656">
        <f t="shared" si="251"/>
        <v>1</v>
      </c>
    </row>
    <row r="2657" spans="1:24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>
        <f>E2657/D2657</f>
        <v>0.21033333333333334</v>
      </c>
      <c r="O2657" s="6">
        <f>IF(L2657&gt;0,E2657/L2657,0)</f>
        <v>73.372093023255815</v>
      </c>
      <c r="P2657" s="11">
        <f t="shared" si="246"/>
        <v>42409.624999999993</v>
      </c>
      <c r="Q2657" s="11">
        <f>(((J2657/60)/60)/24)+DATE(1970,1,1)+(-5/24)</f>
        <v>42381.657951388886</v>
      </c>
      <c r="R2657" s="13" t="s">
        <v>8301</v>
      </c>
      <c r="S2657" s="14" t="str">
        <f t="shared" si="247"/>
        <v>technology</v>
      </c>
      <c r="T2657" s="13" t="str">
        <f t="shared" si="248"/>
        <v>space exploration</v>
      </c>
      <c r="U2657">
        <f>LEN(C2657)</f>
        <v>27</v>
      </c>
      <c r="V2657">
        <f t="shared" si="249"/>
        <v>1</v>
      </c>
      <c r="W2657">
        <f t="shared" si="250"/>
        <v>0</v>
      </c>
      <c r="X2657">
        <f t="shared" si="251"/>
        <v>0</v>
      </c>
    </row>
    <row r="2658" spans="1:24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>
        <f>E2658/D2658</f>
        <v>0.11436666666666667</v>
      </c>
      <c r="O2658" s="6">
        <f>IF(L2658&gt;0,E2658/L2658,0)</f>
        <v>112.86184210526316</v>
      </c>
      <c r="P2658" s="11">
        <f t="shared" si="246"/>
        <v>42806.583333333336</v>
      </c>
      <c r="Q2658" s="11">
        <f>(((J2658/60)/60)/24)+DATE(1970,1,1)+(-5/24)</f>
        <v>42767.480185185181</v>
      </c>
      <c r="R2658" s="13" t="s">
        <v>8301</v>
      </c>
      <c r="S2658" s="14" t="str">
        <f t="shared" si="247"/>
        <v>technology</v>
      </c>
      <c r="T2658" s="13" t="str">
        <f t="shared" si="248"/>
        <v>space exploration</v>
      </c>
      <c r="U2658">
        <f>LEN(C2658)</f>
        <v>58</v>
      </c>
      <c r="V2658">
        <f t="shared" si="249"/>
        <v>0</v>
      </c>
      <c r="W2658">
        <f t="shared" si="250"/>
        <v>1</v>
      </c>
      <c r="X2658">
        <f t="shared" si="251"/>
        <v>0</v>
      </c>
    </row>
    <row r="2659" spans="1:24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>
        <f>E2659/D2659</f>
        <v>0.18737933333333334</v>
      </c>
      <c r="O2659" s="6">
        <f>IF(L2659&gt;0,E2659/L2659,0)</f>
        <v>95.277627118644077</v>
      </c>
      <c r="P2659" s="11">
        <f t="shared" si="246"/>
        <v>42584.854166666664</v>
      </c>
      <c r="Q2659" s="11">
        <f>(((J2659/60)/60)/24)+DATE(1970,1,1)+(-5/24)</f>
        <v>42551.720520833333</v>
      </c>
      <c r="R2659" s="13" t="s">
        <v>8301</v>
      </c>
      <c r="S2659" s="14" t="str">
        <f t="shared" si="247"/>
        <v>technology</v>
      </c>
      <c r="T2659" s="13" t="str">
        <f t="shared" si="248"/>
        <v>space exploration</v>
      </c>
      <c r="U2659">
        <f>LEN(C2659)</f>
        <v>126</v>
      </c>
      <c r="V2659">
        <f t="shared" si="249"/>
        <v>0</v>
      </c>
      <c r="W2659">
        <f t="shared" si="250"/>
        <v>0</v>
      </c>
      <c r="X2659">
        <f t="shared" si="251"/>
        <v>1</v>
      </c>
    </row>
    <row r="2660" spans="1:24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>
        <f>E2660/D2660</f>
        <v>9.2857142857142856E-4</v>
      </c>
      <c r="O2660" s="6">
        <f>IF(L2660&gt;0,E2660/L2660,0)</f>
        <v>22.75</v>
      </c>
      <c r="P2660" s="11">
        <f t="shared" si="246"/>
        <v>42581.675856481481</v>
      </c>
      <c r="Q2660" s="11">
        <f>(((J2660/60)/60)/24)+DATE(1970,1,1)+(-5/24)</f>
        <v>42551.675856481481</v>
      </c>
      <c r="R2660" s="13" t="s">
        <v>8301</v>
      </c>
      <c r="S2660" s="14" t="str">
        <f t="shared" si="247"/>
        <v>technology</v>
      </c>
      <c r="T2660" s="13" t="str">
        <f t="shared" si="248"/>
        <v>space exploration</v>
      </c>
      <c r="U2660">
        <f>LEN(C2660)</f>
        <v>114</v>
      </c>
      <c r="V2660">
        <f t="shared" si="249"/>
        <v>0</v>
      </c>
      <c r="W2660">
        <f t="shared" si="250"/>
        <v>0</v>
      </c>
      <c r="X2660">
        <f t="shared" si="251"/>
        <v>1</v>
      </c>
    </row>
    <row r="2661" spans="1:24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>
        <f>E2661/D2661</f>
        <v>2.720408163265306E-2</v>
      </c>
      <c r="O2661" s="6">
        <f>IF(L2661&gt;0,E2661/L2661,0)</f>
        <v>133.30000000000001</v>
      </c>
      <c r="P2661" s="11">
        <f t="shared" si="246"/>
        <v>42111.861226851855</v>
      </c>
      <c r="Q2661" s="11">
        <f>(((J2661/60)/60)/24)+DATE(1970,1,1)+(-5/24)</f>
        <v>42081.861226851855</v>
      </c>
      <c r="R2661" s="13" t="s">
        <v>8301</v>
      </c>
      <c r="S2661" s="14" t="str">
        <f t="shared" si="247"/>
        <v>technology</v>
      </c>
      <c r="T2661" s="13" t="str">
        <f t="shared" si="248"/>
        <v>space exploration</v>
      </c>
      <c r="U2661">
        <f>LEN(C2661)</f>
        <v>4</v>
      </c>
      <c r="V2661">
        <f t="shared" si="249"/>
        <v>1</v>
      </c>
      <c r="W2661">
        <f t="shared" si="250"/>
        <v>0</v>
      </c>
      <c r="X2661">
        <f t="shared" si="251"/>
        <v>0</v>
      </c>
    </row>
    <row r="2662" spans="1:24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>
        <f>E2662/D2662</f>
        <v>9.5E-4</v>
      </c>
      <c r="O2662" s="6">
        <f>IF(L2662&gt;0,E2662/L2662,0)</f>
        <v>3.8</v>
      </c>
      <c r="P2662" s="11">
        <f t="shared" si="246"/>
        <v>42332.546504629623</v>
      </c>
      <c r="Q2662" s="11">
        <f>(((J2662/60)/60)/24)+DATE(1970,1,1)+(-5/24)</f>
        <v>42272.504837962959</v>
      </c>
      <c r="R2662" s="13" t="s">
        <v>8301</v>
      </c>
      <c r="S2662" s="14" t="str">
        <f t="shared" si="247"/>
        <v>technology</v>
      </c>
      <c r="T2662" s="13" t="str">
        <f t="shared" si="248"/>
        <v>space exploration</v>
      </c>
      <c r="U2662">
        <f>LEN(C2662)</f>
        <v>135</v>
      </c>
      <c r="V2662">
        <f t="shared" si="249"/>
        <v>0</v>
      </c>
      <c r="W2662">
        <f t="shared" si="250"/>
        <v>0</v>
      </c>
      <c r="X2662">
        <f t="shared" si="251"/>
        <v>1</v>
      </c>
    </row>
    <row r="2663" spans="1:24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>
        <f>E2663/D2663</f>
        <v>1.0289999999999999</v>
      </c>
      <c r="O2663" s="6">
        <f>IF(L2663&gt;0,E2663/L2663,0)</f>
        <v>85.75</v>
      </c>
      <c r="P2663" s="11">
        <f t="shared" si="246"/>
        <v>41572.750115740739</v>
      </c>
      <c r="Q2663" s="11">
        <f>(((J2663/60)/60)/24)+DATE(1970,1,1)+(-5/24)</f>
        <v>41542.750115740739</v>
      </c>
      <c r="R2663" s="13" t="s">
        <v>8302</v>
      </c>
      <c r="S2663" s="14" t="str">
        <f t="shared" si="247"/>
        <v>technology</v>
      </c>
      <c r="T2663" s="13" t="str">
        <f t="shared" si="248"/>
        <v>makerspaces</v>
      </c>
      <c r="U2663">
        <f>LEN(C2663)</f>
        <v>111</v>
      </c>
      <c r="V2663">
        <f t="shared" si="249"/>
        <v>0</v>
      </c>
      <c r="W2663">
        <f t="shared" si="250"/>
        <v>0</v>
      </c>
      <c r="X2663">
        <f t="shared" si="251"/>
        <v>1</v>
      </c>
    </row>
    <row r="2664" spans="1:24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>
        <f>E2664/D2664</f>
        <v>1.0680000000000001</v>
      </c>
      <c r="O2664" s="6">
        <f>IF(L2664&gt;0,E2664/L2664,0)</f>
        <v>267</v>
      </c>
      <c r="P2664" s="11">
        <f t="shared" si="246"/>
        <v>42237.538344907407</v>
      </c>
      <c r="Q2664" s="11">
        <f>(((J2664/60)/60)/24)+DATE(1970,1,1)+(-5/24)</f>
        <v>42207.538344907407</v>
      </c>
      <c r="R2664" s="13" t="s">
        <v>8302</v>
      </c>
      <c r="S2664" s="14" t="str">
        <f t="shared" si="247"/>
        <v>technology</v>
      </c>
      <c r="T2664" s="13" t="str">
        <f t="shared" si="248"/>
        <v>makerspaces</v>
      </c>
      <c r="U2664">
        <f>LEN(C2664)</f>
        <v>122</v>
      </c>
      <c r="V2664">
        <f t="shared" si="249"/>
        <v>0</v>
      </c>
      <c r="W2664">
        <f t="shared" si="250"/>
        <v>0</v>
      </c>
      <c r="X2664">
        <f t="shared" si="251"/>
        <v>1</v>
      </c>
    </row>
    <row r="2665" spans="1:24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>
        <f>E2665/D2665</f>
        <v>1.0459624999999999</v>
      </c>
      <c r="O2665" s="6">
        <f>IF(L2665&gt;0,E2665/L2665,0)</f>
        <v>373.55803571428572</v>
      </c>
      <c r="P2665" s="11">
        <f t="shared" si="246"/>
        <v>42251.416666666664</v>
      </c>
      <c r="Q2665" s="11">
        <f>(((J2665/60)/60)/24)+DATE(1970,1,1)+(-5/24)</f>
        <v>42222.41443287037</v>
      </c>
      <c r="R2665" s="13" t="s">
        <v>8302</v>
      </c>
      <c r="S2665" s="14" t="str">
        <f t="shared" si="247"/>
        <v>technology</v>
      </c>
      <c r="T2665" s="13" t="str">
        <f t="shared" si="248"/>
        <v>makerspaces</v>
      </c>
      <c r="U2665">
        <f>LEN(C2665)</f>
        <v>126</v>
      </c>
      <c r="V2665">
        <f t="shared" si="249"/>
        <v>0</v>
      </c>
      <c r="W2665">
        <f t="shared" si="250"/>
        <v>0</v>
      </c>
      <c r="X2665">
        <f t="shared" si="251"/>
        <v>1</v>
      </c>
    </row>
    <row r="2666" spans="1:24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>
        <f>E2666/D2666</f>
        <v>1.0342857142857143</v>
      </c>
      <c r="O2666" s="6">
        <f>IF(L2666&gt;0,E2666/L2666,0)</f>
        <v>174.03846153846155</v>
      </c>
      <c r="P2666" s="11">
        <f t="shared" si="246"/>
        <v>42347.082638888889</v>
      </c>
      <c r="Q2666" s="11">
        <f>(((J2666/60)/60)/24)+DATE(1970,1,1)+(-5/24)</f>
        <v>42312.817094907405</v>
      </c>
      <c r="R2666" s="13" t="s">
        <v>8302</v>
      </c>
      <c r="S2666" s="14" t="str">
        <f t="shared" si="247"/>
        <v>technology</v>
      </c>
      <c r="T2666" s="13" t="str">
        <f t="shared" si="248"/>
        <v>makerspaces</v>
      </c>
      <c r="U2666">
        <f>LEN(C2666)</f>
        <v>124</v>
      </c>
      <c r="V2666">
        <f t="shared" si="249"/>
        <v>0</v>
      </c>
      <c r="W2666">
        <f t="shared" si="250"/>
        <v>0</v>
      </c>
      <c r="X2666">
        <f t="shared" si="251"/>
        <v>1</v>
      </c>
    </row>
    <row r="2667" spans="1:24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>
        <f>E2667/D2667</f>
        <v>1.2314285714285715</v>
      </c>
      <c r="O2667" s="6">
        <f>IF(L2667&gt;0,E2667/L2667,0)</f>
        <v>93.695652173913047</v>
      </c>
      <c r="P2667" s="11">
        <f t="shared" si="246"/>
        <v>42128.687199074069</v>
      </c>
      <c r="Q2667" s="11">
        <f>(((J2667/60)/60)/24)+DATE(1970,1,1)+(-5/24)</f>
        <v>42083.687199074069</v>
      </c>
      <c r="R2667" s="13" t="s">
        <v>8302</v>
      </c>
      <c r="S2667" s="14" t="str">
        <f t="shared" si="247"/>
        <v>technology</v>
      </c>
      <c r="T2667" s="13" t="str">
        <f t="shared" si="248"/>
        <v>makerspaces</v>
      </c>
      <c r="U2667">
        <f>LEN(C2667)</f>
        <v>132</v>
      </c>
      <c r="V2667">
        <f t="shared" si="249"/>
        <v>0</v>
      </c>
      <c r="W2667">
        <f t="shared" si="250"/>
        <v>0</v>
      </c>
      <c r="X2667">
        <f t="shared" si="251"/>
        <v>1</v>
      </c>
    </row>
    <row r="2668" spans="1:24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>
        <f>E2668/D2668</f>
        <v>1.592951</v>
      </c>
      <c r="O2668" s="6">
        <f>IF(L2668&gt;0,E2668/L2668,0)</f>
        <v>77.327718446601949</v>
      </c>
      <c r="P2668" s="11">
        <f t="shared" si="246"/>
        <v>42272.666666666664</v>
      </c>
      <c r="Q2668" s="11">
        <f>(((J2668/60)/60)/24)+DATE(1970,1,1)+(-5/24)</f>
        <v>42235.55600694444</v>
      </c>
      <c r="R2668" s="13" t="s">
        <v>8302</v>
      </c>
      <c r="S2668" s="14" t="str">
        <f t="shared" si="247"/>
        <v>technology</v>
      </c>
      <c r="T2668" s="13" t="str">
        <f t="shared" si="248"/>
        <v>makerspaces</v>
      </c>
      <c r="U2668">
        <f>LEN(C2668)</f>
        <v>134</v>
      </c>
      <c r="V2668">
        <f t="shared" si="249"/>
        <v>0</v>
      </c>
      <c r="W2668">
        <f t="shared" si="250"/>
        <v>0</v>
      </c>
      <c r="X2668">
        <f t="shared" si="251"/>
        <v>1</v>
      </c>
    </row>
    <row r="2669" spans="1:24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>
        <f>E2669/D2669</f>
        <v>1.1066666666666667</v>
      </c>
      <c r="O2669" s="6">
        <f>IF(L2669&gt;0,E2669/L2669,0)</f>
        <v>92.222222222222229</v>
      </c>
      <c r="P2669" s="11">
        <f t="shared" si="246"/>
        <v>42410.717777777776</v>
      </c>
      <c r="Q2669" s="11">
        <f>(((J2669/60)/60)/24)+DATE(1970,1,1)+(-5/24)</f>
        <v>42380.717777777776</v>
      </c>
      <c r="R2669" s="13" t="s">
        <v>8302</v>
      </c>
      <c r="S2669" s="14" t="str">
        <f t="shared" si="247"/>
        <v>technology</v>
      </c>
      <c r="T2669" s="13" t="str">
        <f t="shared" si="248"/>
        <v>makerspaces</v>
      </c>
      <c r="U2669">
        <f>LEN(C2669)</f>
        <v>133</v>
      </c>
      <c r="V2669">
        <f t="shared" si="249"/>
        <v>0</v>
      </c>
      <c r="W2669">
        <f t="shared" si="250"/>
        <v>0</v>
      </c>
      <c r="X2669">
        <f t="shared" si="251"/>
        <v>1</v>
      </c>
    </row>
    <row r="2670" spans="1:24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>
        <f>E2670/D2670</f>
        <v>1.7070000000000001</v>
      </c>
      <c r="O2670" s="6">
        <f>IF(L2670&gt;0,E2670/L2670,0)</f>
        <v>60.964285714285715</v>
      </c>
      <c r="P2670" s="11">
        <f t="shared" si="246"/>
        <v>42317.397222222215</v>
      </c>
      <c r="Q2670" s="11">
        <f>(((J2670/60)/60)/24)+DATE(1970,1,1)+(-5/24)</f>
        <v>42275.380381944437</v>
      </c>
      <c r="R2670" s="13" t="s">
        <v>8302</v>
      </c>
      <c r="S2670" s="14" t="str">
        <f t="shared" si="247"/>
        <v>technology</v>
      </c>
      <c r="T2670" s="13" t="str">
        <f t="shared" si="248"/>
        <v>makerspaces</v>
      </c>
      <c r="U2670">
        <f>LEN(C2670)</f>
        <v>51</v>
      </c>
      <c r="V2670">
        <f t="shared" si="249"/>
        <v>0</v>
      </c>
      <c r="W2670">
        <f t="shared" si="250"/>
        <v>1</v>
      </c>
      <c r="X2670">
        <f t="shared" si="251"/>
        <v>0</v>
      </c>
    </row>
    <row r="2671" spans="1:24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>
        <f>E2671/D2671</f>
        <v>1.25125</v>
      </c>
      <c r="O2671" s="6">
        <f>IF(L2671&gt;0,E2671/L2671,0)</f>
        <v>91</v>
      </c>
      <c r="P2671" s="11">
        <f t="shared" si="246"/>
        <v>42378.827499999999</v>
      </c>
      <c r="Q2671" s="11">
        <f>(((J2671/60)/60)/24)+DATE(1970,1,1)+(-5/24)</f>
        <v>42318.827499999999</v>
      </c>
      <c r="R2671" s="13" t="s">
        <v>8302</v>
      </c>
      <c r="S2671" s="14" t="str">
        <f t="shared" si="247"/>
        <v>technology</v>
      </c>
      <c r="T2671" s="13" t="str">
        <f t="shared" si="248"/>
        <v>makerspaces</v>
      </c>
      <c r="U2671">
        <f>LEN(C2671)</f>
        <v>119</v>
      </c>
      <c r="V2671">
        <f t="shared" si="249"/>
        <v>0</v>
      </c>
      <c r="W2671">
        <f t="shared" si="250"/>
        <v>0</v>
      </c>
      <c r="X2671">
        <f t="shared" si="251"/>
        <v>1</v>
      </c>
    </row>
    <row r="2672" spans="1:24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>
        <f>E2672/D2672</f>
        <v>6.4158609339642042E-2</v>
      </c>
      <c r="O2672" s="6">
        <f>IF(L2672&gt;0,E2672/L2672,0)</f>
        <v>41.583333333333336</v>
      </c>
      <c r="P2672" s="11">
        <f t="shared" si="246"/>
        <v>41848.812268518515</v>
      </c>
      <c r="Q2672" s="11">
        <f>(((J2672/60)/60)/24)+DATE(1970,1,1)+(-5/24)</f>
        <v>41820.812268518515</v>
      </c>
      <c r="R2672" s="13" t="s">
        <v>8302</v>
      </c>
      <c r="S2672" s="14" t="str">
        <f t="shared" si="247"/>
        <v>technology</v>
      </c>
      <c r="T2672" s="13" t="str">
        <f t="shared" si="248"/>
        <v>makerspaces</v>
      </c>
      <c r="U2672">
        <f>LEN(C2672)</f>
        <v>131</v>
      </c>
      <c r="V2672">
        <f t="shared" si="249"/>
        <v>0</v>
      </c>
      <c r="W2672">
        <f t="shared" si="250"/>
        <v>0</v>
      </c>
      <c r="X2672">
        <f t="shared" si="251"/>
        <v>1</v>
      </c>
    </row>
    <row r="2673" spans="1:24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>
        <f>E2673/D2673</f>
        <v>0.11344</v>
      </c>
      <c r="O2673" s="6">
        <f>IF(L2673&gt;0,E2673/L2673,0)</f>
        <v>33.761904761904759</v>
      </c>
      <c r="P2673" s="11">
        <f t="shared" si="246"/>
        <v>41992.609722222223</v>
      </c>
      <c r="Q2673" s="11">
        <f>(((J2673/60)/60)/24)+DATE(1970,1,1)+(-5/24)</f>
        <v>41962.540694444448</v>
      </c>
      <c r="R2673" s="13" t="s">
        <v>8302</v>
      </c>
      <c r="S2673" s="14" t="str">
        <f t="shared" si="247"/>
        <v>technology</v>
      </c>
      <c r="T2673" s="13" t="str">
        <f t="shared" si="248"/>
        <v>makerspaces</v>
      </c>
      <c r="U2673">
        <f>LEN(C2673)</f>
        <v>126</v>
      </c>
      <c r="V2673">
        <f t="shared" si="249"/>
        <v>0</v>
      </c>
      <c r="W2673">
        <f t="shared" si="250"/>
        <v>0</v>
      </c>
      <c r="X2673">
        <f t="shared" si="251"/>
        <v>1</v>
      </c>
    </row>
    <row r="2674" spans="1:24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>
        <f>E2674/D2674</f>
        <v>0.33189999999999997</v>
      </c>
      <c r="O2674" s="6">
        <f>IF(L2674&gt;0,E2674/L2674,0)</f>
        <v>70.61702127659575</v>
      </c>
      <c r="P2674" s="11">
        <f t="shared" si="246"/>
        <v>42366.041666666664</v>
      </c>
      <c r="Q2674" s="11">
        <f>(((J2674/60)/60)/24)+DATE(1970,1,1)+(-5/24)</f>
        <v>42344.675810185181</v>
      </c>
      <c r="R2674" s="13" t="s">
        <v>8302</v>
      </c>
      <c r="S2674" s="14" t="str">
        <f t="shared" si="247"/>
        <v>technology</v>
      </c>
      <c r="T2674" s="13" t="str">
        <f t="shared" si="248"/>
        <v>makerspaces</v>
      </c>
      <c r="U2674">
        <f>LEN(C2674)</f>
        <v>125</v>
      </c>
      <c r="V2674">
        <f t="shared" si="249"/>
        <v>0</v>
      </c>
      <c r="W2674">
        <f t="shared" si="250"/>
        <v>0</v>
      </c>
      <c r="X2674">
        <f t="shared" si="251"/>
        <v>1</v>
      </c>
    </row>
    <row r="2675" spans="1:24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>
        <f>E2675/D2675</f>
        <v>0.27579999999999999</v>
      </c>
      <c r="O2675" s="6">
        <f>IF(L2675&gt;0,E2675/L2675,0)</f>
        <v>167.15151515151516</v>
      </c>
      <c r="P2675" s="11">
        <f t="shared" si="246"/>
        <v>41941.739583333328</v>
      </c>
      <c r="Q2675" s="11">
        <f>(((J2675/60)/60)/24)+DATE(1970,1,1)+(-5/24)</f>
        <v>41912.333321759259</v>
      </c>
      <c r="R2675" s="13" t="s">
        <v>8302</v>
      </c>
      <c r="S2675" s="14" t="str">
        <f t="shared" si="247"/>
        <v>technology</v>
      </c>
      <c r="T2675" s="13" t="str">
        <f t="shared" si="248"/>
        <v>makerspaces</v>
      </c>
      <c r="U2675">
        <f>LEN(C2675)</f>
        <v>130</v>
      </c>
      <c r="V2675">
        <f t="shared" si="249"/>
        <v>0</v>
      </c>
      <c r="W2675">
        <f t="shared" si="250"/>
        <v>0</v>
      </c>
      <c r="X2675">
        <f t="shared" si="251"/>
        <v>1</v>
      </c>
    </row>
    <row r="2676" spans="1:24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>
        <f>E2676/D2676</f>
        <v>0.62839999999999996</v>
      </c>
      <c r="O2676" s="6">
        <f>IF(L2676&gt;0,E2676/L2676,0)</f>
        <v>128.61988304093566</v>
      </c>
      <c r="P2676" s="11">
        <f t="shared" si="246"/>
        <v>42555.999305555553</v>
      </c>
      <c r="Q2676" s="11">
        <f>(((J2676/60)/60)/24)+DATE(1970,1,1)+(-5/24)</f>
        <v>42529.424421296295</v>
      </c>
      <c r="R2676" s="13" t="s">
        <v>8302</v>
      </c>
      <c r="S2676" s="14" t="str">
        <f t="shared" si="247"/>
        <v>technology</v>
      </c>
      <c r="T2676" s="13" t="str">
        <f t="shared" si="248"/>
        <v>makerspaces</v>
      </c>
      <c r="U2676">
        <f>LEN(C2676)</f>
        <v>135</v>
      </c>
      <c r="V2676">
        <f t="shared" si="249"/>
        <v>0</v>
      </c>
      <c r="W2676">
        <f t="shared" si="250"/>
        <v>0</v>
      </c>
      <c r="X2676">
        <f t="shared" si="251"/>
        <v>1</v>
      </c>
    </row>
    <row r="2677" spans="1:24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>
        <f>E2677/D2677</f>
        <v>7.5880000000000003E-2</v>
      </c>
      <c r="O2677" s="6">
        <f>IF(L2677&gt;0,E2677/L2677,0)</f>
        <v>65.41379310344827</v>
      </c>
      <c r="P2677" s="11">
        <f t="shared" si="246"/>
        <v>41953.690844907404</v>
      </c>
      <c r="Q2677" s="11">
        <f>(((J2677/60)/60)/24)+DATE(1970,1,1)+(-5/24)</f>
        <v>41923.649178240739</v>
      </c>
      <c r="R2677" s="13" t="s">
        <v>8302</v>
      </c>
      <c r="S2677" s="14" t="str">
        <f t="shared" si="247"/>
        <v>technology</v>
      </c>
      <c r="T2677" s="13" t="str">
        <f t="shared" si="248"/>
        <v>makerspaces</v>
      </c>
      <c r="U2677">
        <f>LEN(C2677)</f>
        <v>130</v>
      </c>
      <c r="V2677">
        <f t="shared" si="249"/>
        <v>0</v>
      </c>
      <c r="W2677">
        <f t="shared" si="250"/>
        <v>0</v>
      </c>
      <c r="X2677">
        <f t="shared" si="251"/>
        <v>1</v>
      </c>
    </row>
    <row r="2678" spans="1:24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>
        <f>E2678/D2678</f>
        <v>0.50380952380952382</v>
      </c>
      <c r="O2678" s="6">
        <f>IF(L2678&gt;0,E2678/L2678,0)</f>
        <v>117.55555555555556</v>
      </c>
      <c r="P2678" s="11">
        <f t="shared" si="246"/>
        <v>42512.416365740741</v>
      </c>
      <c r="Q2678" s="11">
        <f>(((J2678/60)/60)/24)+DATE(1970,1,1)+(-5/24)</f>
        <v>42482.416365740741</v>
      </c>
      <c r="R2678" s="13" t="s">
        <v>8302</v>
      </c>
      <c r="S2678" s="14" t="str">
        <f t="shared" si="247"/>
        <v>technology</v>
      </c>
      <c r="T2678" s="13" t="str">
        <f t="shared" si="248"/>
        <v>makerspaces</v>
      </c>
      <c r="U2678">
        <f>LEN(C2678)</f>
        <v>130</v>
      </c>
      <c r="V2678">
        <f t="shared" si="249"/>
        <v>0</v>
      </c>
      <c r="W2678">
        <f t="shared" si="250"/>
        <v>0</v>
      </c>
      <c r="X2678">
        <f t="shared" si="251"/>
        <v>1</v>
      </c>
    </row>
    <row r="2679" spans="1:24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>
        <f>E2679/D2679</f>
        <v>0.17512820512820512</v>
      </c>
      <c r="O2679" s="6">
        <f>IF(L2679&gt;0,E2679/L2679,0)</f>
        <v>126.48148148148148</v>
      </c>
      <c r="P2679" s="11">
        <f t="shared" si="246"/>
        <v>41822.821099537032</v>
      </c>
      <c r="Q2679" s="11">
        <f>(((J2679/60)/60)/24)+DATE(1970,1,1)+(-5/24)</f>
        <v>41792.821099537032</v>
      </c>
      <c r="R2679" s="13" t="s">
        <v>8302</v>
      </c>
      <c r="S2679" s="14" t="str">
        <f t="shared" si="247"/>
        <v>technology</v>
      </c>
      <c r="T2679" s="13" t="str">
        <f t="shared" si="248"/>
        <v>makerspaces</v>
      </c>
      <c r="U2679">
        <f>LEN(C2679)</f>
        <v>125</v>
      </c>
      <c r="V2679">
        <f t="shared" si="249"/>
        <v>0</v>
      </c>
      <c r="W2679">
        <f t="shared" si="250"/>
        <v>0</v>
      </c>
      <c r="X2679">
        <f t="shared" si="251"/>
        <v>1</v>
      </c>
    </row>
    <row r="2680" spans="1:24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>
        <f>E2680/D2680</f>
        <v>1.3750000000000001E-4</v>
      </c>
      <c r="O2680" s="6">
        <f>IF(L2680&gt;0,E2680/L2680,0)</f>
        <v>550</v>
      </c>
      <c r="P2680" s="11">
        <f t="shared" si="246"/>
        <v>42271.589872685181</v>
      </c>
      <c r="Q2680" s="11">
        <f>(((J2680/60)/60)/24)+DATE(1970,1,1)+(-5/24)</f>
        <v>42241.589872685181</v>
      </c>
      <c r="R2680" s="13" t="s">
        <v>8302</v>
      </c>
      <c r="S2680" s="14" t="str">
        <f t="shared" si="247"/>
        <v>technology</v>
      </c>
      <c r="T2680" s="13" t="str">
        <f t="shared" si="248"/>
        <v>makerspaces</v>
      </c>
      <c r="U2680">
        <f>LEN(C2680)</f>
        <v>131</v>
      </c>
      <c r="V2680">
        <f t="shared" si="249"/>
        <v>0</v>
      </c>
      <c r="W2680">
        <f t="shared" si="250"/>
        <v>0</v>
      </c>
      <c r="X2680">
        <f t="shared" si="251"/>
        <v>1</v>
      </c>
    </row>
    <row r="2681" spans="1:24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>
        <f>E2681/D2681</f>
        <v>3.3E-3</v>
      </c>
      <c r="O2681" s="6">
        <f>IF(L2681&gt;0,E2681/L2681,0)</f>
        <v>44</v>
      </c>
      <c r="P2681" s="11">
        <f t="shared" si="246"/>
        <v>42062.792754629627</v>
      </c>
      <c r="Q2681" s="11">
        <f>(((J2681/60)/60)/24)+DATE(1970,1,1)+(-5/24)</f>
        <v>42032.792754629627</v>
      </c>
      <c r="R2681" s="13" t="s">
        <v>8302</v>
      </c>
      <c r="S2681" s="14" t="str">
        <f t="shared" si="247"/>
        <v>technology</v>
      </c>
      <c r="T2681" s="13" t="str">
        <f t="shared" si="248"/>
        <v>makerspaces</v>
      </c>
      <c r="U2681">
        <f>LEN(C2681)</f>
        <v>135</v>
      </c>
      <c r="V2681">
        <f t="shared" si="249"/>
        <v>0</v>
      </c>
      <c r="W2681">
        <f t="shared" si="250"/>
        <v>0</v>
      </c>
      <c r="X2681">
        <f t="shared" si="251"/>
        <v>1</v>
      </c>
    </row>
    <row r="2682" spans="1:24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>
        <f>E2682/D2682</f>
        <v>8.6250000000000007E-3</v>
      </c>
      <c r="O2682" s="6">
        <f>IF(L2682&gt;0,E2682/L2682,0)</f>
        <v>69</v>
      </c>
      <c r="P2682" s="11">
        <f t="shared" si="246"/>
        <v>42465.961701388886</v>
      </c>
      <c r="Q2682" s="11">
        <f>(((J2682/60)/60)/24)+DATE(1970,1,1)+(-5/24)</f>
        <v>42436.003368055557</v>
      </c>
      <c r="R2682" s="13" t="s">
        <v>8302</v>
      </c>
      <c r="S2682" s="14" t="str">
        <f t="shared" si="247"/>
        <v>technology</v>
      </c>
      <c r="T2682" s="13" t="str">
        <f t="shared" si="248"/>
        <v>makerspaces</v>
      </c>
      <c r="U2682">
        <f>LEN(C2682)</f>
        <v>35</v>
      </c>
      <c r="V2682">
        <f t="shared" si="249"/>
        <v>1</v>
      </c>
      <c r="W2682">
        <f t="shared" si="250"/>
        <v>0</v>
      </c>
      <c r="X2682">
        <f t="shared" si="251"/>
        <v>0</v>
      </c>
    </row>
    <row r="2683" spans="1:24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>
        <f>E2683/D2683</f>
        <v>6.875E-3</v>
      </c>
      <c r="O2683" s="6">
        <f>IF(L2683&gt;0,E2683/L2683,0)</f>
        <v>27.5</v>
      </c>
      <c r="P2683" s="11">
        <f t="shared" si="246"/>
        <v>41830.686921296292</v>
      </c>
      <c r="Q2683" s="11">
        <f>(((J2683/60)/60)/24)+DATE(1970,1,1)+(-5/24)</f>
        <v>41805.686921296292</v>
      </c>
      <c r="R2683" s="13" t="s">
        <v>8284</v>
      </c>
      <c r="S2683" s="14" t="str">
        <f t="shared" si="247"/>
        <v>food</v>
      </c>
      <c r="T2683" s="13" t="str">
        <f t="shared" si="248"/>
        <v>food trucks</v>
      </c>
      <c r="U2683">
        <f>LEN(C2683)</f>
        <v>105</v>
      </c>
      <c r="V2683">
        <f t="shared" si="249"/>
        <v>0</v>
      </c>
      <c r="W2683">
        <f t="shared" si="250"/>
        <v>0</v>
      </c>
      <c r="X2683">
        <f t="shared" si="251"/>
        <v>1</v>
      </c>
    </row>
    <row r="2684" spans="1:24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>
        <f>E2684/D2684</f>
        <v>0.28299999999999997</v>
      </c>
      <c r="O2684" s="6">
        <f>IF(L2684&gt;0,E2684/L2684,0)</f>
        <v>84.9</v>
      </c>
      <c r="P2684" s="11">
        <f t="shared" si="246"/>
        <v>41965.040972222218</v>
      </c>
      <c r="Q2684" s="11">
        <f>(((J2684/60)/60)/24)+DATE(1970,1,1)+(-5/24)</f>
        <v>41932.663657407407</v>
      </c>
      <c r="R2684" s="13" t="s">
        <v>8284</v>
      </c>
      <c r="S2684" s="14" t="str">
        <f t="shared" si="247"/>
        <v>food</v>
      </c>
      <c r="T2684" s="13" t="str">
        <f t="shared" si="248"/>
        <v>food trucks</v>
      </c>
      <c r="U2684">
        <f>LEN(C2684)</f>
        <v>107</v>
      </c>
      <c r="V2684">
        <f t="shared" si="249"/>
        <v>0</v>
      </c>
      <c r="W2684">
        <f t="shared" si="250"/>
        <v>0</v>
      </c>
      <c r="X2684">
        <f t="shared" si="251"/>
        <v>1</v>
      </c>
    </row>
    <row r="2685" spans="1:24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>
        <f>E2685/D2685</f>
        <v>2.3999999999999998E-3</v>
      </c>
      <c r="O2685" s="6">
        <f>IF(L2685&gt;0,E2685/L2685,0)</f>
        <v>12</v>
      </c>
      <c r="P2685" s="11">
        <f t="shared" si="246"/>
        <v>42064.546759259254</v>
      </c>
      <c r="Q2685" s="11">
        <f>(((J2685/60)/60)/24)+DATE(1970,1,1)+(-5/24)</f>
        <v>42034.546759259254</v>
      </c>
      <c r="R2685" s="13" t="s">
        <v>8284</v>
      </c>
      <c r="S2685" s="14" t="str">
        <f t="shared" si="247"/>
        <v>food</v>
      </c>
      <c r="T2685" s="13" t="str">
        <f t="shared" si="248"/>
        <v>food trucks</v>
      </c>
      <c r="U2685">
        <f>LEN(C2685)</f>
        <v>130</v>
      </c>
      <c r="V2685">
        <f t="shared" si="249"/>
        <v>0</v>
      </c>
      <c r="W2685">
        <f t="shared" si="250"/>
        <v>0</v>
      </c>
      <c r="X2685">
        <f t="shared" si="251"/>
        <v>1</v>
      </c>
    </row>
    <row r="2686" spans="1:24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>
        <f>E2686/D2686</f>
        <v>1.1428571428571429E-2</v>
      </c>
      <c r="O2686" s="6">
        <f>IF(L2686&gt;0,E2686/L2686,0)</f>
        <v>200</v>
      </c>
      <c r="P2686" s="11">
        <f t="shared" si="246"/>
        <v>41860.706307870365</v>
      </c>
      <c r="Q2686" s="11">
        <f>(((J2686/60)/60)/24)+DATE(1970,1,1)+(-5/24)</f>
        <v>41820.706307870365</v>
      </c>
      <c r="R2686" s="13" t="s">
        <v>8284</v>
      </c>
      <c r="S2686" s="14" t="str">
        <f t="shared" si="247"/>
        <v>food</v>
      </c>
      <c r="T2686" s="13" t="str">
        <f t="shared" si="248"/>
        <v>food trucks</v>
      </c>
      <c r="U2686">
        <f>LEN(C2686)</f>
        <v>128</v>
      </c>
      <c r="V2686">
        <f t="shared" si="249"/>
        <v>0</v>
      </c>
      <c r="W2686">
        <f t="shared" si="250"/>
        <v>0</v>
      </c>
      <c r="X2686">
        <f t="shared" si="251"/>
        <v>1</v>
      </c>
    </row>
    <row r="2687" spans="1:24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>
        <f>E2687/D2687</f>
        <v>2.0000000000000001E-4</v>
      </c>
      <c r="O2687" s="6">
        <f>IF(L2687&gt;0,E2687/L2687,0)</f>
        <v>10</v>
      </c>
      <c r="P2687" s="11">
        <f t="shared" si="246"/>
        <v>42121.445949074077</v>
      </c>
      <c r="Q2687" s="11">
        <f>(((J2687/60)/60)/24)+DATE(1970,1,1)+(-5/24)</f>
        <v>42061.487615740734</v>
      </c>
      <c r="R2687" s="13" t="s">
        <v>8284</v>
      </c>
      <c r="S2687" s="14" t="str">
        <f t="shared" si="247"/>
        <v>food</v>
      </c>
      <c r="T2687" s="13" t="str">
        <f t="shared" si="248"/>
        <v>food trucks</v>
      </c>
      <c r="U2687">
        <f>LEN(C2687)</f>
        <v>115</v>
      </c>
      <c r="V2687">
        <f t="shared" si="249"/>
        <v>0</v>
      </c>
      <c r="W2687">
        <f t="shared" si="250"/>
        <v>0</v>
      </c>
      <c r="X2687">
        <f t="shared" si="251"/>
        <v>1</v>
      </c>
    </row>
    <row r="2688" spans="1:24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>
        <f>E2688/D2688</f>
        <v>0</v>
      </c>
      <c r="O2688" s="6">
        <f>IF(L2688&gt;0,E2688/L2688,0)</f>
        <v>0</v>
      </c>
      <c r="P2688" s="11">
        <f t="shared" si="246"/>
        <v>41912.766469907401</v>
      </c>
      <c r="Q2688" s="11">
        <f>(((J2688/60)/60)/24)+DATE(1970,1,1)+(-5/24)</f>
        <v>41892.766469907401</v>
      </c>
      <c r="R2688" s="13" t="s">
        <v>8284</v>
      </c>
      <c r="S2688" s="14" t="str">
        <f t="shared" si="247"/>
        <v>food</v>
      </c>
      <c r="T2688" s="13" t="str">
        <f t="shared" si="248"/>
        <v>food trucks</v>
      </c>
      <c r="U2688">
        <f>LEN(C2688)</f>
        <v>133</v>
      </c>
      <c r="V2688">
        <f t="shared" si="249"/>
        <v>0</v>
      </c>
      <c r="W2688">
        <f t="shared" si="250"/>
        <v>0</v>
      </c>
      <c r="X2688">
        <f t="shared" si="251"/>
        <v>1</v>
      </c>
    </row>
    <row r="2689" spans="1:24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>
        <f>E2689/D2689</f>
        <v>0</v>
      </c>
      <c r="O2689" s="6">
        <f>IF(L2689&gt;0,E2689/L2689,0)</f>
        <v>0</v>
      </c>
      <c r="P2689" s="11">
        <f t="shared" si="246"/>
        <v>42184.431921296295</v>
      </c>
      <c r="Q2689" s="11">
        <f>(((J2689/60)/60)/24)+DATE(1970,1,1)+(-5/24)</f>
        <v>42154.431921296295</v>
      </c>
      <c r="R2689" s="13" t="s">
        <v>8284</v>
      </c>
      <c r="S2689" s="14" t="str">
        <f t="shared" si="247"/>
        <v>food</v>
      </c>
      <c r="T2689" s="13" t="str">
        <f t="shared" si="248"/>
        <v>food trucks</v>
      </c>
      <c r="U2689">
        <f>LEN(C2689)</f>
        <v>103</v>
      </c>
      <c r="V2689">
        <f t="shared" si="249"/>
        <v>0</v>
      </c>
      <c r="W2689">
        <f t="shared" si="250"/>
        <v>0</v>
      </c>
      <c r="X2689">
        <f t="shared" si="251"/>
        <v>1</v>
      </c>
    </row>
    <row r="2690" spans="1:24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>
        <f>E2690/D2690</f>
        <v>1.48E-3</v>
      </c>
      <c r="O2690" s="6">
        <f>IF(L2690&gt;0,E2690/L2690,0)</f>
        <v>5.2857142857142856</v>
      </c>
      <c r="P2690" s="11">
        <f t="shared" ref="P2690:P2753" si="252">(((I2690/60)/60)/24)+DATE(1970,1,1)+(-5/24)</f>
        <v>42058.916666666664</v>
      </c>
      <c r="Q2690" s="11">
        <f>(((J2690/60)/60)/24)+DATE(1970,1,1)+(-5/24)</f>
        <v>42027.910532407412</v>
      </c>
      <c r="R2690" s="13" t="s">
        <v>8284</v>
      </c>
      <c r="S2690" s="14" t="str">
        <f t="shared" ref="S2690:S2753" si="253">LEFT(R2690,SEARCH("/",R2690)-1)</f>
        <v>food</v>
      </c>
      <c r="T2690" s="13" t="str">
        <f t="shared" ref="T2690:T2753" si="254">RIGHT(R2690,LEN(R2690)-SEARCH("/",R2690))</f>
        <v>food trucks</v>
      </c>
      <c r="U2690">
        <f>LEN(C2690)</f>
        <v>53</v>
      </c>
      <c r="V2690">
        <f t="shared" si="249"/>
        <v>0</v>
      </c>
      <c r="W2690">
        <f t="shared" si="250"/>
        <v>1</v>
      </c>
      <c r="X2690">
        <f t="shared" si="251"/>
        <v>0</v>
      </c>
    </row>
    <row r="2691" spans="1:24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>
        <f>E2691/D2691</f>
        <v>2.8571428571428571E-5</v>
      </c>
      <c r="O2691" s="6">
        <f>IF(L2691&gt;0,E2691/L2691,0)</f>
        <v>1</v>
      </c>
      <c r="P2691" s="11">
        <f t="shared" si="252"/>
        <v>42581.753356481473</v>
      </c>
      <c r="Q2691" s="11">
        <f>(((J2691/60)/60)/24)+DATE(1970,1,1)+(-5/24)</f>
        <v>42551.753356481473</v>
      </c>
      <c r="R2691" s="13" t="s">
        <v>8284</v>
      </c>
      <c r="S2691" s="14" t="str">
        <f t="shared" si="253"/>
        <v>food</v>
      </c>
      <c r="T2691" s="13" t="str">
        <f t="shared" si="254"/>
        <v>food trucks</v>
      </c>
      <c r="U2691">
        <f>LEN(C2691)</f>
        <v>135</v>
      </c>
      <c r="V2691">
        <f t="shared" ref="V2691:V2754" si="255">IF(U2691&lt;50,1,0)</f>
        <v>0</v>
      </c>
      <c r="W2691">
        <f t="shared" ref="W2691:W2754" si="256">IF(AND(U2691&gt;= 50, U2691 &lt; 100),1,0)</f>
        <v>0</v>
      </c>
      <c r="X2691">
        <f t="shared" ref="X2691:X2754" si="257">IF(U2691&gt;=100,1,0)</f>
        <v>1</v>
      </c>
    </row>
    <row r="2692" spans="1:24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>
        <f>E2692/D2692</f>
        <v>0.107325</v>
      </c>
      <c r="O2692" s="6">
        <f>IF(L2692&gt;0,E2692/L2692,0)</f>
        <v>72.762711864406782</v>
      </c>
      <c r="P2692" s="11">
        <f t="shared" si="252"/>
        <v>42157.89671296296</v>
      </c>
      <c r="Q2692" s="11">
        <f>(((J2692/60)/60)/24)+DATE(1970,1,1)+(-5/24)</f>
        <v>42112.89671296296</v>
      </c>
      <c r="R2692" s="13" t="s">
        <v>8284</v>
      </c>
      <c r="S2692" s="14" t="str">
        <f t="shared" si="253"/>
        <v>food</v>
      </c>
      <c r="T2692" s="13" t="str">
        <f t="shared" si="254"/>
        <v>food trucks</v>
      </c>
      <c r="U2692">
        <f>LEN(C2692)</f>
        <v>134</v>
      </c>
      <c r="V2692">
        <f t="shared" si="255"/>
        <v>0</v>
      </c>
      <c r="W2692">
        <f t="shared" si="256"/>
        <v>0</v>
      </c>
      <c r="X2692">
        <f t="shared" si="257"/>
        <v>1</v>
      </c>
    </row>
    <row r="2693" spans="1:24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>
        <f>E2693/D2693</f>
        <v>5.3846153846153844E-4</v>
      </c>
      <c r="O2693" s="6">
        <f>IF(L2693&gt;0,E2693/L2693,0)</f>
        <v>17.5</v>
      </c>
      <c r="P2693" s="11">
        <f t="shared" si="252"/>
        <v>42134.515706018516</v>
      </c>
      <c r="Q2693" s="11">
        <f>(((J2693/60)/60)/24)+DATE(1970,1,1)+(-5/24)</f>
        <v>42089.515706018516</v>
      </c>
      <c r="R2693" s="13" t="s">
        <v>8284</v>
      </c>
      <c r="S2693" s="14" t="str">
        <f t="shared" si="253"/>
        <v>food</v>
      </c>
      <c r="T2693" s="13" t="str">
        <f t="shared" si="254"/>
        <v>food trucks</v>
      </c>
      <c r="U2693">
        <f>LEN(C2693)</f>
        <v>78</v>
      </c>
      <c r="V2693">
        <f t="shared" si="255"/>
        <v>0</v>
      </c>
      <c r="W2693">
        <f t="shared" si="256"/>
        <v>1</v>
      </c>
      <c r="X2693">
        <f t="shared" si="257"/>
        <v>0</v>
      </c>
    </row>
    <row r="2694" spans="1:24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>
        <f>E2694/D2694</f>
        <v>7.1428571428571426E-3</v>
      </c>
      <c r="O2694" s="6">
        <f>IF(L2694&gt;0,E2694/L2694,0)</f>
        <v>25</v>
      </c>
      <c r="P2694" s="11">
        <f t="shared" si="252"/>
        <v>42088.084027777775</v>
      </c>
      <c r="Q2694" s="11">
        <f>(((J2694/60)/60)/24)+DATE(1970,1,1)+(-5/24)</f>
        <v>42058.125694444439</v>
      </c>
      <c r="R2694" s="13" t="s">
        <v>8284</v>
      </c>
      <c r="S2694" s="14" t="str">
        <f t="shared" si="253"/>
        <v>food</v>
      </c>
      <c r="T2694" s="13" t="str">
        <f t="shared" si="254"/>
        <v>food trucks</v>
      </c>
      <c r="U2694">
        <f>LEN(C2694)</f>
        <v>128</v>
      </c>
      <c r="V2694">
        <f t="shared" si="255"/>
        <v>0</v>
      </c>
      <c r="W2694">
        <f t="shared" si="256"/>
        <v>0</v>
      </c>
      <c r="X2694">
        <f t="shared" si="257"/>
        <v>1</v>
      </c>
    </row>
    <row r="2695" spans="1:24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>
        <f>E2695/D2695</f>
        <v>8.0000000000000002E-3</v>
      </c>
      <c r="O2695" s="6">
        <f>IF(L2695&gt;0,E2695/L2695,0)</f>
        <v>13.333333333333334</v>
      </c>
      <c r="P2695" s="11">
        <f t="shared" si="252"/>
        <v>41863.930162037032</v>
      </c>
      <c r="Q2695" s="11">
        <f>(((J2695/60)/60)/24)+DATE(1970,1,1)+(-5/24)</f>
        <v>41833.930162037032</v>
      </c>
      <c r="R2695" s="13" t="s">
        <v>8284</v>
      </c>
      <c r="S2695" s="14" t="str">
        <f t="shared" si="253"/>
        <v>food</v>
      </c>
      <c r="T2695" s="13" t="str">
        <f t="shared" si="254"/>
        <v>food trucks</v>
      </c>
      <c r="U2695">
        <f>LEN(C2695)</f>
        <v>135</v>
      </c>
      <c r="V2695">
        <f t="shared" si="255"/>
        <v>0</v>
      </c>
      <c r="W2695">
        <f t="shared" si="256"/>
        <v>0</v>
      </c>
      <c r="X2695">
        <f t="shared" si="257"/>
        <v>1</v>
      </c>
    </row>
    <row r="2696" spans="1:24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>
        <f>E2696/D2696</f>
        <v>3.3333333333333335E-5</v>
      </c>
      <c r="O2696" s="6">
        <f>IF(L2696&gt;0,E2696/L2696,0)</f>
        <v>1</v>
      </c>
      <c r="P2696" s="11">
        <f t="shared" si="252"/>
        <v>41907.932164351849</v>
      </c>
      <c r="Q2696" s="11">
        <f>(((J2696/60)/60)/24)+DATE(1970,1,1)+(-5/24)</f>
        <v>41877.932164351849</v>
      </c>
      <c r="R2696" s="13" t="s">
        <v>8284</v>
      </c>
      <c r="S2696" s="14" t="str">
        <f t="shared" si="253"/>
        <v>food</v>
      </c>
      <c r="T2696" s="13" t="str">
        <f t="shared" si="254"/>
        <v>food trucks</v>
      </c>
      <c r="U2696">
        <f>LEN(C2696)</f>
        <v>135</v>
      </c>
      <c r="V2696">
        <f t="shared" si="255"/>
        <v>0</v>
      </c>
      <c r="W2696">
        <f t="shared" si="256"/>
        <v>0</v>
      </c>
      <c r="X2696">
        <f t="shared" si="257"/>
        <v>1</v>
      </c>
    </row>
    <row r="2697" spans="1:24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>
        <f>E2697/D2697</f>
        <v>4.7333333333333333E-3</v>
      </c>
      <c r="O2697" s="6">
        <f>IF(L2697&gt;0,E2697/L2697,0)</f>
        <v>23.666666666666668</v>
      </c>
      <c r="P2697" s="11">
        <f t="shared" si="252"/>
        <v>42107.931921296295</v>
      </c>
      <c r="Q2697" s="11">
        <f>(((J2697/60)/60)/24)+DATE(1970,1,1)+(-5/24)</f>
        <v>42047.973587962959</v>
      </c>
      <c r="R2697" s="13" t="s">
        <v>8284</v>
      </c>
      <c r="S2697" s="14" t="str">
        <f t="shared" si="253"/>
        <v>food</v>
      </c>
      <c r="T2697" s="13" t="str">
        <f t="shared" si="254"/>
        <v>food trucks</v>
      </c>
      <c r="U2697">
        <f>LEN(C2697)</f>
        <v>92</v>
      </c>
      <c r="V2697">
        <f t="shared" si="255"/>
        <v>0</v>
      </c>
      <c r="W2697">
        <f t="shared" si="256"/>
        <v>1</v>
      </c>
      <c r="X2697">
        <f t="shared" si="257"/>
        <v>0</v>
      </c>
    </row>
    <row r="2698" spans="1:24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>
        <f>E2698/D2698</f>
        <v>5.6500000000000002E-2</v>
      </c>
      <c r="O2698" s="6">
        <f>IF(L2698&gt;0,E2698/L2698,0)</f>
        <v>89.21052631578948</v>
      </c>
      <c r="P2698" s="11">
        <f t="shared" si="252"/>
        <v>41998.636111111111</v>
      </c>
      <c r="Q2698" s="11">
        <f>(((J2698/60)/60)/24)+DATE(1970,1,1)+(-5/24)</f>
        <v>41964.636111111111</v>
      </c>
      <c r="R2698" s="13" t="s">
        <v>8284</v>
      </c>
      <c r="S2698" s="14" t="str">
        <f t="shared" si="253"/>
        <v>food</v>
      </c>
      <c r="T2698" s="13" t="str">
        <f t="shared" si="254"/>
        <v>food trucks</v>
      </c>
      <c r="U2698">
        <f>LEN(C2698)</f>
        <v>129</v>
      </c>
      <c r="V2698">
        <f t="shared" si="255"/>
        <v>0</v>
      </c>
      <c r="W2698">
        <f t="shared" si="256"/>
        <v>0</v>
      </c>
      <c r="X2698">
        <f t="shared" si="257"/>
        <v>1</v>
      </c>
    </row>
    <row r="2699" spans="1:24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>
        <f>E2699/D2699</f>
        <v>0.26352173913043481</v>
      </c>
      <c r="O2699" s="6">
        <f>IF(L2699&gt;0,E2699/L2699,0)</f>
        <v>116.55769230769231</v>
      </c>
      <c r="P2699" s="11">
        <f t="shared" si="252"/>
        <v>42218.708333333336</v>
      </c>
      <c r="Q2699" s="11">
        <f>(((J2699/60)/60)/24)+DATE(1970,1,1)+(-5/24)</f>
        <v>42187.731747685182</v>
      </c>
      <c r="R2699" s="13" t="s">
        <v>8284</v>
      </c>
      <c r="S2699" s="14" t="str">
        <f t="shared" si="253"/>
        <v>food</v>
      </c>
      <c r="T2699" s="13" t="str">
        <f t="shared" si="254"/>
        <v>food trucks</v>
      </c>
      <c r="U2699">
        <f>LEN(C2699)</f>
        <v>102</v>
      </c>
      <c r="V2699">
        <f t="shared" si="255"/>
        <v>0</v>
      </c>
      <c r="W2699">
        <f t="shared" si="256"/>
        <v>0</v>
      </c>
      <c r="X2699">
        <f t="shared" si="257"/>
        <v>1</v>
      </c>
    </row>
    <row r="2700" spans="1:24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>
        <f>E2700/D2700</f>
        <v>3.2512500000000002E-3</v>
      </c>
      <c r="O2700" s="6">
        <f>IF(L2700&gt;0,E2700/L2700,0)</f>
        <v>13.005000000000001</v>
      </c>
      <c r="P2700" s="11">
        <f t="shared" si="252"/>
        <v>41817.689907407403</v>
      </c>
      <c r="Q2700" s="11">
        <f>(((J2700/60)/60)/24)+DATE(1970,1,1)+(-5/24)</f>
        <v>41787.689907407403</v>
      </c>
      <c r="R2700" s="13" t="s">
        <v>8284</v>
      </c>
      <c r="S2700" s="14" t="str">
        <f t="shared" si="253"/>
        <v>food</v>
      </c>
      <c r="T2700" s="13" t="str">
        <f t="shared" si="254"/>
        <v>food trucks</v>
      </c>
      <c r="U2700">
        <f>LEN(C2700)</f>
        <v>126</v>
      </c>
      <c r="V2700">
        <f t="shared" si="255"/>
        <v>0</v>
      </c>
      <c r="W2700">
        <f t="shared" si="256"/>
        <v>0</v>
      </c>
      <c r="X2700">
        <f t="shared" si="257"/>
        <v>1</v>
      </c>
    </row>
    <row r="2701" spans="1:24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>
        <f>E2701/D2701</f>
        <v>0</v>
      </c>
      <c r="O2701" s="6">
        <f>IF(L2701&gt;0,E2701/L2701,0)</f>
        <v>0</v>
      </c>
      <c r="P2701" s="11">
        <f t="shared" si="252"/>
        <v>41859.688229166662</v>
      </c>
      <c r="Q2701" s="11">
        <f>(((J2701/60)/60)/24)+DATE(1970,1,1)+(-5/24)</f>
        <v>41829.688229166662</v>
      </c>
      <c r="R2701" s="13" t="s">
        <v>8284</v>
      </c>
      <c r="S2701" s="14" t="str">
        <f t="shared" si="253"/>
        <v>food</v>
      </c>
      <c r="T2701" s="13" t="str">
        <f t="shared" si="254"/>
        <v>food trucks</v>
      </c>
      <c r="U2701">
        <f>LEN(C2701)</f>
        <v>112</v>
      </c>
      <c r="V2701">
        <f t="shared" si="255"/>
        <v>0</v>
      </c>
      <c r="W2701">
        <f t="shared" si="256"/>
        <v>0</v>
      </c>
      <c r="X2701">
        <f t="shared" si="257"/>
        <v>1</v>
      </c>
    </row>
    <row r="2702" spans="1:24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>
        <f>E2702/D2702</f>
        <v>7.0007000700070005E-3</v>
      </c>
      <c r="O2702" s="6">
        <f>IF(L2702&gt;0,E2702/L2702,0)</f>
        <v>17.5</v>
      </c>
      <c r="P2702" s="11">
        <f t="shared" si="252"/>
        <v>41900.666342592594</v>
      </c>
      <c r="Q2702" s="11">
        <f>(((J2702/60)/60)/24)+DATE(1970,1,1)+(-5/24)</f>
        <v>41870.666342592594</v>
      </c>
      <c r="R2702" s="13" t="s">
        <v>8284</v>
      </c>
      <c r="S2702" s="14" t="str">
        <f t="shared" si="253"/>
        <v>food</v>
      </c>
      <c r="T2702" s="13" t="str">
        <f t="shared" si="254"/>
        <v>food trucks</v>
      </c>
      <c r="U2702">
        <f>LEN(C2702)</f>
        <v>118</v>
      </c>
      <c r="V2702">
        <f t="shared" si="255"/>
        <v>0</v>
      </c>
      <c r="W2702">
        <f t="shared" si="256"/>
        <v>0</v>
      </c>
      <c r="X2702">
        <f t="shared" si="257"/>
        <v>1</v>
      </c>
    </row>
    <row r="2703" spans="1:24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>
        <f>E2703/D2703</f>
        <v>0.46176470588235297</v>
      </c>
      <c r="O2703" s="6">
        <f>IF(L2703&gt;0,E2703/L2703,0)</f>
        <v>34.130434782608695</v>
      </c>
      <c r="P2703" s="11">
        <f t="shared" si="252"/>
        <v>42832.524699074071</v>
      </c>
      <c r="Q2703" s="11">
        <f>(((J2703/60)/60)/24)+DATE(1970,1,1)+(-5/24)</f>
        <v>42801.566365740735</v>
      </c>
      <c r="R2703" s="13" t="s">
        <v>8303</v>
      </c>
      <c r="S2703" s="14" t="str">
        <f t="shared" si="253"/>
        <v>theater</v>
      </c>
      <c r="T2703" s="13" t="str">
        <f t="shared" si="254"/>
        <v>spaces</v>
      </c>
      <c r="U2703">
        <f>LEN(C2703)</f>
        <v>133</v>
      </c>
      <c r="V2703">
        <f t="shared" si="255"/>
        <v>0</v>
      </c>
      <c r="W2703">
        <f t="shared" si="256"/>
        <v>0</v>
      </c>
      <c r="X2703">
        <f t="shared" si="257"/>
        <v>1</v>
      </c>
    </row>
    <row r="2704" spans="1:24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>
        <f>E2704/D2704</f>
        <v>0.34410000000000002</v>
      </c>
      <c r="O2704" s="6">
        <f>IF(L2704&gt;0,E2704/L2704,0)</f>
        <v>132.34615384615384</v>
      </c>
      <c r="P2704" s="11">
        <f t="shared" si="252"/>
        <v>42830.551817129628</v>
      </c>
      <c r="Q2704" s="11">
        <f>(((J2704/60)/60)/24)+DATE(1970,1,1)+(-5/24)</f>
        <v>42800.593483796292</v>
      </c>
      <c r="R2704" s="13" t="s">
        <v>8303</v>
      </c>
      <c r="S2704" s="14" t="str">
        <f t="shared" si="253"/>
        <v>theater</v>
      </c>
      <c r="T2704" s="13" t="str">
        <f t="shared" si="254"/>
        <v>spaces</v>
      </c>
      <c r="U2704">
        <f>LEN(C2704)</f>
        <v>128</v>
      </c>
      <c r="V2704">
        <f t="shared" si="255"/>
        <v>0</v>
      </c>
      <c r="W2704">
        <f t="shared" si="256"/>
        <v>0</v>
      </c>
      <c r="X2704">
        <f t="shared" si="257"/>
        <v>1</v>
      </c>
    </row>
    <row r="2705" spans="1:24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>
        <f>E2705/D2705</f>
        <v>1.0375000000000001</v>
      </c>
      <c r="O2705" s="6">
        <f>IF(L2705&gt;0,E2705/L2705,0)</f>
        <v>922.22222222222217</v>
      </c>
      <c r="P2705" s="11">
        <f t="shared" si="252"/>
        <v>42816.440162037034</v>
      </c>
      <c r="Q2705" s="11">
        <f>(((J2705/60)/60)/24)+DATE(1970,1,1)+(-5/24)</f>
        <v>42756.481828703698</v>
      </c>
      <c r="R2705" s="13" t="s">
        <v>8303</v>
      </c>
      <c r="S2705" s="14" t="str">
        <f t="shared" si="253"/>
        <v>theater</v>
      </c>
      <c r="T2705" s="13" t="str">
        <f t="shared" si="254"/>
        <v>spaces</v>
      </c>
      <c r="U2705">
        <f>LEN(C2705)</f>
        <v>79</v>
      </c>
      <c r="V2705">
        <f t="shared" si="255"/>
        <v>0</v>
      </c>
      <c r="W2705">
        <f t="shared" si="256"/>
        <v>1</v>
      </c>
      <c r="X2705">
        <f t="shared" si="257"/>
        <v>0</v>
      </c>
    </row>
    <row r="2706" spans="1:24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>
        <f>E2706/D2706</f>
        <v>6.0263157894736845E-2</v>
      </c>
      <c r="O2706" s="6">
        <f>IF(L2706&gt;0,E2706/L2706,0)</f>
        <v>163.57142857142858</v>
      </c>
      <c r="P2706" s="11">
        <f t="shared" si="252"/>
        <v>42830.61243055555</v>
      </c>
      <c r="Q2706" s="11">
        <f>(((J2706/60)/60)/24)+DATE(1970,1,1)+(-5/24)</f>
        <v>42787.654097222221</v>
      </c>
      <c r="R2706" s="13" t="s">
        <v>8303</v>
      </c>
      <c r="S2706" s="14" t="str">
        <f t="shared" si="253"/>
        <v>theater</v>
      </c>
      <c r="T2706" s="13" t="str">
        <f t="shared" si="254"/>
        <v>spaces</v>
      </c>
      <c r="U2706">
        <f>LEN(C2706)</f>
        <v>129</v>
      </c>
      <c r="V2706">
        <f t="shared" si="255"/>
        <v>0</v>
      </c>
      <c r="W2706">
        <f t="shared" si="256"/>
        <v>0</v>
      </c>
      <c r="X2706">
        <f t="shared" si="257"/>
        <v>1</v>
      </c>
    </row>
    <row r="2707" spans="1:24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>
        <f>E2707/D2707</f>
        <v>0.10539393939393939</v>
      </c>
      <c r="O2707" s="6">
        <f>IF(L2707&gt;0,E2707/L2707,0)</f>
        <v>217.375</v>
      </c>
      <c r="P2707" s="11">
        <f t="shared" si="252"/>
        <v>42818.666180555556</v>
      </c>
      <c r="Q2707" s="11">
        <f>(((J2707/60)/60)/24)+DATE(1970,1,1)+(-5/24)</f>
        <v>42773.70784722222</v>
      </c>
      <c r="R2707" s="13" t="s">
        <v>8303</v>
      </c>
      <c r="S2707" s="14" t="str">
        <f t="shared" si="253"/>
        <v>theater</v>
      </c>
      <c r="T2707" s="13" t="str">
        <f t="shared" si="254"/>
        <v>spaces</v>
      </c>
      <c r="U2707">
        <f>LEN(C2707)</f>
        <v>70</v>
      </c>
      <c r="V2707">
        <f t="shared" si="255"/>
        <v>0</v>
      </c>
      <c r="W2707">
        <f t="shared" si="256"/>
        <v>1</v>
      </c>
      <c r="X2707">
        <f t="shared" si="257"/>
        <v>0</v>
      </c>
    </row>
    <row r="2708" spans="1:24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>
        <f>E2708/D2708</f>
        <v>1.1229714285714285</v>
      </c>
      <c r="O2708" s="6">
        <f>IF(L2708&gt;0,E2708/L2708,0)</f>
        <v>149.44486692015209</v>
      </c>
      <c r="P2708" s="11">
        <f t="shared" si="252"/>
        <v>41928.082638888889</v>
      </c>
      <c r="Q2708" s="11">
        <f>(((J2708/60)/60)/24)+DATE(1970,1,1)+(-5/24)</f>
        <v>41899.086608796293</v>
      </c>
      <c r="R2708" s="13" t="s">
        <v>8303</v>
      </c>
      <c r="S2708" s="14" t="str">
        <f t="shared" si="253"/>
        <v>theater</v>
      </c>
      <c r="T2708" s="13" t="str">
        <f t="shared" si="254"/>
        <v>spaces</v>
      </c>
      <c r="U2708">
        <f>LEN(C2708)</f>
        <v>116</v>
      </c>
      <c r="V2708">
        <f t="shared" si="255"/>
        <v>0</v>
      </c>
      <c r="W2708">
        <f t="shared" si="256"/>
        <v>0</v>
      </c>
      <c r="X2708">
        <f t="shared" si="257"/>
        <v>1</v>
      </c>
    </row>
    <row r="2709" spans="1:24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>
        <f>E2709/D2709</f>
        <v>3.50844625</v>
      </c>
      <c r="O2709" s="6">
        <f>IF(L2709&gt;0,E2709/L2709,0)</f>
        <v>71.237487309644663</v>
      </c>
      <c r="P2709" s="11">
        <f t="shared" si="252"/>
        <v>41421.082638888889</v>
      </c>
      <c r="Q2709" s="11">
        <f>(((J2709/60)/60)/24)+DATE(1970,1,1)+(-5/24)</f>
        <v>41391.574571759258</v>
      </c>
      <c r="R2709" s="13" t="s">
        <v>8303</v>
      </c>
      <c r="S2709" s="14" t="str">
        <f t="shared" si="253"/>
        <v>theater</v>
      </c>
      <c r="T2709" s="13" t="str">
        <f t="shared" si="254"/>
        <v>spaces</v>
      </c>
      <c r="U2709">
        <f>LEN(C2709)</f>
        <v>106</v>
      </c>
      <c r="V2709">
        <f t="shared" si="255"/>
        <v>0</v>
      </c>
      <c r="W2709">
        <f t="shared" si="256"/>
        <v>0</v>
      </c>
      <c r="X2709">
        <f t="shared" si="257"/>
        <v>1</v>
      </c>
    </row>
    <row r="2710" spans="1:24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>
        <f>E2710/D2710</f>
        <v>2.3321535</v>
      </c>
      <c r="O2710" s="6">
        <f>IF(L2710&gt;0,E2710/L2710,0)</f>
        <v>44.464318398474738</v>
      </c>
      <c r="P2710" s="11">
        <f t="shared" si="252"/>
        <v>42572.489884259259</v>
      </c>
      <c r="Q2710" s="11">
        <f>(((J2710/60)/60)/24)+DATE(1970,1,1)+(-5/24)</f>
        <v>42512.489884259259</v>
      </c>
      <c r="R2710" s="13" t="s">
        <v>8303</v>
      </c>
      <c r="S2710" s="14" t="str">
        <f t="shared" si="253"/>
        <v>theater</v>
      </c>
      <c r="T2710" s="13" t="str">
        <f t="shared" si="254"/>
        <v>spaces</v>
      </c>
      <c r="U2710">
        <f>LEN(C2710)</f>
        <v>99</v>
      </c>
      <c r="V2710">
        <f t="shared" si="255"/>
        <v>0</v>
      </c>
      <c r="W2710">
        <f t="shared" si="256"/>
        <v>1</v>
      </c>
      <c r="X2710">
        <f t="shared" si="257"/>
        <v>0</v>
      </c>
    </row>
    <row r="2711" spans="1:24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>
        <f>E2711/D2711</f>
        <v>1.01606</v>
      </c>
      <c r="O2711" s="6">
        <f>IF(L2711&gt;0,E2711/L2711,0)</f>
        <v>164.94480519480518</v>
      </c>
      <c r="P2711" s="11">
        <f t="shared" si="252"/>
        <v>42646.957638888889</v>
      </c>
      <c r="Q2711" s="11">
        <f>(((J2711/60)/60)/24)+DATE(1970,1,1)+(-5/24)</f>
        <v>42611.941446759258</v>
      </c>
      <c r="R2711" s="13" t="s">
        <v>8303</v>
      </c>
      <c r="S2711" s="14" t="str">
        <f t="shared" si="253"/>
        <v>theater</v>
      </c>
      <c r="T2711" s="13" t="str">
        <f t="shared" si="254"/>
        <v>spaces</v>
      </c>
      <c r="U2711">
        <f>LEN(C2711)</f>
        <v>127</v>
      </c>
      <c r="V2711">
        <f t="shared" si="255"/>
        <v>0</v>
      </c>
      <c r="W2711">
        <f t="shared" si="256"/>
        <v>0</v>
      </c>
      <c r="X2711">
        <f t="shared" si="257"/>
        <v>1</v>
      </c>
    </row>
    <row r="2712" spans="1:24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>
        <f>E2712/D2712</f>
        <v>1.5390035000000002</v>
      </c>
      <c r="O2712" s="6">
        <f>IF(L2712&gt;0,E2712/L2712,0)</f>
        <v>84.871516544117654</v>
      </c>
      <c r="P2712" s="11">
        <f t="shared" si="252"/>
        <v>41859.875</v>
      </c>
      <c r="Q2712" s="11">
        <f>(((J2712/60)/60)/24)+DATE(1970,1,1)+(-5/24)</f>
        <v>41828.021157407406</v>
      </c>
      <c r="R2712" s="13" t="s">
        <v>8303</v>
      </c>
      <c r="S2712" s="14" t="str">
        <f t="shared" si="253"/>
        <v>theater</v>
      </c>
      <c r="T2712" s="13" t="str">
        <f t="shared" si="254"/>
        <v>spaces</v>
      </c>
      <c r="U2712">
        <f>LEN(C2712)</f>
        <v>83</v>
      </c>
      <c r="V2712">
        <f t="shared" si="255"/>
        <v>0</v>
      </c>
      <c r="W2712">
        <f t="shared" si="256"/>
        <v>1</v>
      </c>
      <c r="X2712">
        <f t="shared" si="257"/>
        <v>0</v>
      </c>
    </row>
    <row r="2713" spans="1:24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>
        <f>E2713/D2713</f>
        <v>1.007161125319693</v>
      </c>
      <c r="O2713" s="6">
        <f>IF(L2713&gt;0,E2713/L2713,0)</f>
        <v>53.945205479452056</v>
      </c>
      <c r="P2713" s="11">
        <f t="shared" si="252"/>
        <v>41810.709027777775</v>
      </c>
      <c r="Q2713" s="11">
        <f>(((J2713/60)/60)/24)+DATE(1970,1,1)+(-5/24)</f>
        <v>41780.536921296298</v>
      </c>
      <c r="R2713" s="13" t="s">
        <v>8303</v>
      </c>
      <c r="S2713" s="14" t="str">
        <f t="shared" si="253"/>
        <v>theater</v>
      </c>
      <c r="T2713" s="13" t="str">
        <f t="shared" si="254"/>
        <v>spaces</v>
      </c>
      <c r="U2713">
        <f>LEN(C2713)</f>
        <v>132</v>
      </c>
      <c r="V2713">
        <f t="shared" si="255"/>
        <v>0</v>
      </c>
      <c r="W2713">
        <f t="shared" si="256"/>
        <v>0</v>
      </c>
      <c r="X2713">
        <f t="shared" si="257"/>
        <v>1</v>
      </c>
    </row>
    <row r="2714" spans="1:24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>
        <f>E2714/D2714</f>
        <v>1.3138181818181818</v>
      </c>
      <c r="O2714" s="6">
        <f>IF(L2714&gt;0,E2714/L2714,0)</f>
        <v>50.531468531468533</v>
      </c>
      <c r="P2714" s="11">
        <f t="shared" si="252"/>
        <v>41468.541666666664</v>
      </c>
      <c r="Q2714" s="11">
        <f>(((J2714/60)/60)/24)+DATE(1970,1,1)+(-5/24)</f>
        <v>41431.853703703702</v>
      </c>
      <c r="R2714" s="13" t="s">
        <v>8303</v>
      </c>
      <c r="S2714" s="14" t="str">
        <f t="shared" si="253"/>
        <v>theater</v>
      </c>
      <c r="T2714" s="13" t="str">
        <f t="shared" si="254"/>
        <v>spaces</v>
      </c>
      <c r="U2714">
        <f>LEN(C2714)</f>
        <v>134</v>
      </c>
      <c r="V2714">
        <f t="shared" si="255"/>
        <v>0</v>
      </c>
      <c r="W2714">
        <f t="shared" si="256"/>
        <v>0</v>
      </c>
      <c r="X2714">
        <f t="shared" si="257"/>
        <v>1</v>
      </c>
    </row>
    <row r="2715" spans="1:24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>
        <f>E2715/D2715</f>
        <v>1.0224133333333334</v>
      </c>
      <c r="O2715" s="6">
        <f>IF(L2715&gt;0,E2715/L2715,0)</f>
        <v>108.00140845070422</v>
      </c>
      <c r="P2715" s="11">
        <f t="shared" si="252"/>
        <v>42362.445416666662</v>
      </c>
      <c r="Q2715" s="11">
        <f>(((J2715/60)/60)/24)+DATE(1970,1,1)+(-5/24)</f>
        <v>42322.445416666662</v>
      </c>
      <c r="R2715" s="13" t="s">
        <v>8303</v>
      </c>
      <c r="S2715" s="14" t="str">
        <f t="shared" si="253"/>
        <v>theater</v>
      </c>
      <c r="T2715" s="13" t="str">
        <f t="shared" si="254"/>
        <v>spaces</v>
      </c>
      <c r="U2715">
        <f>LEN(C2715)</f>
        <v>134</v>
      </c>
      <c r="V2715">
        <f t="shared" si="255"/>
        <v>0</v>
      </c>
      <c r="W2715">
        <f t="shared" si="256"/>
        <v>0</v>
      </c>
      <c r="X2715">
        <f t="shared" si="257"/>
        <v>1</v>
      </c>
    </row>
    <row r="2716" spans="1:24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>
        <f>E2716/D2716</f>
        <v>1.1635599999999999</v>
      </c>
      <c r="O2716" s="6">
        <f>IF(L2716&gt;0,E2716/L2716,0)</f>
        <v>95.373770491803285</v>
      </c>
      <c r="P2716" s="11">
        <f t="shared" si="252"/>
        <v>42657.749999999993</v>
      </c>
      <c r="Q2716" s="11">
        <f>(((J2716/60)/60)/24)+DATE(1970,1,1)+(-5/24)</f>
        <v>42629.446712962956</v>
      </c>
      <c r="R2716" s="13" t="s">
        <v>8303</v>
      </c>
      <c r="S2716" s="14" t="str">
        <f t="shared" si="253"/>
        <v>theater</v>
      </c>
      <c r="T2716" s="13" t="str">
        <f t="shared" si="254"/>
        <v>spaces</v>
      </c>
      <c r="U2716">
        <f>LEN(C2716)</f>
        <v>79</v>
      </c>
      <c r="V2716">
        <f t="shared" si="255"/>
        <v>0</v>
      </c>
      <c r="W2716">
        <f t="shared" si="256"/>
        <v>1</v>
      </c>
      <c r="X2716">
        <f t="shared" si="257"/>
        <v>0</v>
      </c>
    </row>
    <row r="2717" spans="1:24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>
        <f>E2717/D2717</f>
        <v>2.6462241666666664</v>
      </c>
      <c r="O2717" s="6">
        <f>IF(L2717&gt;0,E2717/L2717,0)</f>
        <v>57.631016333938291</v>
      </c>
      <c r="P2717" s="11">
        <f t="shared" si="252"/>
        <v>42421.190138888887</v>
      </c>
      <c r="Q2717" s="11">
        <f>(((J2717/60)/60)/24)+DATE(1970,1,1)+(-5/24)</f>
        <v>42387.190138888887</v>
      </c>
      <c r="R2717" s="13" t="s">
        <v>8303</v>
      </c>
      <c r="S2717" s="14" t="str">
        <f t="shared" si="253"/>
        <v>theater</v>
      </c>
      <c r="T2717" s="13" t="str">
        <f t="shared" si="254"/>
        <v>spaces</v>
      </c>
      <c r="U2717">
        <f>LEN(C2717)</f>
        <v>131</v>
      </c>
      <c r="V2717">
        <f t="shared" si="255"/>
        <v>0</v>
      </c>
      <c r="W2717">
        <f t="shared" si="256"/>
        <v>0</v>
      </c>
      <c r="X2717">
        <f t="shared" si="257"/>
        <v>1</v>
      </c>
    </row>
    <row r="2718" spans="1:24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>
        <f>E2718/D2718</f>
        <v>1.1998010000000001</v>
      </c>
      <c r="O2718" s="6">
        <f>IF(L2718&gt;0,E2718/L2718,0)</f>
        <v>64.160481283422456</v>
      </c>
      <c r="P2718" s="11">
        <f t="shared" si="252"/>
        <v>42285.124918981477</v>
      </c>
      <c r="Q2718" s="11">
        <f>(((J2718/60)/60)/24)+DATE(1970,1,1)+(-5/24)</f>
        <v>42255.124918981477</v>
      </c>
      <c r="R2718" s="13" t="s">
        <v>8303</v>
      </c>
      <c r="S2718" s="14" t="str">
        <f t="shared" si="253"/>
        <v>theater</v>
      </c>
      <c r="T2718" s="13" t="str">
        <f t="shared" si="254"/>
        <v>spaces</v>
      </c>
      <c r="U2718">
        <f>LEN(C2718)</f>
        <v>133</v>
      </c>
      <c r="V2718">
        <f t="shared" si="255"/>
        <v>0</v>
      </c>
      <c r="W2718">
        <f t="shared" si="256"/>
        <v>0</v>
      </c>
      <c r="X2718">
        <f t="shared" si="257"/>
        <v>1</v>
      </c>
    </row>
    <row r="2719" spans="1:24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>
        <f>E2719/D2719</f>
        <v>1.2010400000000001</v>
      </c>
      <c r="O2719" s="6">
        <f>IF(L2719&gt;0,E2719/L2719,0)</f>
        <v>92.387692307692305</v>
      </c>
      <c r="P2719" s="11">
        <f t="shared" si="252"/>
        <v>41979.748252314814</v>
      </c>
      <c r="Q2719" s="11">
        <f>(((J2719/60)/60)/24)+DATE(1970,1,1)+(-5/24)</f>
        <v>41934.706585648149</v>
      </c>
      <c r="R2719" s="13" t="s">
        <v>8303</v>
      </c>
      <c r="S2719" s="14" t="str">
        <f t="shared" si="253"/>
        <v>theater</v>
      </c>
      <c r="T2719" s="13" t="str">
        <f t="shared" si="254"/>
        <v>spaces</v>
      </c>
      <c r="U2719">
        <f>LEN(C2719)</f>
        <v>119</v>
      </c>
      <c r="V2719">
        <f t="shared" si="255"/>
        <v>0</v>
      </c>
      <c r="W2719">
        <f t="shared" si="256"/>
        <v>0</v>
      </c>
      <c r="X2719">
        <f t="shared" si="257"/>
        <v>1</v>
      </c>
    </row>
    <row r="2720" spans="1:24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>
        <f>E2720/D2720</f>
        <v>1.0358333333333334</v>
      </c>
      <c r="O2720" s="6">
        <f>IF(L2720&gt;0,E2720/L2720,0)</f>
        <v>125.97972972972973</v>
      </c>
      <c r="P2720" s="11">
        <f t="shared" si="252"/>
        <v>42493.749999999993</v>
      </c>
      <c r="Q2720" s="11">
        <f>(((J2720/60)/60)/24)+DATE(1970,1,1)+(-5/24)</f>
        <v>42465.388252314813</v>
      </c>
      <c r="R2720" s="13" t="s">
        <v>8303</v>
      </c>
      <c r="S2720" s="14" t="str">
        <f t="shared" si="253"/>
        <v>theater</v>
      </c>
      <c r="T2720" s="13" t="str">
        <f t="shared" si="254"/>
        <v>spaces</v>
      </c>
      <c r="U2720">
        <f>LEN(C2720)</f>
        <v>124</v>
      </c>
      <c r="V2720">
        <f t="shared" si="255"/>
        <v>0</v>
      </c>
      <c r="W2720">
        <f t="shared" si="256"/>
        <v>0</v>
      </c>
      <c r="X2720">
        <f t="shared" si="257"/>
        <v>1</v>
      </c>
    </row>
    <row r="2721" spans="1:24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>
        <f>E2721/D2721</f>
        <v>1.0883333333333334</v>
      </c>
      <c r="O2721" s="6">
        <f>IF(L2721&gt;0,E2721/L2721,0)</f>
        <v>94.637681159420296</v>
      </c>
      <c r="P2721" s="11">
        <f t="shared" si="252"/>
        <v>42477.781180555547</v>
      </c>
      <c r="Q2721" s="11">
        <f>(((J2721/60)/60)/24)+DATE(1970,1,1)+(-5/24)</f>
        <v>42417.822847222218</v>
      </c>
      <c r="R2721" s="13" t="s">
        <v>8303</v>
      </c>
      <c r="S2721" s="14" t="str">
        <f t="shared" si="253"/>
        <v>theater</v>
      </c>
      <c r="T2721" s="13" t="str">
        <f t="shared" si="254"/>
        <v>spaces</v>
      </c>
      <c r="U2721">
        <f>LEN(C2721)</f>
        <v>134</v>
      </c>
      <c r="V2721">
        <f t="shared" si="255"/>
        <v>0</v>
      </c>
      <c r="W2721">
        <f t="shared" si="256"/>
        <v>0</v>
      </c>
      <c r="X2721">
        <f t="shared" si="257"/>
        <v>1</v>
      </c>
    </row>
    <row r="2722" spans="1:24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>
        <f>E2722/D2722</f>
        <v>1.1812400000000001</v>
      </c>
      <c r="O2722" s="6">
        <f>IF(L2722&gt;0,E2722/L2722,0)</f>
        <v>170.69942196531792</v>
      </c>
      <c r="P2722" s="11">
        <f t="shared" si="252"/>
        <v>42685.299224537033</v>
      </c>
      <c r="Q2722" s="11">
        <f>(((J2722/60)/60)/24)+DATE(1970,1,1)+(-5/24)</f>
        <v>42655.257557870362</v>
      </c>
      <c r="R2722" s="13" t="s">
        <v>8303</v>
      </c>
      <c r="S2722" s="14" t="str">
        <f t="shared" si="253"/>
        <v>theater</v>
      </c>
      <c r="T2722" s="13" t="str">
        <f t="shared" si="254"/>
        <v>spaces</v>
      </c>
      <c r="U2722">
        <f>LEN(C2722)</f>
        <v>95</v>
      </c>
      <c r="V2722">
        <f t="shared" si="255"/>
        <v>0</v>
      </c>
      <c r="W2722">
        <f t="shared" si="256"/>
        <v>1</v>
      </c>
      <c r="X2722">
        <f t="shared" si="257"/>
        <v>0</v>
      </c>
    </row>
    <row r="2723" spans="1:24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>
        <f>E2723/D2723</f>
        <v>14.62</v>
      </c>
      <c r="O2723" s="6">
        <f>IF(L2723&gt;0,E2723/L2723,0)</f>
        <v>40.762081784386616</v>
      </c>
      <c r="P2723" s="11">
        <f t="shared" si="252"/>
        <v>41523.583333333328</v>
      </c>
      <c r="Q2723" s="11">
        <f>(((J2723/60)/60)/24)+DATE(1970,1,1)+(-5/24)</f>
        <v>41493.335625</v>
      </c>
      <c r="R2723" s="13" t="s">
        <v>8295</v>
      </c>
      <c r="S2723" s="14" t="str">
        <f t="shared" si="253"/>
        <v>technology</v>
      </c>
      <c r="T2723" s="13" t="str">
        <f t="shared" si="254"/>
        <v>hardware</v>
      </c>
      <c r="U2723">
        <f>LEN(C2723)</f>
        <v>132</v>
      </c>
      <c r="V2723">
        <f t="shared" si="255"/>
        <v>0</v>
      </c>
      <c r="W2723">
        <f t="shared" si="256"/>
        <v>0</v>
      </c>
      <c r="X2723">
        <f t="shared" si="257"/>
        <v>1</v>
      </c>
    </row>
    <row r="2724" spans="1:24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>
        <f>E2724/D2724</f>
        <v>2.5253999999999999</v>
      </c>
      <c r="O2724" s="6">
        <f>IF(L2724&gt;0,E2724/L2724,0)</f>
        <v>68.254054054054052</v>
      </c>
      <c r="P2724" s="11">
        <f t="shared" si="252"/>
        <v>42764.64876157407</v>
      </c>
      <c r="Q2724" s="11">
        <f>(((J2724/60)/60)/24)+DATE(1970,1,1)+(-5/24)</f>
        <v>42704.64876157407</v>
      </c>
      <c r="R2724" s="13" t="s">
        <v>8295</v>
      </c>
      <c r="S2724" s="14" t="str">
        <f t="shared" si="253"/>
        <v>technology</v>
      </c>
      <c r="T2724" s="13" t="str">
        <f t="shared" si="254"/>
        <v>hardware</v>
      </c>
      <c r="U2724">
        <f>LEN(C2724)</f>
        <v>135</v>
      </c>
      <c r="V2724">
        <f t="shared" si="255"/>
        <v>0</v>
      </c>
      <c r="W2724">
        <f t="shared" si="256"/>
        <v>0</v>
      </c>
      <c r="X2724">
        <f t="shared" si="257"/>
        <v>1</v>
      </c>
    </row>
    <row r="2725" spans="1:24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>
        <f>E2725/D2725</f>
        <v>1.4005000000000001</v>
      </c>
      <c r="O2725" s="6">
        <f>IF(L2725&gt;0,E2725/L2725,0)</f>
        <v>95.48863636363636</v>
      </c>
      <c r="P2725" s="11">
        <f t="shared" si="252"/>
        <v>42004.672314814808</v>
      </c>
      <c r="Q2725" s="11">
        <f>(((J2725/60)/60)/24)+DATE(1970,1,1)+(-5/24)</f>
        <v>41944.630648148144</v>
      </c>
      <c r="R2725" s="13" t="s">
        <v>8295</v>
      </c>
      <c r="S2725" s="14" t="str">
        <f t="shared" si="253"/>
        <v>technology</v>
      </c>
      <c r="T2725" s="13" t="str">
        <f t="shared" si="254"/>
        <v>hardware</v>
      </c>
      <c r="U2725">
        <f>LEN(C2725)</f>
        <v>133</v>
      </c>
      <c r="V2725">
        <f t="shared" si="255"/>
        <v>0</v>
      </c>
      <c r="W2725">
        <f t="shared" si="256"/>
        <v>0</v>
      </c>
      <c r="X2725">
        <f t="shared" si="257"/>
        <v>1</v>
      </c>
    </row>
    <row r="2726" spans="1:24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>
        <f>E2726/D2726</f>
        <v>2.9687520259319289</v>
      </c>
      <c r="O2726" s="6">
        <f>IF(L2726&gt;0,E2726/L2726,0)</f>
        <v>7.1902649656526005</v>
      </c>
      <c r="P2726" s="11">
        <f t="shared" si="252"/>
        <v>42231.118738425925</v>
      </c>
      <c r="Q2726" s="11">
        <f>(((J2726/60)/60)/24)+DATE(1970,1,1)+(-5/24)</f>
        <v>42199.118738425925</v>
      </c>
      <c r="R2726" s="13" t="s">
        <v>8295</v>
      </c>
      <c r="S2726" s="14" t="str">
        <f t="shared" si="253"/>
        <v>technology</v>
      </c>
      <c r="T2726" s="13" t="str">
        <f t="shared" si="254"/>
        <v>hardware</v>
      </c>
      <c r="U2726">
        <f>LEN(C2726)</f>
        <v>120</v>
      </c>
      <c r="V2726">
        <f t="shared" si="255"/>
        <v>0</v>
      </c>
      <c r="W2726">
        <f t="shared" si="256"/>
        <v>0</v>
      </c>
      <c r="X2726">
        <f t="shared" si="257"/>
        <v>1</v>
      </c>
    </row>
    <row r="2727" spans="1:24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>
        <f>E2727/D2727</f>
        <v>1.445425</v>
      </c>
      <c r="O2727" s="6">
        <f>IF(L2727&gt;0,E2727/L2727,0)</f>
        <v>511.65486725663715</v>
      </c>
      <c r="P2727" s="11">
        <f t="shared" si="252"/>
        <v>42795.53628472222</v>
      </c>
      <c r="Q2727" s="11">
        <f>(((J2727/60)/60)/24)+DATE(1970,1,1)+(-5/24)</f>
        <v>42745.53628472222</v>
      </c>
      <c r="R2727" s="13" t="s">
        <v>8295</v>
      </c>
      <c r="S2727" s="14" t="str">
        <f t="shared" si="253"/>
        <v>technology</v>
      </c>
      <c r="T2727" s="13" t="str">
        <f t="shared" si="254"/>
        <v>hardware</v>
      </c>
      <c r="U2727">
        <f>LEN(C2727)</f>
        <v>95</v>
      </c>
      <c r="V2727">
        <f t="shared" si="255"/>
        <v>0</v>
      </c>
      <c r="W2727">
        <f t="shared" si="256"/>
        <v>1</v>
      </c>
      <c r="X2727">
        <f t="shared" si="257"/>
        <v>0</v>
      </c>
    </row>
    <row r="2728" spans="1:24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>
        <f>E2728/D2728</f>
        <v>1.05745</v>
      </c>
      <c r="O2728" s="6">
        <f>IF(L2728&gt;0,E2728/L2728,0)</f>
        <v>261.74504950495049</v>
      </c>
      <c r="P2728" s="11">
        <f t="shared" si="252"/>
        <v>42482.371655092589</v>
      </c>
      <c r="Q2728" s="11">
        <f>(((J2728/60)/60)/24)+DATE(1970,1,1)+(-5/24)</f>
        <v>42452.371655092589</v>
      </c>
      <c r="R2728" s="13" t="s">
        <v>8295</v>
      </c>
      <c r="S2728" s="14" t="str">
        <f t="shared" si="253"/>
        <v>technology</v>
      </c>
      <c r="T2728" s="13" t="str">
        <f t="shared" si="254"/>
        <v>hardware</v>
      </c>
      <c r="U2728">
        <f>LEN(C2728)</f>
        <v>34</v>
      </c>
      <c r="V2728">
        <f t="shared" si="255"/>
        <v>1</v>
      </c>
      <c r="W2728">
        <f t="shared" si="256"/>
        <v>0</v>
      </c>
      <c r="X2728">
        <f t="shared" si="257"/>
        <v>0</v>
      </c>
    </row>
    <row r="2729" spans="1:24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>
        <f>E2729/D2729</f>
        <v>4.9321000000000002</v>
      </c>
      <c r="O2729" s="6">
        <f>IF(L2729&gt;0,E2729/L2729,0)</f>
        <v>69.760961810466767</v>
      </c>
      <c r="P2729" s="11">
        <f t="shared" si="252"/>
        <v>42223.468321759261</v>
      </c>
      <c r="Q2729" s="11">
        <f>(((J2729/60)/60)/24)+DATE(1970,1,1)+(-5/24)</f>
        <v>42198.468321759261</v>
      </c>
      <c r="R2729" s="13" t="s">
        <v>8295</v>
      </c>
      <c r="S2729" s="14" t="str">
        <f t="shared" si="253"/>
        <v>technology</v>
      </c>
      <c r="T2729" s="13" t="str">
        <f t="shared" si="254"/>
        <v>hardware</v>
      </c>
      <c r="U2729">
        <f>LEN(C2729)</f>
        <v>119</v>
      </c>
      <c r="V2729">
        <f t="shared" si="255"/>
        <v>0</v>
      </c>
      <c r="W2729">
        <f t="shared" si="256"/>
        <v>0</v>
      </c>
      <c r="X2729">
        <f t="shared" si="257"/>
        <v>1</v>
      </c>
    </row>
    <row r="2730" spans="1:24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>
        <f>E2730/D2730</f>
        <v>2.0182666666666669</v>
      </c>
      <c r="O2730" s="6">
        <f>IF(L2730&gt;0,E2730/L2730,0)</f>
        <v>77.229591836734699</v>
      </c>
      <c r="P2730" s="11">
        <f t="shared" si="252"/>
        <v>42368.391597222224</v>
      </c>
      <c r="Q2730" s="11">
        <f>(((J2730/60)/60)/24)+DATE(1970,1,1)+(-5/24)</f>
        <v>42333.391597222224</v>
      </c>
      <c r="R2730" s="13" t="s">
        <v>8295</v>
      </c>
      <c r="S2730" s="14" t="str">
        <f t="shared" si="253"/>
        <v>technology</v>
      </c>
      <c r="T2730" s="13" t="str">
        <f t="shared" si="254"/>
        <v>hardware</v>
      </c>
      <c r="U2730">
        <f>LEN(C2730)</f>
        <v>62</v>
      </c>
      <c r="V2730">
        <f t="shared" si="255"/>
        <v>0</v>
      </c>
      <c r="W2730">
        <f t="shared" si="256"/>
        <v>1</v>
      </c>
      <c r="X2730">
        <f t="shared" si="257"/>
        <v>0</v>
      </c>
    </row>
    <row r="2731" spans="1:24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>
        <f>E2731/D2731</f>
        <v>1.0444</v>
      </c>
      <c r="O2731" s="6">
        <f>IF(L2731&gt;0,E2731/L2731,0)</f>
        <v>340.56521739130437</v>
      </c>
      <c r="P2731" s="11">
        <f t="shared" si="252"/>
        <v>42125.032372685186</v>
      </c>
      <c r="Q2731" s="11">
        <f>(((J2731/60)/60)/24)+DATE(1970,1,1)+(-5/24)</f>
        <v>42095.032372685186</v>
      </c>
      <c r="R2731" s="13" t="s">
        <v>8295</v>
      </c>
      <c r="S2731" s="14" t="str">
        <f t="shared" si="253"/>
        <v>technology</v>
      </c>
      <c r="T2731" s="13" t="str">
        <f t="shared" si="254"/>
        <v>hardware</v>
      </c>
      <c r="U2731">
        <f>LEN(C2731)</f>
        <v>68</v>
      </c>
      <c r="V2731">
        <f t="shared" si="255"/>
        <v>0</v>
      </c>
      <c r="W2731">
        <f t="shared" si="256"/>
        <v>1</v>
      </c>
      <c r="X2731">
        <f t="shared" si="257"/>
        <v>0</v>
      </c>
    </row>
    <row r="2732" spans="1:24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>
        <f>E2732/D2732</f>
        <v>1.7029262962962963</v>
      </c>
      <c r="O2732" s="6">
        <f>IF(L2732&gt;0,E2732/L2732,0)</f>
        <v>67.417903225806455</v>
      </c>
      <c r="P2732" s="11">
        <f t="shared" si="252"/>
        <v>41386.333043981482</v>
      </c>
      <c r="Q2732" s="11">
        <f>(((J2732/60)/60)/24)+DATE(1970,1,1)+(-5/24)</f>
        <v>41351.333043981482</v>
      </c>
      <c r="R2732" s="13" t="s">
        <v>8295</v>
      </c>
      <c r="S2732" s="14" t="str">
        <f t="shared" si="253"/>
        <v>technology</v>
      </c>
      <c r="T2732" s="13" t="str">
        <f t="shared" si="254"/>
        <v>hardware</v>
      </c>
      <c r="U2732">
        <f>LEN(C2732)</f>
        <v>98</v>
      </c>
      <c r="V2732">
        <f t="shared" si="255"/>
        <v>0</v>
      </c>
      <c r="W2732">
        <f t="shared" si="256"/>
        <v>1</v>
      </c>
      <c r="X2732">
        <f t="shared" si="257"/>
        <v>0</v>
      </c>
    </row>
    <row r="2733" spans="1:24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>
        <f>E2733/D2733</f>
        <v>1.0430333333333333</v>
      </c>
      <c r="O2733" s="6">
        <f>IF(L2733&gt;0,E2733/L2733,0)</f>
        <v>845.70270270270271</v>
      </c>
      <c r="P2733" s="11">
        <f t="shared" si="252"/>
        <v>41929.958333333328</v>
      </c>
      <c r="Q2733" s="11">
        <f>(((J2733/60)/60)/24)+DATE(1970,1,1)+(-5/24)</f>
        <v>41872.317384259259</v>
      </c>
      <c r="R2733" s="13" t="s">
        <v>8295</v>
      </c>
      <c r="S2733" s="14" t="str">
        <f t="shared" si="253"/>
        <v>technology</v>
      </c>
      <c r="T2733" s="13" t="str">
        <f t="shared" si="254"/>
        <v>hardware</v>
      </c>
      <c r="U2733">
        <f>LEN(C2733)</f>
        <v>130</v>
      </c>
      <c r="V2733">
        <f t="shared" si="255"/>
        <v>0</v>
      </c>
      <c r="W2733">
        <f t="shared" si="256"/>
        <v>0</v>
      </c>
      <c r="X2733">
        <f t="shared" si="257"/>
        <v>1</v>
      </c>
    </row>
    <row r="2734" spans="1:24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>
        <f>E2734/D2734</f>
        <v>1.1825000000000001</v>
      </c>
      <c r="O2734" s="6">
        <f>IF(L2734&gt;0,E2734/L2734,0)</f>
        <v>97.191780821917803</v>
      </c>
      <c r="P2734" s="11">
        <f t="shared" si="252"/>
        <v>41421.791666666664</v>
      </c>
      <c r="Q2734" s="11">
        <f>(((J2734/60)/60)/24)+DATE(1970,1,1)+(-5/24)</f>
        <v>41389.599861111106</v>
      </c>
      <c r="R2734" s="13" t="s">
        <v>8295</v>
      </c>
      <c r="S2734" s="14" t="str">
        <f t="shared" si="253"/>
        <v>technology</v>
      </c>
      <c r="T2734" s="13" t="str">
        <f t="shared" si="254"/>
        <v>hardware</v>
      </c>
      <c r="U2734">
        <f>LEN(C2734)</f>
        <v>132</v>
      </c>
      <c r="V2734">
        <f t="shared" si="255"/>
        <v>0</v>
      </c>
      <c r="W2734">
        <f t="shared" si="256"/>
        <v>0</v>
      </c>
      <c r="X2734">
        <f t="shared" si="257"/>
        <v>1</v>
      </c>
    </row>
    <row r="2735" spans="1:24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>
        <f>E2735/D2735</f>
        <v>1.07538</v>
      </c>
      <c r="O2735" s="6">
        <f>IF(L2735&gt;0,E2735/L2735,0)</f>
        <v>451.84033613445376</v>
      </c>
      <c r="P2735" s="11">
        <f t="shared" si="252"/>
        <v>42104.022847222215</v>
      </c>
      <c r="Q2735" s="11">
        <f>(((J2735/60)/60)/24)+DATE(1970,1,1)+(-5/24)</f>
        <v>42044.064513888887</v>
      </c>
      <c r="R2735" s="13" t="s">
        <v>8295</v>
      </c>
      <c r="S2735" s="14" t="str">
        <f t="shared" si="253"/>
        <v>technology</v>
      </c>
      <c r="T2735" s="13" t="str">
        <f t="shared" si="254"/>
        <v>hardware</v>
      </c>
      <c r="U2735">
        <f>LEN(C2735)</f>
        <v>134</v>
      </c>
      <c r="V2735">
        <f t="shared" si="255"/>
        <v>0</v>
      </c>
      <c r="W2735">
        <f t="shared" si="256"/>
        <v>0</v>
      </c>
      <c r="X2735">
        <f t="shared" si="257"/>
        <v>1</v>
      </c>
    </row>
    <row r="2736" spans="1:24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>
        <f>E2736/D2736</f>
        <v>22603</v>
      </c>
      <c r="O2736" s="6">
        <f>IF(L2736&gt;0,E2736/L2736,0)</f>
        <v>138.66871165644173</v>
      </c>
      <c r="P2736" s="11">
        <f t="shared" si="252"/>
        <v>42656.707638888889</v>
      </c>
      <c r="Q2736" s="11">
        <f>(((J2736/60)/60)/24)+DATE(1970,1,1)+(-5/24)</f>
        <v>42626.460555555554</v>
      </c>
      <c r="R2736" s="13" t="s">
        <v>8295</v>
      </c>
      <c r="S2736" s="14" t="str">
        <f t="shared" si="253"/>
        <v>technology</v>
      </c>
      <c r="T2736" s="13" t="str">
        <f t="shared" si="254"/>
        <v>hardware</v>
      </c>
      <c r="U2736">
        <f>LEN(C2736)</f>
        <v>132</v>
      </c>
      <c r="V2736">
        <f t="shared" si="255"/>
        <v>0</v>
      </c>
      <c r="W2736">
        <f t="shared" si="256"/>
        <v>0</v>
      </c>
      <c r="X2736">
        <f t="shared" si="257"/>
        <v>1</v>
      </c>
    </row>
    <row r="2737" spans="1:24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>
        <f>E2737/D2737</f>
        <v>9.7813466666666677</v>
      </c>
      <c r="O2737" s="6">
        <f>IF(L2737&gt;0,E2737/L2737,0)</f>
        <v>21.640147492625371</v>
      </c>
      <c r="P2737" s="11">
        <f t="shared" si="252"/>
        <v>41346.625</v>
      </c>
      <c r="Q2737" s="11">
        <f>(((J2737/60)/60)/24)+DATE(1970,1,1)+(-5/24)</f>
        <v>41315.912615740737</v>
      </c>
      <c r="R2737" s="13" t="s">
        <v>8295</v>
      </c>
      <c r="S2737" s="14" t="str">
        <f t="shared" si="253"/>
        <v>technology</v>
      </c>
      <c r="T2737" s="13" t="str">
        <f t="shared" si="254"/>
        <v>hardware</v>
      </c>
      <c r="U2737">
        <f>LEN(C2737)</f>
        <v>131</v>
      </c>
      <c r="V2737">
        <f t="shared" si="255"/>
        <v>0</v>
      </c>
      <c r="W2737">
        <f t="shared" si="256"/>
        <v>0</v>
      </c>
      <c r="X2737">
        <f t="shared" si="257"/>
        <v>1</v>
      </c>
    </row>
    <row r="2738" spans="1:24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>
        <f>E2738/D2738</f>
        <v>1.2290000000000001</v>
      </c>
      <c r="O2738" s="6">
        <f>IF(L2738&gt;0,E2738/L2738,0)</f>
        <v>169.51724137931035</v>
      </c>
      <c r="P2738" s="11">
        <f t="shared" si="252"/>
        <v>41752.458020833328</v>
      </c>
      <c r="Q2738" s="11">
        <f>(((J2738/60)/60)/24)+DATE(1970,1,1)+(-5/24)</f>
        <v>41722.458020833328</v>
      </c>
      <c r="R2738" s="13" t="s">
        <v>8295</v>
      </c>
      <c r="S2738" s="14" t="str">
        <f t="shared" si="253"/>
        <v>technology</v>
      </c>
      <c r="T2738" s="13" t="str">
        <f t="shared" si="254"/>
        <v>hardware</v>
      </c>
      <c r="U2738">
        <f>LEN(C2738)</f>
        <v>134</v>
      </c>
      <c r="V2738">
        <f t="shared" si="255"/>
        <v>0</v>
      </c>
      <c r="W2738">
        <f t="shared" si="256"/>
        <v>0</v>
      </c>
      <c r="X2738">
        <f t="shared" si="257"/>
        <v>1</v>
      </c>
    </row>
    <row r="2739" spans="1:24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>
        <f>E2739/D2739</f>
        <v>2.4606080000000001</v>
      </c>
      <c r="O2739" s="6">
        <f>IF(L2739&gt;0,E2739/L2739,0)</f>
        <v>161.88210526315791</v>
      </c>
      <c r="P2739" s="11">
        <f t="shared" si="252"/>
        <v>41654.583333333328</v>
      </c>
      <c r="Q2739" s="11">
        <f>(((J2739/60)/60)/24)+DATE(1970,1,1)+(-5/24)</f>
        <v>41611.709340277775</v>
      </c>
      <c r="R2739" s="13" t="s">
        <v>8295</v>
      </c>
      <c r="S2739" s="14" t="str">
        <f t="shared" si="253"/>
        <v>technology</v>
      </c>
      <c r="T2739" s="13" t="str">
        <f t="shared" si="254"/>
        <v>hardware</v>
      </c>
      <c r="U2739">
        <f>LEN(C2739)</f>
        <v>135</v>
      </c>
      <c r="V2739">
        <f t="shared" si="255"/>
        <v>0</v>
      </c>
      <c r="W2739">
        <f t="shared" si="256"/>
        <v>0</v>
      </c>
      <c r="X2739">
        <f t="shared" si="257"/>
        <v>1</v>
      </c>
    </row>
    <row r="2740" spans="1:24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>
        <f>E2740/D2740</f>
        <v>1.4794</v>
      </c>
      <c r="O2740" s="6">
        <f>IF(L2740&gt;0,E2740/L2740,0)</f>
        <v>493.13333333333333</v>
      </c>
      <c r="P2740" s="11">
        <f t="shared" si="252"/>
        <v>42679.935231481482</v>
      </c>
      <c r="Q2740" s="11">
        <f>(((J2740/60)/60)/24)+DATE(1970,1,1)+(-5/24)</f>
        <v>42619.935231481482</v>
      </c>
      <c r="R2740" s="13" t="s">
        <v>8295</v>
      </c>
      <c r="S2740" s="14" t="str">
        <f t="shared" si="253"/>
        <v>technology</v>
      </c>
      <c r="T2740" s="13" t="str">
        <f t="shared" si="254"/>
        <v>hardware</v>
      </c>
      <c r="U2740">
        <f>LEN(C2740)</f>
        <v>124</v>
      </c>
      <c r="V2740">
        <f t="shared" si="255"/>
        <v>0</v>
      </c>
      <c r="W2740">
        <f t="shared" si="256"/>
        <v>0</v>
      </c>
      <c r="X2740">
        <f t="shared" si="257"/>
        <v>1</v>
      </c>
    </row>
    <row r="2741" spans="1:24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>
        <f>E2741/D2741</f>
        <v>3.8409090909090908</v>
      </c>
      <c r="O2741" s="6">
        <f>IF(L2741&gt;0,E2741/L2741,0)</f>
        <v>22.120418848167539</v>
      </c>
      <c r="P2741" s="11">
        <f t="shared" si="252"/>
        <v>41764.679594907408</v>
      </c>
      <c r="Q2741" s="11">
        <f>(((J2741/60)/60)/24)+DATE(1970,1,1)+(-5/24)</f>
        <v>41719.679594907408</v>
      </c>
      <c r="R2741" s="13" t="s">
        <v>8295</v>
      </c>
      <c r="S2741" s="14" t="str">
        <f t="shared" si="253"/>
        <v>technology</v>
      </c>
      <c r="T2741" s="13" t="str">
        <f t="shared" si="254"/>
        <v>hardware</v>
      </c>
      <c r="U2741">
        <f>LEN(C2741)</f>
        <v>128</v>
      </c>
      <c r="V2741">
        <f t="shared" si="255"/>
        <v>0</v>
      </c>
      <c r="W2741">
        <f t="shared" si="256"/>
        <v>0</v>
      </c>
      <c r="X2741">
        <f t="shared" si="257"/>
        <v>1</v>
      </c>
    </row>
    <row r="2742" spans="1:24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>
        <f>E2742/D2742</f>
        <v>1.0333333333333334</v>
      </c>
      <c r="O2742" s="6">
        <f>IF(L2742&gt;0,E2742/L2742,0)</f>
        <v>18.235294117647058</v>
      </c>
      <c r="P2742" s="11">
        <f t="shared" si="252"/>
        <v>42074.781851851854</v>
      </c>
      <c r="Q2742" s="11">
        <f>(((J2742/60)/60)/24)+DATE(1970,1,1)+(-5/24)</f>
        <v>42044.823518518511</v>
      </c>
      <c r="R2742" s="13" t="s">
        <v>8295</v>
      </c>
      <c r="S2742" s="14" t="str">
        <f t="shared" si="253"/>
        <v>technology</v>
      </c>
      <c r="T2742" s="13" t="str">
        <f t="shared" si="254"/>
        <v>hardware</v>
      </c>
      <c r="U2742">
        <f>LEN(C2742)</f>
        <v>102</v>
      </c>
      <c r="V2742">
        <f t="shared" si="255"/>
        <v>0</v>
      </c>
      <c r="W2742">
        <f t="shared" si="256"/>
        <v>0</v>
      </c>
      <c r="X2742">
        <f t="shared" si="257"/>
        <v>1</v>
      </c>
    </row>
    <row r="2743" spans="1:24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>
        <f>E2743/D2743</f>
        <v>4.3750000000000004E-3</v>
      </c>
      <c r="O2743" s="6">
        <f>IF(L2743&gt;0,E2743/L2743,0)</f>
        <v>8.75</v>
      </c>
      <c r="P2743" s="11">
        <f t="shared" si="252"/>
        <v>41931.879861111105</v>
      </c>
      <c r="Q2743" s="11">
        <f>(((J2743/60)/60)/24)+DATE(1970,1,1)+(-5/24)</f>
        <v>41911.449097222219</v>
      </c>
      <c r="R2743" s="13" t="s">
        <v>8304</v>
      </c>
      <c r="S2743" s="14" t="str">
        <f t="shared" si="253"/>
        <v>publishing</v>
      </c>
      <c r="T2743" s="13" t="str">
        <f t="shared" si="254"/>
        <v>children's books</v>
      </c>
      <c r="U2743">
        <f>LEN(C2743)</f>
        <v>61</v>
      </c>
      <c r="V2743">
        <f t="shared" si="255"/>
        <v>0</v>
      </c>
      <c r="W2743">
        <f t="shared" si="256"/>
        <v>1</v>
      </c>
      <c r="X2743">
        <f t="shared" si="257"/>
        <v>0</v>
      </c>
    </row>
    <row r="2744" spans="1:24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>
        <f>E2744/D2744</f>
        <v>0.29239999999999999</v>
      </c>
      <c r="O2744" s="6">
        <f>IF(L2744&gt;0,E2744/L2744,0)</f>
        <v>40.611111111111114</v>
      </c>
      <c r="P2744" s="11">
        <f t="shared" si="252"/>
        <v>41044.511423611111</v>
      </c>
      <c r="Q2744" s="11">
        <f>(((J2744/60)/60)/24)+DATE(1970,1,1)+(-5/24)</f>
        <v>41030.511423611111</v>
      </c>
      <c r="R2744" s="13" t="s">
        <v>8304</v>
      </c>
      <c r="S2744" s="14" t="str">
        <f t="shared" si="253"/>
        <v>publishing</v>
      </c>
      <c r="T2744" s="13" t="str">
        <f t="shared" si="254"/>
        <v>children's books</v>
      </c>
      <c r="U2744">
        <f>LEN(C2744)</f>
        <v>102</v>
      </c>
      <c r="V2744">
        <f t="shared" si="255"/>
        <v>0</v>
      </c>
      <c r="W2744">
        <f t="shared" si="256"/>
        <v>0</v>
      </c>
      <c r="X2744">
        <f t="shared" si="257"/>
        <v>1</v>
      </c>
    </row>
    <row r="2745" spans="1:24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>
        <f>E2745/D2745</f>
        <v>0</v>
      </c>
      <c r="O2745" s="6">
        <f>IF(L2745&gt;0,E2745/L2745,0)</f>
        <v>0</v>
      </c>
      <c r="P2745" s="11">
        <f t="shared" si="252"/>
        <v>42662.120451388888</v>
      </c>
      <c r="Q2745" s="11">
        <f>(((J2745/60)/60)/24)+DATE(1970,1,1)+(-5/24)</f>
        <v>42632.120451388888</v>
      </c>
      <c r="R2745" s="13" t="s">
        <v>8304</v>
      </c>
      <c r="S2745" s="14" t="str">
        <f t="shared" si="253"/>
        <v>publishing</v>
      </c>
      <c r="T2745" s="13" t="str">
        <f t="shared" si="254"/>
        <v>children's books</v>
      </c>
      <c r="U2745">
        <f>LEN(C2745)</f>
        <v>130</v>
      </c>
      <c r="V2745">
        <f t="shared" si="255"/>
        <v>0</v>
      </c>
      <c r="W2745">
        <f t="shared" si="256"/>
        <v>0</v>
      </c>
      <c r="X2745">
        <f t="shared" si="257"/>
        <v>1</v>
      </c>
    </row>
    <row r="2746" spans="1:24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>
        <f>E2746/D2746</f>
        <v>5.2187499999999998E-2</v>
      </c>
      <c r="O2746" s="6">
        <f>IF(L2746&gt;0,E2746/L2746,0)</f>
        <v>37.954545454545453</v>
      </c>
      <c r="P2746" s="11">
        <f t="shared" si="252"/>
        <v>40967.854143518518</v>
      </c>
      <c r="Q2746" s="11">
        <f>(((J2746/60)/60)/24)+DATE(1970,1,1)+(-5/24)</f>
        <v>40937.854143518518</v>
      </c>
      <c r="R2746" s="13" t="s">
        <v>8304</v>
      </c>
      <c r="S2746" s="14" t="str">
        <f t="shared" si="253"/>
        <v>publishing</v>
      </c>
      <c r="T2746" s="13" t="str">
        <f t="shared" si="254"/>
        <v>children's books</v>
      </c>
      <c r="U2746">
        <f>LEN(C2746)</f>
        <v>135</v>
      </c>
      <c r="V2746">
        <f t="shared" si="255"/>
        <v>0</v>
      </c>
      <c r="W2746">
        <f t="shared" si="256"/>
        <v>0</v>
      </c>
      <c r="X2746">
        <f t="shared" si="257"/>
        <v>1</v>
      </c>
    </row>
    <row r="2747" spans="1:24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>
        <f>E2747/D2747</f>
        <v>0.21887499999999999</v>
      </c>
      <c r="O2747" s="6">
        <f>IF(L2747&gt;0,E2747/L2747,0)</f>
        <v>35.734693877551024</v>
      </c>
      <c r="P2747" s="11">
        <f t="shared" si="252"/>
        <v>41104.779722222222</v>
      </c>
      <c r="Q2747" s="11">
        <f>(((J2747/60)/60)/24)+DATE(1970,1,1)+(-5/24)</f>
        <v>41044.779722222222</v>
      </c>
      <c r="R2747" s="13" t="s">
        <v>8304</v>
      </c>
      <c r="S2747" s="14" t="str">
        <f t="shared" si="253"/>
        <v>publishing</v>
      </c>
      <c r="T2747" s="13" t="str">
        <f t="shared" si="254"/>
        <v>children's books</v>
      </c>
      <c r="U2747">
        <f>LEN(C2747)</f>
        <v>134</v>
      </c>
      <c r="V2747">
        <f t="shared" si="255"/>
        <v>0</v>
      </c>
      <c r="W2747">
        <f t="shared" si="256"/>
        <v>0</v>
      </c>
      <c r="X2747">
        <f t="shared" si="257"/>
        <v>1</v>
      </c>
    </row>
    <row r="2748" spans="1:24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>
        <f>E2748/D2748</f>
        <v>0.26700000000000002</v>
      </c>
      <c r="O2748" s="6">
        <f>IF(L2748&gt;0,E2748/L2748,0)</f>
        <v>42.157894736842103</v>
      </c>
      <c r="P2748" s="11">
        <f t="shared" si="252"/>
        <v>41880.57304398148</v>
      </c>
      <c r="Q2748" s="11">
        <f>(((J2748/60)/60)/24)+DATE(1970,1,1)+(-5/24)</f>
        <v>41850.57304398148</v>
      </c>
      <c r="R2748" s="13" t="s">
        <v>8304</v>
      </c>
      <c r="S2748" s="14" t="str">
        <f t="shared" si="253"/>
        <v>publishing</v>
      </c>
      <c r="T2748" s="13" t="str">
        <f t="shared" si="254"/>
        <v>children's books</v>
      </c>
      <c r="U2748">
        <f>LEN(C2748)</f>
        <v>131</v>
      </c>
      <c r="V2748">
        <f t="shared" si="255"/>
        <v>0</v>
      </c>
      <c r="W2748">
        <f t="shared" si="256"/>
        <v>0</v>
      </c>
      <c r="X2748">
        <f t="shared" si="257"/>
        <v>1</v>
      </c>
    </row>
    <row r="2749" spans="1:24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>
        <f>E2749/D2749</f>
        <v>0.28000000000000003</v>
      </c>
      <c r="O2749" s="6">
        <f>IF(L2749&gt;0,E2749/L2749,0)</f>
        <v>35</v>
      </c>
      <c r="P2749" s="11">
        <f t="shared" si="252"/>
        <v>41075.923611111109</v>
      </c>
      <c r="Q2749" s="11">
        <f>(((J2749/60)/60)/24)+DATE(1970,1,1)+(-5/24)</f>
        <v>41044.439780092594</v>
      </c>
      <c r="R2749" s="13" t="s">
        <v>8304</v>
      </c>
      <c r="S2749" s="14" t="str">
        <f t="shared" si="253"/>
        <v>publishing</v>
      </c>
      <c r="T2749" s="13" t="str">
        <f t="shared" si="254"/>
        <v>children's books</v>
      </c>
      <c r="U2749">
        <f>LEN(C2749)</f>
        <v>129</v>
      </c>
      <c r="V2749">
        <f t="shared" si="255"/>
        <v>0</v>
      </c>
      <c r="W2749">
        <f t="shared" si="256"/>
        <v>0</v>
      </c>
      <c r="X2749">
        <f t="shared" si="257"/>
        <v>1</v>
      </c>
    </row>
    <row r="2750" spans="1:24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>
        <f>E2750/D2750</f>
        <v>1.06E-2</v>
      </c>
      <c r="O2750" s="6">
        <f>IF(L2750&gt;0,E2750/L2750,0)</f>
        <v>13.25</v>
      </c>
      <c r="P2750" s="11">
        <f t="shared" si="252"/>
        <v>42615.502337962964</v>
      </c>
      <c r="Q2750" s="11">
        <f>(((J2750/60)/60)/24)+DATE(1970,1,1)+(-5/24)</f>
        <v>42585.502337962964</v>
      </c>
      <c r="R2750" s="13" t="s">
        <v>8304</v>
      </c>
      <c r="S2750" s="14" t="str">
        <f t="shared" si="253"/>
        <v>publishing</v>
      </c>
      <c r="T2750" s="13" t="str">
        <f t="shared" si="254"/>
        <v>children's books</v>
      </c>
      <c r="U2750">
        <f>LEN(C2750)</f>
        <v>96</v>
      </c>
      <c r="V2750">
        <f t="shared" si="255"/>
        <v>0</v>
      </c>
      <c r="W2750">
        <f t="shared" si="256"/>
        <v>1</v>
      </c>
      <c r="X2750">
        <f t="shared" si="257"/>
        <v>0</v>
      </c>
    </row>
    <row r="2751" spans="1:24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>
        <f>E2751/D2751</f>
        <v>1.0999999999999999E-2</v>
      </c>
      <c r="O2751" s="6">
        <f>IF(L2751&gt;0,E2751/L2751,0)</f>
        <v>55</v>
      </c>
      <c r="P2751" s="11">
        <f t="shared" si="252"/>
        <v>42098.549039351848</v>
      </c>
      <c r="Q2751" s="11">
        <f>(((J2751/60)/60)/24)+DATE(1970,1,1)+(-5/24)</f>
        <v>42068.59070601852</v>
      </c>
      <c r="R2751" s="13" t="s">
        <v>8304</v>
      </c>
      <c r="S2751" s="14" t="str">
        <f t="shared" si="253"/>
        <v>publishing</v>
      </c>
      <c r="T2751" s="13" t="str">
        <f t="shared" si="254"/>
        <v>children's books</v>
      </c>
      <c r="U2751">
        <f>LEN(C2751)</f>
        <v>35</v>
      </c>
      <c r="V2751">
        <f t="shared" si="255"/>
        <v>1</v>
      </c>
      <c r="W2751">
        <f t="shared" si="256"/>
        <v>0</v>
      </c>
      <c r="X2751">
        <f t="shared" si="257"/>
        <v>0</v>
      </c>
    </row>
    <row r="2752" spans="1:24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>
        <f>E2752/D2752</f>
        <v>0</v>
      </c>
      <c r="O2752" s="6">
        <f>IF(L2752&gt;0,E2752/L2752,0)</f>
        <v>0</v>
      </c>
      <c r="P2752" s="11">
        <f t="shared" si="252"/>
        <v>41090.625</v>
      </c>
      <c r="Q2752" s="11">
        <f>(((J2752/60)/60)/24)+DATE(1970,1,1)+(-5/24)</f>
        <v>41078.69149305555</v>
      </c>
      <c r="R2752" s="13" t="s">
        <v>8304</v>
      </c>
      <c r="S2752" s="14" t="str">
        <f t="shared" si="253"/>
        <v>publishing</v>
      </c>
      <c r="T2752" s="13" t="str">
        <f t="shared" si="254"/>
        <v>children's books</v>
      </c>
      <c r="U2752">
        <f>LEN(C2752)</f>
        <v>108</v>
      </c>
      <c r="V2752">
        <f t="shared" si="255"/>
        <v>0</v>
      </c>
      <c r="W2752">
        <f t="shared" si="256"/>
        <v>0</v>
      </c>
      <c r="X2752">
        <f t="shared" si="257"/>
        <v>1</v>
      </c>
    </row>
    <row r="2753" spans="1:24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>
        <f>E2753/D2753</f>
        <v>0</v>
      </c>
      <c r="O2753" s="6">
        <f>IF(L2753&gt;0,E2753/L2753,0)</f>
        <v>0</v>
      </c>
      <c r="P2753" s="11">
        <f t="shared" si="252"/>
        <v>41807.678726851853</v>
      </c>
      <c r="Q2753" s="11">
        <f>(((J2753/60)/60)/24)+DATE(1970,1,1)+(-5/24)</f>
        <v>41747.678726851853</v>
      </c>
      <c r="R2753" s="13" t="s">
        <v>8304</v>
      </c>
      <c r="S2753" s="14" t="str">
        <f t="shared" si="253"/>
        <v>publishing</v>
      </c>
      <c r="T2753" s="13" t="str">
        <f t="shared" si="254"/>
        <v>children's books</v>
      </c>
      <c r="U2753">
        <f>LEN(C2753)</f>
        <v>135</v>
      </c>
      <c r="V2753">
        <f t="shared" si="255"/>
        <v>0</v>
      </c>
      <c r="W2753">
        <f t="shared" si="256"/>
        <v>0</v>
      </c>
      <c r="X2753">
        <f t="shared" si="257"/>
        <v>1</v>
      </c>
    </row>
    <row r="2754" spans="1:24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>
        <f>E2754/D2754</f>
        <v>0.11458333333333333</v>
      </c>
      <c r="O2754" s="6">
        <f>IF(L2754&gt;0,E2754/L2754,0)</f>
        <v>39.285714285714285</v>
      </c>
      <c r="P2754" s="11">
        <f t="shared" ref="P2754:P2817" si="258">(((I2754/60)/60)/24)+DATE(1970,1,1)+(-5/24)</f>
        <v>40895.556759259256</v>
      </c>
      <c r="Q2754" s="11">
        <f>(((J2754/60)/60)/24)+DATE(1970,1,1)+(-5/24)</f>
        <v>40855.556759259256</v>
      </c>
      <c r="R2754" s="13" t="s">
        <v>8304</v>
      </c>
      <c r="S2754" s="14" t="str">
        <f t="shared" ref="S2754:S2817" si="259">LEFT(R2754,SEARCH("/",R2754)-1)</f>
        <v>publishing</v>
      </c>
      <c r="T2754" s="13" t="str">
        <f t="shared" ref="T2754:T2817" si="260">RIGHT(R2754,LEN(R2754)-SEARCH("/",R2754))</f>
        <v>children's books</v>
      </c>
      <c r="U2754">
        <f>LEN(C2754)</f>
        <v>135</v>
      </c>
      <c r="V2754">
        <f t="shared" si="255"/>
        <v>0</v>
      </c>
      <c r="W2754">
        <f t="shared" si="256"/>
        <v>0</v>
      </c>
      <c r="X2754">
        <f t="shared" si="257"/>
        <v>1</v>
      </c>
    </row>
    <row r="2755" spans="1:24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>
        <f>E2755/D2755</f>
        <v>0.19</v>
      </c>
      <c r="O2755" s="6">
        <f>IF(L2755&gt;0,E2755/L2755,0)</f>
        <v>47.5</v>
      </c>
      <c r="P2755" s="11">
        <f t="shared" si="258"/>
        <v>41147.692395833328</v>
      </c>
      <c r="Q2755" s="11">
        <f>(((J2755/60)/60)/24)+DATE(1970,1,1)+(-5/24)</f>
        <v>41117.692395833328</v>
      </c>
      <c r="R2755" s="13" t="s">
        <v>8304</v>
      </c>
      <c r="S2755" s="14" t="str">
        <f t="shared" si="259"/>
        <v>publishing</v>
      </c>
      <c r="T2755" s="13" t="str">
        <f t="shared" si="260"/>
        <v>children's books</v>
      </c>
      <c r="U2755">
        <f>LEN(C2755)</f>
        <v>107</v>
      </c>
      <c r="V2755">
        <f t="shared" ref="V2755:V2818" si="261">IF(U2755&lt;50,1,0)</f>
        <v>0</v>
      </c>
      <c r="W2755">
        <f t="shared" ref="W2755:W2818" si="262">IF(AND(U2755&gt;= 50, U2755 &lt; 100),1,0)</f>
        <v>0</v>
      </c>
      <c r="X2755">
        <f t="shared" ref="X2755:X2818" si="263">IF(U2755&gt;=100,1,0)</f>
        <v>1</v>
      </c>
    </row>
    <row r="2756" spans="1:24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>
        <f>E2756/D2756</f>
        <v>0</v>
      </c>
      <c r="O2756" s="6">
        <f>IF(L2756&gt;0,E2756/L2756,0)</f>
        <v>0</v>
      </c>
      <c r="P2756" s="11">
        <f t="shared" si="258"/>
        <v>41893.427673611113</v>
      </c>
      <c r="Q2756" s="11">
        <f>(((J2756/60)/60)/24)+DATE(1970,1,1)+(-5/24)</f>
        <v>41863.427673611113</v>
      </c>
      <c r="R2756" s="13" t="s">
        <v>8304</v>
      </c>
      <c r="S2756" s="14" t="str">
        <f t="shared" si="259"/>
        <v>publishing</v>
      </c>
      <c r="T2756" s="13" t="str">
        <f t="shared" si="260"/>
        <v>children's books</v>
      </c>
      <c r="U2756">
        <f>LEN(C2756)</f>
        <v>128</v>
      </c>
      <c r="V2756">
        <f t="shared" si="261"/>
        <v>0</v>
      </c>
      <c r="W2756">
        <f t="shared" si="262"/>
        <v>0</v>
      </c>
      <c r="X2756">
        <f t="shared" si="263"/>
        <v>1</v>
      </c>
    </row>
    <row r="2757" spans="1:24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>
        <f>E2757/D2757</f>
        <v>0.52</v>
      </c>
      <c r="O2757" s="6">
        <f>IF(L2757&gt;0,E2757/L2757,0)</f>
        <v>17.333333333333332</v>
      </c>
      <c r="P2757" s="11">
        <f t="shared" si="258"/>
        <v>42102.582488425927</v>
      </c>
      <c r="Q2757" s="11">
        <f>(((J2757/60)/60)/24)+DATE(1970,1,1)+(-5/24)</f>
        <v>42072.582488425927</v>
      </c>
      <c r="R2757" s="13" t="s">
        <v>8304</v>
      </c>
      <c r="S2757" s="14" t="str">
        <f t="shared" si="259"/>
        <v>publishing</v>
      </c>
      <c r="T2757" s="13" t="str">
        <f t="shared" si="260"/>
        <v>children's books</v>
      </c>
      <c r="U2757">
        <f>LEN(C2757)</f>
        <v>103</v>
      </c>
      <c r="V2757">
        <f t="shared" si="261"/>
        <v>0</v>
      </c>
      <c r="W2757">
        <f t="shared" si="262"/>
        <v>0</v>
      </c>
      <c r="X2757">
        <f t="shared" si="263"/>
        <v>1</v>
      </c>
    </row>
    <row r="2758" spans="1:24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>
        <f>E2758/D2758</f>
        <v>0.1048</v>
      </c>
      <c r="O2758" s="6">
        <f>IF(L2758&gt;0,E2758/L2758,0)</f>
        <v>31.757575757575758</v>
      </c>
      <c r="P2758" s="11">
        <f t="shared" si="258"/>
        <v>41650.692141203705</v>
      </c>
      <c r="Q2758" s="11">
        <f>(((J2758/60)/60)/24)+DATE(1970,1,1)+(-5/24)</f>
        <v>41620.692141203705</v>
      </c>
      <c r="R2758" s="13" t="s">
        <v>8304</v>
      </c>
      <c r="S2758" s="14" t="str">
        <f t="shared" si="259"/>
        <v>publishing</v>
      </c>
      <c r="T2758" s="13" t="str">
        <f t="shared" si="260"/>
        <v>children's books</v>
      </c>
      <c r="U2758">
        <f>LEN(C2758)</f>
        <v>121</v>
      </c>
      <c r="V2758">
        <f t="shared" si="261"/>
        <v>0</v>
      </c>
      <c r="W2758">
        <f t="shared" si="262"/>
        <v>0</v>
      </c>
      <c r="X2758">
        <f t="shared" si="263"/>
        <v>1</v>
      </c>
    </row>
    <row r="2759" spans="1:24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>
        <f>E2759/D2759</f>
        <v>6.6666666666666671E-3</v>
      </c>
      <c r="O2759" s="6">
        <f>IF(L2759&gt;0,E2759/L2759,0)</f>
        <v>5</v>
      </c>
      <c r="P2759" s="11">
        <f t="shared" si="258"/>
        <v>42588.448287037034</v>
      </c>
      <c r="Q2759" s="11">
        <f>(((J2759/60)/60)/24)+DATE(1970,1,1)+(-5/24)</f>
        <v>42573.448287037034</v>
      </c>
      <c r="R2759" s="13" t="s">
        <v>8304</v>
      </c>
      <c r="S2759" s="14" t="str">
        <f t="shared" si="259"/>
        <v>publishing</v>
      </c>
      <c r="T2759" s="13" t="str">
        <f t="shared" si="260"/>
        <v>children's books</v>
      </c>
      <c r="U2759">
        <f>LEN(C2759)</f>
        <v>54</v>
      </c>
      <c r="V2759">
        <f t="shared" si="261"/>
        <v>0</v>
      </c>
      <c r="W2759">
        <f t="shared" si="262"/>
        <v>1</v>
      </c>
      <c r="X2759">
        <f t="shared" si="263"/>
        <v>0</v>
      </c>
    </row>
    <row r="2760" spans="1:24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>
        <f>E2760/D2760</f>
        <v>0.11700000000000001</v>
      </c>
      <c r="O2760" s="6">
        <f>IF(L2760&gt;0,E2760/L2760,0)</f>
        <v>39</v>
      </c>
      <c r="P2760" s="11">
        <f t="shared" si="258"/>
        <v>42653.23359953703</v>
      </c>
      <c r="Q2760" s="11">
        <f>(((J2760/60)/60)/24)+DATE(1970,1,1)+(-5/24)</f>
        <v>42639.23359953703</v>
      </c>
      <c r="R2760" s="13" t="s">
        <v>8304</v>
      </c>
      <c r="S2760" s="14" t="str">
        <f t="shared" si="259"/>
        <v>publishing</v>
      </c>
      <c r="T2760" s="13" t="str">
        <f t="shared" si="260"/>
        <v>children's books</v>
      </c>
      <c r="U2760">
        <f>LEN(C2760)</f>
        <v>134</v>
      </c>
      <c r="V2760">
        <f t="shared" si="261"/>
        <v>0</v>
      </c>
      <c r="W2760">
        <f t="shared" si="262"/>
        <v>0</v>
      </c>
      <c r="X2760">
        <f t="shared" si="263"/>
        <v>1</v>
      </c>
    </row>
    <row r="2761" spans="1:24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>
        <f>E2761/D2761</f>
        <v>0.105</v>
      </c>
      <c r="O2761" s="6">
        <f>IF(L2761&gt;0,E2761/L2761,0)</f>
        <v>52.5</v>
      </c>
      <c r="P2761" s="11">
        <f t="shared" si="258"/>
        <v>42567.158171296294</v>
      </c>
      <c r="Q2761" s="11">
        <f>(((J2761/60)/60)/24)+DATE(1970,1,1)+(-5/24)</f>
        <v>42524.158171296294</v>
      </c>
      <c r="R2761" s="13" t="s">
        <v>8304</v>
      </c>
      <c r="S2761" s="14" t="str">
        <f t="shared" si="259"/>
        <v>publishing</v>
      </c>
      <c r="T2761" s="13" t="str">
        <f t="shared" si="260"/>
        <v>children's books</v>
      </c>
      <c r="U2761">
        <f>LEN(C2761)</f>
        <v>126</v>
      </c>
      <c r="V2761">
        <f t="shared" si="261"/>
        <v>0</v>
      </c>
      <c r="W2761">
        <f t="shared" si="262"/>
        <v>0</v>
      </c>
      <c r="X2761">
        <f t="shared" si="263"/>
        <v>1</v>
      </c>
    </row>
    <row r="2762" spans="1:24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>
        <f>E2762/D2762</f>
        <v>0</v>
      </c>
      <c r="O2762" s="6">
        <f>IF(L2762&gt;0,E2762/L2762,0)</f>
        <v>0</v>
      </c>
      <c r="P2762" s="11">
        <f t="shared" si="258"/>
        <v>41445.252986111111</v>
      </c>
      <c r="Q2762" s="11">
        <f>(((J2762/60)/60)/24)+DATE(1970,1,1)+(-5/24)</f>
        <v>41415.252986111111</v>
      </c>
      <c r="R2762" s="13" t="s">
        <v>8304</v>
      </c>
      <c r="S2762" s="14" t="str">
        <f t="shared" si="259"/>
        <v>publishing</v>
      </c>
      <c r="T2762" s="13" t="str">
        <f t="shared" si="260"/>
        <v>children's books</v>
      </c>
      <c r="U2762">
        <f>LEN(C2762)</f>
        <v>135</v>
      </c>
      <c r="V2762">
        <f t="shared" si="261"/>
        <v>0</v>
      </c>
      <c r="W2762">
        <f t="shared" si="262"/>
        <v>0</v>
      </c>
      <c r="X2762">
        <f t="shared" si="263"/>
        <v>1</v>
      </c>
    </row>
    <row r="2763" spans="1:24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>
        <f>E2763/D2763</f>
        <v>7.1999999999999998E-3</v>
      </c>
      <c r="O2763" s="6">
        <f>IF(L2763&gt;0,E2763/L2763,0)</f>
        <v>9</v>
      </c>
      <c r="P2763" s="11">
        <f t="shared" si="258"/>
        <v>41276.85524305555</v>
      </c>
      <c r="Q2763" s="11">
        <f>(((J2763/60)/60)/24)+DATE(1970,1,1)+(-5/24)</f>
        <v>41246.85524305555</v>
      </c>
      <c r="R2763" s="13" t="s">
        <v>8304</v>
      </c>
      <c r="S2763" s="14" t="str">
        <f t="shared" si="259"/>
        <v>publishing</v>
      </c>
      <c r="T2763" s="13" t="str">
        <f t="shared" si="260"/>
        <v>children's books</v>
      </c>
      <c r="U2763">
        <f>LEN(C2763)</f>
        <v>84</v>
      </c>
      <c r="V2763">
        <f t="shared" si="261"/>
        <v>0</v>
      </c>
      <c r="W2763">
        <f t="shared" si="262"/>
        <v>1</v>
      </c>
      <c r="X2763">
        <f t="shared" si="263"/>
        <v>0</v>
      </c>
    </row>
    <row r="2764" spans="1:24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>
        <f>E2764/D2764</f>
        <v>7.6923076923076927E-3</v>
      </c>
      <c r="O2764" s="6">
        <f>IF(L2764&gt;0,E2764/L2764,0)</f>
        <v>25</v>
      </c>
      <c r="P2764" s="11">
        <f t="shared" si="258"/>
        <v>40986.786979166667</v>
      </c>
      <c r="Q2764" s="11">
        <f>(((J2764/60)/60)/24)+DATE(1970,1,1)+(-5/24)</f>
        <v>40926.828645833331</v>
      </c>
      <c r="R2764" s="13" t="s">
        <v>8304</v>
      </c>
      <c r="S2764" s="14" t="str">
        <f t="shared" si="259"/>
        <v>publishing</v>
      </c>
      <c r="T2764" s="13" t="str">
        <f t="shared" si="260"/>
        <v>children's books</v>
      </c>
      <c r="U2764">
        <f>LEN(C2764)</f>
        <v>106</v>
      </c>
      <c r="V2764">
        <f t="shared" si="261"/>
        <v>0</v>
      </c>
      <c r="W2764">
        <f t="shared" si="262"/>
        <v>0</v>
      </c>
      <c r="X2764">
        <f t="shared" si="263"/>
        <v>1</v>
      </c>
    </row>
    <row r="2765" spans="1:24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>
        <f>E2765/D2765</f>
        <v>2.2842639593908631E-3</v>
      </c>
      <c r="O2765" s="6">
        <f>IF(L2765&gt;0,E2765/L2765,0)</f>
        <v>30</v>
      </c>
      <c r="P2765" s="11">
        <f t="shared" si="258"/>
        <v>41418.371342592589</v>
      </c>
      <c r="Q2765" s="11">
        <f>(((J2765/60)/60)/24)+DATE(1970,1,1)+(-5/24)</f>
        <v>41373.371342592589</v>
      </c>
      <c r="R2765" s="13" t="s">
        <v>8304</v>
      </c>
      <c r="S2765" s="14" t="str">
        <f t="shared" si="259"/>
        <v>publishing</v>
      </c>
      <c r="T2765" s="13" t="str">
        <f t="shared" si="260"/>
        <v>children's books</v>
      </c>
      <c r="U2765">
        <f>LEN(C2765)</f>
        <v>80</v>
      </c>
      <c r="V2765">
        <f t="shared" si="261"/>
        <v>0</v>
      </c>
      <c r="W2765">
        <f t="shared" si="262"/>
        <v>1</v>
      </c>
      <c r="X2765">
        <f t="shared" si="263"/>
        <v>0</v>
      </c>
    </row>
    <row r="2766" spans="1:24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>
        <f>E2766/D2766</f>
        <v>1.125E-2</v>
      </c>
      <c r="O2766" s="6">
        <f>IF(L2766&gt;0,E2766/L2766,0)</f>
        <v>11.25</v>
      </c>
      <c r="P2766" s="11">
        <f t="shared" si="258"/>
        <v>41059.583333333328</v>
      </c>
      <c r="Q2766" s="11">
        <f>(((J2766/60)/60)/24)+DATE(1970,1,1)+(-5/24)</f>
        <v>41030.083692129629</v>
      </c>
      <c r="R2766" s="13" t="s">
        <v>8304</v>
      </c>
      <c r="S2766" s="14" t="str">
        <f t="shared" si="259"/>
        <v>publishing</v>
      </c>
      <c r="T2766" s="13" t="str">
        <f t="shared" si="260"/>
        <v>children's books</v>
      </c>
      <c r="U2766">
        <f>LEN(C2766)</f>
        <v>126</v>
      </c>
      <c r="V2766">
        <f t="shared" si="261"/>
        <v>0</v>
      </c>
      <c r="W2766">
        <f t="shared" si="262"/>
        <v>0</v>
      </c>
      <c r="X2766">
        <f t="shared" si="263"/>
        <v>1</v>
      </c>
    </row>
    <row r="2767" spans="1:24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>
        <f>E2767/D2767</f>
        <v>0</v>
      </c>
      <c r="O2767" s="6">
        <f>IF(L2767&gt;0,E2767/L2767,0)</f>
        <v>0</v>
      </c>
      <c r="P2767" s="11">
        <f t="shared" si="258"/>
        <v>41210.370694444442</v>
      </c>
      <c r="Q2767" s="11">
        <f>(((J2767/60)/60)/24)+DATE(1970,1,1)+(-5/24)</f>
        <v>41194.370694444442</v>
      </c>
      <c r="R2767" s="13" t="s">
        <v>8304</v>
      </c>
      <c r="S2767" s="14" t="str">
        <f t="shared" si="259"/>
        <v>publishing</v>
      </c>
      <c r="T2767" s="13" t="str">
        <f t="shared" si="260"/>
        <v>children's books</v>
      </c>
      <c r="U2767">
        <f>LEN(C2767)</f>
        <v>106</v>
      </c>
      <c r="V2767">
        <f t="shared" si="261"/>
        <v>0</v>
      </c>
      <c r="W2767">
        <f t="shared" si="262"/>
        <v>0</v>
      </c>
      <c r="X2767">
        <f t="shared" si="263"/>
        <v>1</v>
      </c>
    </row>
    <row r="2768" spans="1:24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>
        <f>E2768/D2768</f>
        <v>0.02</v>
      </c>
      <c r="O2768" s="6">
        <f>IF(L2768&gt;0,E2768/L2768,0)</f>
        <v>25</v>
      </c>
      <c r="P2768" s="11">
        <f t="shared" si="258"/>
        <v>40766.459699074068</v>
      </c>
      <c r="Q2768" s="11">
        <f>(((J2768/60)/60)/24)+DATE(1970,1,1)+(-5/24)</f>
        <v>40736.459699074068</v>
      </c>
      <c r="R2768" s="13" t="s">
        <v>8304</v>
      </c>
      <c r="S2768" s="14" t="str">
        <f t="shared" si="259"/>
        <v>publishing</v>
      </c>
      <c r="T2768" s="13" t="str">
        <f t="shared" si="260"/>
        <v>children's books</v>
      </c>
      <c r="U2768">
        <f>LEN(C2768)</f>
        <v>132</v>
      </c>
      <c r="V2768">
        <f t="shared" si="261"/>
        <v>0</v>
      </c>
      <c r="W2768">
        <f t="shared" si="262"/>
        <v>0</v>
      </c>
      <c r="X2768">
        <f t="shared" si="263"/>
        <v>1</v>
      </c>
    </row>
    <row r="2769" spans="1:24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>
        <f>E2769/D2769</f>
        <v>8.5000000000000006E-3</v>
      </c>
      <c r="O2769" s="6">
        <f>IF(L2769&gt;0,E2769/L2769,0)</f>
        <v>11.333333333333334</v>
      </c>
      <c r="P2769" s="11">
        <f t="shared" si="258"/>
        <v>42232.750578703701</v>
      </c>
      <c r="Q2769" s="11">
        <f>(((J2769/60)/60)/24)+DATE(1970,1,1)+(-5/24)</f>
        <v>42172.750578703701</v>
      </c>
      <c r="R2769" s="13" t="s">
        <v>8304</v>
      </c>
      <c r="S2769" s="14" t="str">
        <f t="shared" si="259"/>
        <v>publishing</v>
      </c>
      <c r="T2769" s="13" t="str">
        <f t="shared" si="260"/>
        <v>children's books</v>
      </c>
      <c r="U2769">
        <f>LEN(C2769)</f>
        <v>104</v>
      </c>
      <c r="V2769">
        <f t="shared" si="261"/>
        <v>0</v>
      </c>
      <c r="W2769">
        <f t="shared" si="262"/>
        <v>0</v>
      </c>
      <c r="X2769">
        <f t="shared" si="263"/>
        <v>1</v>
      </c>
    </row>
    <row r="2770" spans="1:24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>
        <f>E2770/D2770</f>
        <v>0.14314285714285716</v>
      </c>
      <c r="O2770" s="6">
        <f>IF(L2770&gt;0,E2770/L2770,0)</f>
        <v>29.470588235294116</v>
      </c>
      <c r="P2770" s="11">
        <f t="shared" si="258"/>
        <v>40997.364849537036</v>
      </c>
      <c r="Q2770" s="11">
        <f>(((J2770/60)/60)/24)+DATE(1970,1,1)+(-5/24)</f>
        <v>40967.4065162037</v>
      </c>
      <c r="R2770" s="13" t="s">
        <v>8304</v>
      </c>
      <c r="S2770" s="14" t="str">
        <f t="shared" si="259"/>
        <v>publishing</v>
      </c>
      <c r="T2770" s="13" t="str">
        <f t="shared" si="260"/>
        <v>children's books</v>
      </c>
      <c r="U2770">
        <f>LEN(C2770)</f>
        <v>127</v>
      </c>
      <c r="V2770">
        <f t="shared" si="261"/>
        <v>0</v>
      </c>
      <c r="W2770">
        <f t="shared" si="262"/>
        <v>0</v>
      </c>
      <c r="X2770">
        <f t="shared" si="263"/>
        <v>1</v>
      </c>
    </row>
    <row r="2771" spans="1:24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>
        <f>E2771/D2771</f>
        <v>2.5000000000000001E-3</v>
      </c>
      <c r="O2771" s="6">
        <f>IF(L2771&gt;0,E2771/L2771,0)</f>
        <v>1</v>
      </c>
      <c r="P2771" s="11">
        <f t="shared" si="258"/>
        <v>41795.617939814809</v>
      </c>
      <c r="Q2771" s="11">
        <f>(((J2771/60)/60)/24)+DATE(1970,1,1)+(-5/24)</f>
        <v>41745.617939814809</v>
      </c>
      <c r="R2771" s="13" t="s">
        <v>8304</v>
      </c>
      <c r="S2771" s="14" t="str">
        <f t="shared" si="259"/>
        <v>publishing</v>
      </c>
      <c r="T2771" s="13" t="str">
        <f t="shared" si="260"/>
        <v>children's books</v>
      </c>
      <c r="U2771">
        <f>LEN(C2771)</f>
        <v>119</v>
      </c>
      <c r="V2771">
        <f t="shared" si="261"/>
        <v>0</v>
      </c>
      <c r="W2771">
        <f t="shared" si="262"/>
        <v>0</v>
      </c>
      <c r="X2771">
        <f t="shared" si="263"/>
        <v>1</v>
      </c>
    </row>
    <row r="2772" spans="1:24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>
        <f>E2772/D2772</f>
        <v>0.1041125</v>
      </c>
      <c r="O2772" s="6">
        <f>IF(L2772&gt;0,E2772/L2772,0)</f>
        <v>63.098484848484851</v>
      </c>
      <c r="P2772" s="11">
        <f t="shared" si="258"/>
        <v>41716.455208333333</v>
      </c>
      <c r="Q2772" s="11">
        <f>(((J2772/60)/60)/24)+DATE(1970,1,1)+(-5/24)</f>
        <v>41686.496874999997</v>
      </c>
      <c r="R2772" s="13" t="s">
        <v>8304</v>
      </c>
      <c r="S2772" s="14" t="str">
        <f t="shared" si="259"/>
        <v>publishing</v>
      </c>
      <c r="T2772" s="13" t="str">
        <f t="shared" si="260"/>
        <v>children's books</v>
      </c>
      <c r="U2772">
        <f>LEN(C2772)</f>
        <v>124</v>
      </c>
      <c r="V2772">
        <f t="shared" si="261"/>
        <v>0</v>
      </c>
      <c r="W2772">
        <f t="shared" si="262"/>
        <v>0</v>
      </c>
      <c r="X2772">
        <f t="shared" si="263"/>
        <v>1</v>
      </c>
    </row>
    <row r="2773" spans="1:24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>
        <f>E2773/D2773</f>
        <v>0</v>
      </c>
      <c r="O2773" s="6">
        <f>IF(L2773&gt;0,E2773/L2773,0)</f>
        <v>0</v>
      </c>
      <c r="P2773" s="11">
        <f t="shared" si="258"/>
        <v>41306.5</v>
      </c>
      <c r="Q2773" s="11">
        <f>(((J2773/60)/60)/24)+DATE(1970,1,1)+(-5/24)</f>
        <v>41257.323379629626</v>
      </c>
      <c r="R2773" s="13" t="s">
        <v>8304</v>
      </c>
      <c r="S2773" s="14" t="str">
        <f t="shared" si="259"/>
        <v>publishing</v>
      </c>
      <c r="T2773" s="13" t="str">
        <f t="shared" si="260"/>
        <v>children's books</v>
      </c>
      <c r="U2773">
        <f>LEN(C2773)</f>
        <v>132</v>
      </c>
      <c r="V2773">
        <f t="shared" si="261"/>
        <v>0</v>
      </c>
      <c r="W2773">
        <f t="shared" si="262"/>
        <v>0</v>
      </c>
      <c r="X2773">
        <f t="shared" si="263"/>
        <v>1</v>
      </c>
    </row>
    <row r="2774" spans="1:24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>
        <f>E2774/D2774</f>
        <v>0</v>
      </c>
      <c r="O2774" s="6">
        <f>IF(L2774&gt;0,E2774/L2774,0)</f>
        <v>0</v>
      </c>
      <c r="P2774" s="11">
        <f t="shared" si="258"/>
        <v>41552.660810185182</v>
      </c>
      <c r="Q2774" s="11">
        <f>(((J2774/60)/60)/24)+DATE(1970,1,1)+(-5/24)</f>
        <v>41537.660810185182</v>
      </c>
      <c r="R2774" s="13" t="s">
        <v>8304</v>
      </c>
      <c r="S2774" s="14" t="str">
        <f t="shared" si="259"/>
        <v>publishing</v>
      </c>
      <c r="T2774" s="13" t="str">
        <f t="shared" si="260"/>
        <v>children's books</v>
      </c>
      <c r="U2774">
        <f>LEN(C2774)</f>
        <v>121</v>
      </c>
      <c r="V2774">
        <f t="shared" si="261"/>
        <v>0</v>
      </c>
      <c r="W2774">
        <f t="shared" si="262"/>
        <v>0</v>
      </c>
      <c r="X2774">
        <f t="shared" si="263"/>
        <v>1</v>
      </c>
    </row>
    <row r="2775" spans="1:24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>
        <f>E2775/D2775</f>
        <v>1.8867924528301887E-3</v>
      </c>
      <c r="O2775" s="6">
        <f>IF(L2775&gt;0,E2775/L2775,0)</f>
        <v>1</v>
      </c>
      <c r="P2775" s="11">
        <f t="shared" si="258"/>
        <v>42484.656493055554</v>
      </c>
      <c r="Q2775" s="11">
        <f>(((J2775/60)/60)/24)+DATE(1970,1,1)+(-5/24)</f>
        <v>42474.656493055554</v>
      </c>
      <c r="R2775" s="13" t="s">
        <v>8304</v>
      </c>
      <c r="S2775" s="14" t="str">
        <f t="shared" si="259"/>
        <v>publishing</v>
      </c>
      <c r="T2775" s="13" t="str">
        <f t="shared" si="260"/>
        <v>children's books</v>
      </c>
      <c r="U2775">
        <f>LEN(C2775)</f>
        <v>104</v>
      </c>
      <c r="V2775">
        <f t="shared" si="261"/>
        <v>0</v>
      </c>
      <c r="W2775">
        <f t="shared" si="262"/>
        <v>0</v>
      </c>
      <c r="X2775">
        <f t="shared" si="263"/>
        <v>1</v>
      </c>
    </row>
    <row r="2776" spans="1:24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>
        <f>E2776/D2776</f>
        <v>0.14249999999999999</v>
      </c>
      <c r="O2776" s="6">
        <f>IF(L2776&gt;0,E2776/L2776,0)</f>
        <v>43.846153846153847</v>
      </c>
      <c r="P2776" s="11">
        <f t="shared" si="258"/>
        <v>41340.918148148143</v>
      </c>
      <c r="Q2776" s="11">
        <f>(((J2776/60)/60)/24)+DATE(1970,1,1)+(-5/24)</f>
        <v>41310.918148148143</v>
      </c>
      <c r="R2776" s="13" t="s">
        <v>8304</v>
      </c>
      <c r="S2776" s="14" t="str">
        <f t="shared" si="259"/>
        <v>publishing</v>
      </c>
      <c r="T2776" s="13" t="str">
        <f t="shared" si="260"/>
        <v>children's books</v>
      </c>
      <c r="U2776">
        <f>LEN(C2776)</f>
        <v>134</v>
      </c>
      <c r="V2776">
        <f t="shared" si="261"/>
        <v>0</v>
      </c>
      <c r="W2776">
        <f t="shared" si="262"/>
        <v>0</v>
      </c>
      <c r="X2776">
        <f t="shared" si="263"/>
        <v>1</v>
      </c>
    </row>
    <row r="2777" spans="1:24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>
        <f>E2777/D2777</f>
        <v>0.03</v>
      </c>
      <c r="O2777" s="6">
        <f>IF(L2777&gt;0,E2777/L2777,0)</f>
        <v>75</v>
      </c>
      <c r="P2777" s="11">
        <f t="shared" si="258"/>
        <v>40892.805023148147</v>
      </c>
      <c r="Q2777" s="11">
        <f>(((J2777/60)/60)/24)+DATE(1970,1,1)+(-5/24)</f>
        <v>40862.805023148147</v>
      </c>
      <c r="R2777" s="13" t="s">
        <v>8304</v>
      </c>
      <c r="S2777" s="14" t="str">
        <f t="shared" si="259"/>
        <v>publishing</v>
      </c>
      <c r="T2777" s="13" t="str">
        <f t="shared" si="260"/>
        <v>children's books</v>
      </c>
      <c r="U2777">
        <f>LEN(C2777)</f>
        <v>125</v>
      </c>
      <c r="V2777">
        <f t="shared" si="261"/>
        <v>0</v>
      </c>
      <c r="W2777">
        <f t="shared" si="262"/>
        <v>0</v>
      </c>
      <c r="X2777">
        <f t="shared" si="263"/>
        <v>1</v>
      </c>
    </row>
    <row r="2778" spans="1:24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>
        <f>E2778/D2778</f>
        <v>7.8809523809523815E-2</v>
      </c>
      <c r="O2778" s="6">
        <f>IF(L2778&gt;0,E2778/L2778,0)</f>
        <v>45.972222222222221</v>
      </c>
      <c r="P2778" s="11">
        <f t="shared" si="258"/>
        <v>42167.088842592588</v>
      </c>
      <c r="Q2778" s="11">
        <f>(((J2778/60)/60)/24)+DATE(1970,1,1)+(-5/24)</f>
        <v>42136.088842592588</v>
      </c>
      <c r="R2778" s="13" t="s">
        <v>8304</v>
      </c>
      <c r="S2778" s="14" t="str">
        <f t="shared" si="259"/>
        <v>publishing</v>
      </c>
      <c r="T2778" s="13" t="str">
        <f t="shared" si="260"/>
        <v>children's books</v>
      </c>
      <c r="U2778">
        <f>LEN(C2778)</f>
        <v>135</v>
      </c>
      <c r="V2778">
        <f t="shared" si="261"/>
        <v>0</v>
      </c>
      <c r="W2778">
        <f t="shared" si="262"/>
        <v>0</v>
      </c>
      <c r="X2778">
        <f t="shared" si="263"/>
        <v>1</v>
      </c>
    </row>
    <row r="2779" spans="1:24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>
        <f>E2779/D2779</f>
        <v>3.3333333333333335E-3</v>
      </c>
      <c r="O2779" s="6">
        <f>IF(L2779&gt;0,E2779/L2779,0)</f>
        <v>10</v>
      </c>
      <c r="P2779" s="11">
        <f t="shared" si="258"/>
        <v>42202.460694444446</v>
      </c>
      <c r="Q2779" s="11">
        <f>(((J2779/60)/60)/24)+DATE(1970,1,1)+(-5/24)</f>
        <v>42172.460694444446</v>
      </c>
      <c r="R2779" s="13" t="s">
        <v>8304</v>
      </c>
      <c r="S2779" s="14" t="str">
        <f t="shared" si="259"/>
        <v>publishing</v>
      </c>
      <c r="T2779" s="13" t="str">
        <f t="shared" si="260"/>
        <v>children's books</v>
      </c>
      <c r="U2779">
        <f>LEN(C2779)</f>
        <v>135</v>
      </c>
      <c r="V2779">
        <f t="shared" si="261"/>
        <v>0</v>
      </c>
      <c r="W2779">
        <f t="shared" si="262"/>
        <v>0</v>
      </c>
      <c r="X2779">
        <f t="shared" si="263"/>
        <v>1</v>
      </c>
    </row>
    <row r="2780" spans="1:24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>
        <f>E2780/D2780</f>
        <v>0.25545454545454543</v>
      </c>
      <c r="O2780" s="6">
        <f>IF(L2780&gt;0,E2780/L2780,0)</f>
        <v>93.666666666666671</v>
      </c>
      <c r="P2780" s="11">
        <f t="shared" si="258"/>
        <v>41876.769745370366</v>
      </c>
      <c r="Q2780" s="11">
        <f>(((J2780/60)/60)/24)+DATE(1970,1,1)+(-5/24)</f>
        <v>41846.769745370366</v>
      </c>
      <c r="R2780" s="13" t="s">
        <v>8304</v>
      </c>
      <c r="S2780" s="14" t="str">
        <f t="shared" si="259"/>
        <v>publishing</v>
      </c>
      <c r="T2780" s="13" t="str">
        <f t="shared" si="260"/>
        <v>children's books</v>
      </c>
      <c r="U2780">
        <f>LEN(C2780)</f>
        <v>134</v>
      </c>
      <c r="V2780">
        <f t="shared" si="261"/>
        <v>0</v>
      </c>
      <c r="W2780">
        <f t="shared" si="262"/>
        <v>0</v>
      </c>
      <c r="X2780">
        <f t="shared" si="263"/>
        <v>1</v>
      </c>
    </row>
    <row r="2781" spans="1:24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>
        <f>E2781/D2781</f>
        <v>2.12E-2</v>
      </c>
      <c r="O2781" s="6">
        <f>IF(L2781&gt;0,E2781/L2781,0)</f>
        <v>53</v>
      </c>
      <c r="P2781" s="11">
        <f t="shared" si="258"/>
        <v>42330.419224537036</v>
      </c>
      <c r="Q2781" s="11">
        <f>(((J2781/60)/60)/24)+DATE(1970,1,1)+(-5/24)</f>
        <v>42300.377557870372</v>
      </c>
      <c r="R2781" s="13" t="s">
        <v>8304</v>
      </c>
      <c r="S2781" s="14" t="str">
        <f t="shared" si="259"/>
        <v>publishing</v>
      </c>
      <c r="T2781" s="13" t="str">
        <f t="shared" si="260"/>
        <v>children's books</v>
      </c>
      <c r="U2781">
        <f>LEN(C2781)</f>
        <v>115</v>
      </c>
      <c r="V2781">
        <f t="shared" si="261"/>
        <v>0</v>
      </c>
      <c r="W2781">
        <f t="shared" si="262"/>
        <v>0</v>
      </c>
      <c r="X2781">
        <f t="shared" si="263"/>
        <v>1</v>
      </c>
    </row>
    <row r="2782" spans="1:24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>
        <f>E2782/D2782</f>
        <v>0</v>
      </c>
      <c r="O2782" s="6">
        <f>IF(L2782&gt;0,E2782/L2782,0)</f>
        <v>0</v>
      </c>
      <c r="P2782" s="11">
        <f t="shared" si="258"/>
        <v>42804.239444444444</v>
      </c>
      <c r="Q2782" s="11">
        <f>(((J2782/60)/60)/24)+DATE(1970,1,1)+(-5/24)</f>
        <v>42774.239444444444</v>
      </c>
      <c r="R2782" s="13" t="s">
        <v>8304</v>
      </c>
      <c r="S2782" s="14" t="str">
        <f t="shared" si="259"/>
        <v>publishing</v>
      </c>
      <c r="T2782" s="13" t="str">
        <f t="shared" si="260"/>
        <v>children's books</v>
      </c>
      <c r="U2782">
        <f>LEN(C2782)</f>
        <v>90</v>
      </c>
      <c r="V2782">
        <f t="shared" si="261"/>
        <v>0</v>
      </c>
      <c r="W2782">
        <f t="shared" si="262"/>
        <v>1</v>
      </c>
      <c r="X2782">
        <f t="shared" si="263"/>
        <v>0</v>
      </c>
    </row>
    <row r="2783" spans="1:24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>
        <f>E2783/D2783</f>
        <v>1.0528</v>
      </c>
      <c r="O2783" s="6">
        <f>IF(L2783&gt;0,E2783/L2783,0)</f>
        <v>47</v>
      </c>
      <c r="P2783" s="11">
        <f t="shared" si="258"/>
        <v>42047.083333333336</v>
      </c>
      <c r="Q2783" s="11">
        <f>(((J2783/60)/60)/24)+DATE(1970,1,1)+(-5/24)</f>
        <v>42018.733263888884</v>
      </c>
      <c r="R2783" s="13" t="s">
        <v>8271</v>
      </c>
      <c r="S2783" s="14" t="str">
        <f t="shared" si="259"/>
        <v>theater</v>
      </c>
      <c r="T2783" s="13" t="str">
        <f t="shared" si="260"/>
        <v>plays</v>
      </c>
      <c r="U2783">
        <f>LEN(C2783)</f>
        <v>97</v>
      </c>
      <c r="V2783">
        <f t="shared" si="261"/>
        <v>0</v>
      </c>
      <c r="W2783">
        <f t="shared" si="262"/>
        <v>1</v>
      </c>
      <c r="X2783">
        <f t="shared" si="263"/>
        <v>0</v>
      </c>
    </row>
    <row r="2784" spans="1:24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>
        <f>E2784/D2784</f>
        <v>1.2</v>
      </c>
      <c r="O2784" s="6">
        <f>IF(L2784&gt;0,E2784/L2784,0)</f>
        <v>66.666666666666671</v>
      </c>
      <c r="P2784" s="11">
        <f t="shared" si="258"/>
        <v>42051.999305555553</v>
      </c>
      <c r="Q2784" s="11">
        <f>(((J2784/60)/60)/24)+DATE(1970,1,1)+(-5/24)</f>
        <v>42026.716643518514</v>
      </c>
      <c r="R2784" s="13" t="s">
        <v>8271</v>
      </c>
      <c r="S2784" s="14" t="str">
        <f t="shared" si="259"/>
        <v>theater</v>
      </c>
      <c r="T2784" s="13" t="str">
        <f t="shared" si="260"/>
        <v>plays</v>
      </c>
      <c r="U2784">
        <f>LEN(C2784)</f>
        <v>91</v>
      </c>
      <c r="V2784">
        <f t="shared" si="261"/>
        <v>0</v>
      </c>
      <c r="W2784">
        <f t="shared" si="262"/>
        <v>1</v>
      </c>
      <c r="X2784">
        <f t="shared" si="263"/>
        <v>0</v>
      </c>
    </row>
    <row r="2785" spans="1:24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>
        <f>E2785/D2785</f>
        <v>1.145</v>
      </c>
      <c r="O2785" s="6">
        <f>IF(L2785&gt;0,E2785/L2785,0)</f>
        <v>18.770491803278688</v>
      </c>
      <c r="P2785" s="11">
        <f t="shared" si="258"/>
        <v>42117.326921296299</v>
      </c>
      <c r="Q2785" s="11">
        <f>(((J2785/60)/60)/24)+DATE(1970,1,1)+(-5/24)</f>
        <v>42103.326921296299</v>
      </c>
      <c r="R2785" s="13" t="s">
        <v>8271</v>
      </c>
      <c r="S2785" s="14" t="str">
        <f t="shared" si="259"/>
        <v>theater</v>
      </c>
      <c r="T2785" s="13" t="str">
        <f t="shared" si="260"/>
        <v>plays</v>
      </c>
      <c r="U2785">
        <f>LEN(C2785)</f>
        <v>135</v>
      </c>
      <c r="V2785">
        <f t="shared" si="261"/>
        <v>0</v>
      </c>
      <c r="W2785">
        <f t="shared" si="262"/>
        <v>0</v>
      </c>
      <c r="X2785">
        <f t="shared" si="263"/>
        <v>1</v>
      </c>
    </row>
    <row r="2786" spans="1:24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>
        <f>E2786/D2786</f>
        <v>1.19</v>
      </c>
      <c r="O2786" s="6">
        <f>IF(L2786&gt;0,E2786/L2786,0)</f>
        <v>66.111111111111114</v>
      </c>
      <c r="P2786" s="11">
        <f t="shared" si="258"/>
        <v>41941.579201388886</v>
      </c>
      <c r="Q2786" s="11">
        <f>(((J2786/60)/60)/24)+DATE(1970,1,1)+(-5/24)</f>
        <v>41920.579201388886</v>
      </c>
      <c r="R2786" s="13" t="s">
        <v>8271</v>
      </c>
      <c r="S2786" s="14" t="str">
        <f t="shared" si="259"/>
        <v>theater</v>
      </c>
      <c r="T2786" s="13" t="str">
        <f t="shared" si="260"/>
        <v>plays</v>
      </c>
      <c r="U2786">
        <f>LEN(C2786)</f>
        <v>104</v>
      </c>
      <c r="V2786">
        <f t="shared" si="261"/>
        <v>0</v>
      </c>
      <c r="W2786">
        <f t="shared" si="262"/>
        <v>0</v>
      </c>
      <c r="X2786">
        <f t="shared" si="263"/>
        <v>1</v>
      </c>
    </row>
    <row r="2787" spans="1:24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>
        <f>E2787/D2787</f>
        <v>1.0468</v>
      </c>
      <c r="O2787" s="6">
        <f>IF(L2787&gt;0,E2787/L2787,0)</f>
        <v>36.859154929577464</v>
      </c>
      <c r="P2787" s="11">
        <f t="shared" si="258"/>
        <v>42587.666666666664</v>
      </c>
      <c r="Q2787" s="11">
        <f>(((J2787/60)/60)/24)+DATE(1970,1,1)+(-5/24)</f>
        <v>42557.981099537035</v>
      </c>
      <c r="R2787" s="13" t="s">
        <v>8271</v>
      </c>
      <c r="S2787" s="14" t="str">
        <f t="shared" si="259"/>
        <v>theater</v>
      </c>
      <c r="T2787" s="13" t="str">
        <f t="shared" si="260"/>
        <v>plays</v>
      </c>
      <c r="U2787">
        <f>LEN(C2787)</f>
        <v>103</v>
      </c>
      <c r="V2787">
        <f t="shared" si="261"/>
        <v>0</v>
      </c>
      <c r="W2787">
        <f t="shared" si="262"/>
        <v>0</v>
      </c>
      <c r="X2787">
        <f t="shared" si="263"/>
        <v>1</v>
      </c>
    </row>
    <row r="2788" spans="1:24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>
        <f>E2788/D2788</f>
        <v>1.1783999999999999</v>
      </c>
      <c r="O2788" s="6">
        <f>IF(L2788&gt;0,E2788/L2788,0)</f>
        <v>39.810810810810814</v>
      </c>
      <c r="P2788" s="11">
        <f t="shared" si="258"/>
        <v>41829.360879629625</v>
      </c>
      <c r="Q2788" s="11">
        <f>(((J2788/60)/60)/24)+DATE(1970,1,1)+(-5/24)</f>
        <v>41815.360879629625</v>
      </c>
      <c r="R2788" s="13" t="s">
        <v>8271</v>
      </c>
      <c r="S2788" s="14" t="str">
        <f t="shared" si="259"/>
        <v>theater</v>
      </c>
      <c r="T2788" s="13" t="str">
        <f t="shared" si="260"/>
        <v>plays</v>
      </c>
      <c r="U2788">
        <f>LEN(C2788)</f>
        <v>80</v>
      </c>
      <c r="V2788">
        <f t="shared" si="261"/>
        <v>0</v>
      </c>
      <c r="W2788">
        <f t="shared" si="262"/>
        <v>1</v>
      </c>
      <c r="X2788">
        <f t="shared" si="263"/>
        <v>0</v>
      </c>
    </row>
    <row r="2789" spans="1:24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>
        <f>E2789/D2789</f>
        <v>1.1970000000000001</v>
      </c>
      <c r="O2789" s="6">
        <f>IF(L2789&gt;0,E2789/L2789,0)</f>
        <v>31.5</v>
      </c>
      <c r="P2789" s="11">
        <f t="shared" si="258"/>
        <v>41837.990185185183</v>
      </c>
      <c r="Q2789" s="11">
        <f>(((J2789/60)/60)/24)+DATE(1970,1,1)+(-5/24)</f>
        <v>41807.990185185183</v>
      </c>
      <c r="R2789" s="13" t="s">
        <v>8271</v>
      </c>
      <c r="S2789" s="14" t="str">
        <f t="shared" si="259"/>
        <v>theater</v>
      </c>
      <c r="T2789" s="13" t="str">
        <f t="shared" si="260"/>
        <v>plays</v>
      </c>
      <c r="U2789">
        <f>LEN(C2789)</f>
        <v>125</v>
      </c>
      <c r="V2789">
        <f t="shared" si="261"/>
        <v>0</v>
      </c>
      <c r="W2789">
        <f t="shared" si="262"/>
        <v>0</v>
      </c>
      <c r="X2789">
        <f t="shared" si="263"/>
        <v>1</v>
      </c>
    </row>
    <row r="2790" spans="1:24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>
        <f>E2790/D2790</f>
        <v>1.0249999999999999</v>
      </c>
      <c r="O2790" s="6">
        <f>IF(L2790&gt;0,E2790/L2790,0)</f>
        <v>102.5</v>
      </c>
      <c r="P2790" s="11">
        <f t="shared" si="258"/>
        <v>42580.493553240733</v>
      </c>
      <c r="Q2790" s="11">
        <f>(((J2790/60)/60)/24)+DATE(1970,1,1)+(-5/24)</f>
        <v>42550.493553240733</v>
      </c>
      <c r="R2790" s="13" t="s">
        <v>8271</v>
      </c>
      <c r="S2790" s="14" t="str">
        <f t="shared" si="259"/>
        <v>theater</v>
      </c>
      <c r="T2790" s="13" t="str">
        <f t="shared" si="260"/>
        <v>plays</v>
      </c>
      <c r="U2790">
        <f>LEN(C2790)</f>
        <v>83</v>
      </c>
      <c r="V2790">
        <f t="shared" si="261"/>
        <v>0</v>
      </c>
      <c r="W2790">
        <f t="shared" si="262"/>
        <v>1</v>
      </c>
      <c r="X2790">
        <f t="shared" si="263"/>
        <v>0</v>
      </c>
    </row>
    <row r="2791" spans="1:24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>
        <f>E2791/D2791</f>
        <v>1.0116666666666667</v>
      </c>
      <c r="O2791" s="6">
        <f>IF(L2791&gt;0,E2791/L2791,0)</f>
        <v>126.45833333333333</v>
      </c>
      <c r="P2791" s="11">
        <f t="shared" si="258"/>
        <v>42074.958333333336</v>
      </c>
      <c r="Q2791" s="11">
        <f>(((J2791/60)/60)/24)+DATE(1970,1,1)+(-5/24)</f>
        <v>42055.804791666662</v>
      </c>
      <c r="R2791" s="13" t="s">
        <v>8271</v>
      </c>
      <c r="S2791" s="14" t="str">
        <f t="shared" si="259"/>
        <v>theater</v>
      </c>
      <c r="T2791" s="13" t="str">
        <f t="shared" si="260"/>
        <v>plays</v>
      </c>
      <c r="U2791">
        <f>LEN(C2791)</f>
        <v>64</v>
      </c>
      <c r="V2791">
        <f t="shared" si="261"/>
        <v>0</v>
      </c>
      <c r="W2791">
        <f t="shared" si="262"/>
        <v>1</v>
      </c>
      <c r="X2791">
        <f t="shared" si="263"/>
        <v>0</v>
      </c>
    </row>
    <row r="2792" spans="1:24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>
        <f>E2792/D2792</f>
        <v>1.0533333333333332</v>
      </c>
      <c r="O2792" s="6">
        <f>IF(L2792&gt;0,E2792/L2792,0)</f>
        <v>47.878787878787875</v>
      </c>
      <c r="P2792" s="11">
        <f t="shared" si="258"/>
        <v>42046.730358796289</v>
      </c>
      <c r="Q2792" s="11">
        <f>(((J2792/60)/60)/24)+DATE(1970,1,1)+(-5/24)</f>
        <v>42016.730358796289</v>
      </c>
      <c r="R2792" s="13" t="s">
        <v>8271</v>
      </c>
      <c r="S2792" s="14" t="str">
        <f t="shared" si="259"/>
        <v>theater</v>
      </c>
      <c r="T2792" s="13" t="str">
        <f t="shared" si="260"/>
        <v>plays</v>
      </c>
      <c r="U2792">
        <f>LEN(C2792)</f>
        <v>131</v>
      </c>
      <c r="V2792">
        <f t="shared" si="261"/>
        <v>0</v>
      </c>
      <c r="W2792">
        <f t="shared" si="262"/>
        <v>0</v>
      </c>
      <c r="X2792">
        <f t="shared" si="263"/>
        <v>1</v>
      </c>
    </row>
    <row r="2793" spans="1:24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>
        <f>E2793/D2793</f>
        <v>1.0249999999999999</v>
      </c>
      <c r="O2793" s="6">
        <f>IF(L2793&gt;0,E2793/L2793,0)</f>
        <v>73.214285714285708</v>
      </c>
      <c r="P2793" s="11">
        <f t="shared" si="258"/>
        <v>42621.958333333336</v>
      </c>
      <c r="Q2793" s="11">
        <f>(((J2793/60)/60)/24)+DATE(1970,1,1)+(-5/24)</f>
        <v>42591.691655092589</v>
      </c>
      <c r="R2793" s="13" t="s">
        <v>8271</v>
      </c>
      <c r="S2793" s="14" t="str">
        <f t="shared" si="259"/>
        <v>theater</v>
      </c>
      <c r="T2793" s="13" t="str">
        <f t="shared" si="260"/>
        <v>plays</v>
      </c>
      <c r="U2793">
        <f>LEN(C2793)</f>
        <v>135</v>
      </c>
      <c r="V2793">
        <f t="shared" si="261"/>
        <v>0</v>
      </c>
      <c r="W2793">
        <f t="shared" si="262"/>
        <v>0</v>
      </c>
      <c r="X2793">
        <f t="shared" si="263"/>
        <v>1</v>
      </c>
    </row>
    <row r="2794" spans="1:24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>
        <f>E2794/D2794</f>
        <v>1.0760000000000001</v>
      </c>
      <c r="O2794" s="6">
        <f>IF(L2794&gt;0,E2794/L2794,0)</f>
        <v>89.666666666666671</v>
      </c>
      <c r="P2794" s="11">
        <f t="shared" si="258"/>
        <v>42228.022673611107</v>
      </c>
      <c r="Q2794" s="11">
        <f>(((J2794/60)/60)/24)+DATE(1970,1,1)+(-5/24)</f>
        <v>42183.022673611107</v>
      </c>
      <c r="R2794" s="13" t="s">
        <v>8271</v>
      </c>
      <c r="S2794" s="14" t="str">
        <f t="shared" si="259"/>
        <v>theater</v>
      </c>
      <c r="T2794" s="13" t="str">
        <f t="shared" si="260"/>
        <v>plays</v>
      </c>
      <c r="U2794">
        <f>LEN(C2794)</f>
        <v>127</v>
      </c>
      <c r="V2794">
        <f t="shared" si="261"/>
        <v>0</v>
      </c>
      <c r="W2794">
        <f t="shared" si="262"/>
        <v>0</v>
      </c>
      <c r="X2794">
        <f t="shared" si="263"/>
        <v>1</v>
      </c>
    </row>
    <row r="2795" spans="1:24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>
        <f>E2795/D2795</f>
        <v>1.105675</v>
      </c>
      <c r="O2795" s="6">
        <f>IF(L2795&gt;0,E2795/L2795,0)</f>
        <v>151.4623287671233</v>
      </c>
      <c r="P2795" s="11">
        <f t="shared" si="258"/>
        <v>42206.210706018515</v>
      </c>
      <c r="Q2795" s="11">
        <f>(((J2795/60)/60)/24)+DATE(1970,1,1)+(-5/24)</f>
        <v>42176.210706018515</v>
      </c>
      <c r="R2795" s="13" t="s">
        <v>8271</v>
      </c>
      <c r="S2795" s="14" t="str">
        <f t="shared" si="259"/>
        <v>theater</v>
      </c>
      <c r="T2795" s="13" t="str">
        <f t="shared" si="260"/>
        <v>plays</v>
      </c>
      <c r="U2795">
        <f>LEN(C2795)</f>
        <v>131</v>
      </c>
      <c r="V2795">
        <f t="shared" si="261"/>
        <v>0</v>
      </c>
      <c r="W2795">
        <f t="shared" si="262"/>
        <v>0</v>
      </c>
      <c r="X2795">
        <f t="shared" si="263"/>
        <v>1</v>
      </c>
    </row>
    <row r="2796" spans="1:24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>
        <f>E2796/D2796</f>
        <v>1.5</v>
      </c>
      <c r="O2796" s="6">
        <f>IF(L2796&gt;0,E2796/L2796,0)</f>
        <v>25</v>
      </c>
      <c r="P2796" s="11">
        <f t="shared" si="258"/>
        <v>42432.583333333336</v>
      </c>
      <c r="Q2796" s="11">
        <f>(((J2796/60)/60)/24)+DATE(1970,1,1)+(-5/24)</f>
        <v>42416.48332175926</v>
      </c>
      <c r="R2796" s="13" t="s">
        <v>8271</v>
      </c>
      <c r="S2796" s="14" t="str">
        <f t="shared" si="259"/>
        <v>theater</v>
      </c>
      <c r="T2796" s="13" t="str">
        <f t="shared" si="260"/>
        <v>plays</v>
      </c>
      <c r="U2796">
        <f>LEN(C2796)</f>
        <v>133</v>
      </c>
      <c r="V2796">
        <f t="shared" si="261"/>
        <v>0</v>
      </c>
      <c r="W2796">
        <f t="shared" si="262"/>
        <v>0</v>
      </c>
      <c r="X2796">
        <f t="shared" si="263"/>
        <v>1</v>
      </c>
    </row>
    <row r="2797" spans="1:24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>
        <f>E2797/D2797</f>
        <v>1.0428571428571429</v>
      </c>
      <c r="O2797" s="6">
        <f>IF(L2797&gt;0,E2797/L2797,0)</f>
        <v>36.5</v>
      </c>
      <c r="P2797" s="11">
        <f t="shared" si="258"/>
        <v>41796.75</v>
      </c>
      <c r="Q2797" s="11">
        <f>(((J2797/60)/60)/24)+DATE(1970,1,1)+(-5/24)</f>
        <v>41780.317604166667</v>
      </c>
      <c r="R2797" s="13" t="s">
        <v>8271</v>
      </c>
      <c r="S2797" s="14" t="str">
        <f t="shared" si="259"/>
        <v>theater</v>
      </c>
      <c r="T2797" s="13" t="str">
        <f t="shared" si="260"/>
        <v>plays</v>
      </c>
      <c r="U2797">
        <f>LEN(C2797)</f>
        <v>114</v>
      </c>
      <c r="V2797">
        <f t="shared" si="261"/>
        <v>0</v>
      </c>
      <c r="W2797">
        <f t="shared" si="262"/>
        <v>0</v>
      </c>
      <c r="X2797">
        <f t="shared" si="263"/>
        <v>1</v>
      </c>
    </row>
    <row r="2798" spans="1:24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>
        <f>E2798/D2798</f>
        <v>1.155</v>
      </c>
      <c r="O2798" s="6">
        <f>IF(L2798&gt;0,E2798/L2798,0)</f>
        <v>44</v>
      </c>
      <c r="P2798" s="11">
        <f t="shared" si="258"/>
        <v>41825.319768518515</v>
      </c>
      <c r="Q2798" s="11">
        <f>(((J2798/60)/60)/24)+DATE(1970,1,1)+(-5/24)</f>
        <v>41795.319768518515</v>
      </c>
      <c r="R2798" s="13" t="s">
        <v>8271</v>
      </c>
      <c r="S2798" s="14" t="str">
        <f t="shared" si="259"/>
        <v>theater</v>
      </c>
      <c r="T2798" s="13" t="str">
        <f t="shared" si="260"/>
        <v>plays</v>
      </c>
      <c r="U2798">
        <f>LEN(C2798)</f>
        <v>125</v>
      </c>
      <c r="V2798">
        <f t="shared" si="261"/>
        <v>0</v>
      </c>
      <c r="W2798">
        <f t="shared" si="262"/>
        <v>0</v>
      </c>
      <c r="X2798">
        <f t="shared" si="263"/>
        <v>1</v>
      </c>
    </row>
    <row r="2799" spans="1:24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>
        <f>E2799/D2799</f>
        <v>1.02645125</v>
      </c>
      <c r="O2799" s="6">
        <f>IF(L2799&gt;0,E2799/L2799,0)</f>
        <v>87.357553191489373</v>
      </c>
      <c r="P2799" s="11">
        <f t="shared" si="258"/>
        <v>41828.731944444444</v>
      </c>
      <c r="Q2799" s="11">
        <f>(((J2799/60)/60)/24)+DATE(1970,1,1)+(-5/24)</f>
        <v>41798.731944444444</v>
      </c>
      <c r="R2799" s="13" t="s">
        <v>8271</v>
      </c>
      <c r="S2799" s="14" t="str">
        <f t="shared" si="259"/>
        <v>theater</v>
      </c>
      <c r="T2799" s="13" t="str">
        <f t="shared" si="260"/>
        <v>plays</v>
      </c>
      <c r="U2799">
        <f>LEN(C2799)</f>
        <v>125</v>
      </c>
      <c r="V2799">
        <f t="shared" si="261"/>
        <v>0</v>
      </c>
      <c r="W2799">
        <f t="shared" si="262"/>
        <v>0</v>
      </c>
      <c r="X2799">
        <f t="shared" si="263"/>
        <v>1</v>
      </c>
    </row>
    <row r="2800" spans="1:24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>
        <f>E2800/D2800</f>
        <v>1.014</v>
      </c>
      <c r="O2800" s="6">
        <f>IF(L2800&gt;0,E2800/L2800,0)</f>
        <v>36.474820143884891</v>
      </c>
      <c r="P2800" s="11">
        <f t="shared" si="258"/>
        <v>42216.458333333336</v>
      </c>
      <c r="Q2800" s="11">
        <f>(((J2800/60)/60)/24)+DATE(1970,1,1)+(-5/24)</f>
        <v>42201.466678240737</v>
      </c>
      <c r="R2800" s="13" t="s">
        <v>8271</v>
      </c>
      <c r="S2800" s="14" t="str">
        <f t="shared" si="259"/>
        <v>theater</v>
      </c>
      <c r="T2800" s="13" t="str">
        <f t="shared" si="260"/>
        <v>plays</v>
      </c>
      <c r="U2800">
        <f>LEN(C2800)</f>
        <v>133</v>
      </c>
      <c r="V2800">
        <f t="shared" si="261"/>
        <v>0</v>
      </c>
      <c r="W2800">
        <f t="shared" si="262"/>
        <v>0</v>
      </c>
      <c r="X2800">
        <f t="shared" si="263"/>
        <v>1</v>
      </c>
    </row>
    <row r="2801" spans="1:24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>
        <f>E2801/D2801</f>
        <v>1.1663479999999999</v>
      </c>
      <c r="O2801" s="6">
        <f>IF(L2801&gt;0,E2801/L2801,0)</f>
        <v>44.859538461538463</v>
      </c>
      <c r="P2801" s="11">
        <f t="shared" si="258"/>
        <v>42538.458333333336</v>
      </c>
      <c r="Q2801" s="11">
        <f>(((J2801/60)/60)/24)+DATE(1970,1,1)+(-5/24)</f>
        <v>42507.05636574074</v>
      </c>
      <c r="R2801" s="13" t="s">
        <v>8271</v>
      </c>
      <c r="S2801" s="14" t="str">
        <f t="shared" si="259"/>
        <v>theater</v>
      </c>
      <c r="T2801" s="13" t="str">
        <f t="shared" si="260"/>
        <v>plays</v>
      </c>
      <c r="U2801">
        <f>LEN(C2801)</f>
        <v>133</v>
      </c>
      <c r="V2801">
        <f t="shared" si="261"/>
        <v>0</v>
      </c>
      <c r="W2801">
        <f t="shared" si="262"/>
        <v>0</v>
      </c>
      <c r="X2801">
        <f t="shared" si="263"/>
        <v>1</v>
      </c>
    </row>
    <row r="2802" spans="1:24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>
        <f>E2802/D2802</f>
        <v>1.33</v>
      </c>
      <c r="O2802" s="6">
        <f>IF(L2802&gt;0,E2802/L2802,0)</f>
        <v>42.903225806451616</v>
      </c>
      <c r="P2802" s="11">
        <f t="shared" si="258"/>
        <v>42008.344513888886</v>
      </c>
      <c r="Q2802" s="11">
        <f>(((J2802/60)/60)/24)+DATE(1970,1,1)+(-5/24)</f>
        <v>41948.344513888886</v>
      </c>
      <c r="R2802" s="13" t="s">
        <v>8271</v>
      </c>
      <c r="S2802" s="14" t="str">
        <f t="shared" si="259"/>
        <v>theater</v>
      </c>
      <c r="T2802" s="13" t="str">
        <f t="shared" si="260"/>
        <v>plays</v>
      </c>
      <c r="U2802">
        <f>LEN(C2802)</f>
        <v>116</v>
      </c>
      <c r="V2802">
        <f t="shared" si="261"/>
        <v>0</v>
      </c>
      <c r="W2802">
        <f t="shared" si="262"/>
        <v>0</v>
      </c>
      <c r="X2802">
        <f t="shared" si="263"/>
        <v>1</v>
      </c>
    </row>
    <row r="2803" spans="1:24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>
        <f>E2803/D2803</f>
        <v>1.3320000000000001</v>
      </c>
      <c r="O2803" s="6">
        <f>IF(L2803&gt;0,E2803/L2803,0)</f>
        <v>51.230769230769234</v>
      </c>
      <c r="P2803" s="11">
        <f t="shared" si="258"/>
        <v>41922.25</v>
      </c>
      <c r="Q2803" s="11">
        <f>(((J2803/60)/60)/24)+DATE(1970,1,1)+(-5/24)</f>
        <v>41900.034826388888</v>
      </c>
      <c r="R2803" s="13" t="s">
        <v>8271</v>
      </c>
      <c r="S2803" s="14" t="str">
        <f t="shared" si="259"/>
        <v>theater</v>
      </c>
      <c r="T2803" s="13" t="str">
        <f t="shared" si="260"/>
        <v>plays</v>
      </c>
      <c r="U2803">
        <f>LEN(C2803)</f>
        <v>99</v>
      </c>
      <c r="V2803">
        <f t="shared" si="261"/>
        <v>0</v>
      </c>
      <c r="W2803">
        <f t="shared" si="262"/>
        <v>1</v>
      </c>
      <c r="X2803">
        <f t="shared" si="263"/>
        <v>0</v>
      </c>
    </row>
    <row r="2804" spans="1:24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>
        <f>E2804/D2804</f>
        <v>1.0183333333333333</v>
      </c>
      <c r="O2804" s="6">
        <f>IF(L2804&gt;0,E2804/L2804,0)</f>
        <v>33.944444444444443</v>
      </c>
      <c r="P2804" s="11">
        <f t="shared" si="258"/>
        <v>42222.438738425924</v>
      </c>
      <c r="Q2804" s="11">
        <f>(((J2804/60)/60)/24)+DATE(1970,1,1)+(-5/24)</f>
        <v>42192.438738425924</v>
      </c>
      <c r="R2804" s="13" t="s">
        <v>8271</v>
      </c>
      <c r="S2804" s="14" t="str">
        <f t="shared" si="259"/>
        <v>theater</v>
      </c>
      <c r="T2804" s="13" t="str">
        <f t="shared" si="260"/>
        <v>plays</v>
      </c>
      <c r="U2804">
        <f>LEN(C2804)</f>
        <v>135</v>
      </c>
      <c r="V2804">
        <f t="shared" si="261"/>
        <v>0</v>
      </c>
      <c r="W2804">
        <f t="shared" si="262"/>
        <v>0</v>
      </c>
      <c r="X2804">
        <f t="shared" si="263"/>
        <v>1</v>
      </c>
    </row>
    <row r="2805" spans="1:24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>
        <f>E2805/D2805</f>
        <v>1.2795000000000001</v>
      </c>
      <c r="O2805" s="6">
        <f>IF(L2805&gt;0,E2805/L2805,0)</f>
        <v>90.744680851063833</v>
      </c>
      <c r="P2805" s="11">
        <f t="shared" si="258"/>
        <v>42200.791666666664</v>
      </c>
      <c r="Q2805" s="11">
        <f>(((J2805/60)/60)/24)+DATE(1970,1,1)+(-5/24)</f>
        <v>42157.857361111113</v>
      </c>
      <c r="R2805" s="13" t="s">
        <v>8271</v>
      </c>
      <c r="S2805" s="14" t="str">
        <f t="shared" si="259"/>
        <v>theater</v>
      </c>
      <c r="T2805" s="13" t="str">
        <f t="shared" si="260"/>
        <v>plays</v>
      </c>
      <c r="U2805">
        <f>LEN(C2805)</f>
        <v>133</v>
      </c>
      <c r="V2805">
        <f t="shared" si="261"/>
        <v>0</v>
      </c>
      <c r="W2805">
        <f t="shared" si="262"/>
        <v>0</v>
      </c>
      <c r="X2805">
        <f t="shared" si="263"/>
        <v>1</v>
      </c>
    </row>
    <row r="2806" spans="1:24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>
        <f>E2806/D2806</f>
        <v>1.1499999999999999</v>
      </c>
      <c r="O2806" s="6">
        <f>IF(L2806&gt;0,E2806/L2806,0)</f>
        <v>50</v>
      </c>
      <c r="P2806" s="11">
        <f t="shared" si="258"/>
        <v>41911.245254629626</v>
      </c>
      <c r="Q2806" s="11">
        <f>(((J2806/60)/60)/24)+DATE(1970,1,1)+(-5/24)</f>
        <v>41881.245254629626</v>
      </c>
      <c r="R2806" s="13" t="s">
        <v>8271</v>
      </c>
      <c r="S2806" s="14" t="str">
        <f t="shared" si="259"/>
        <v>theater</v>
      </c>
      <c r="T2806" s="13" t="str">
        <f t="shared" si="260"/>
        <v>plays</v>
      </c>
      <c r="U2806">
        <f>LEN(C2806)</f>
        <v>130</v>
      </c>
      <c r="V2806">
        <f t="shared" si="261"/>
        <v>0</v>
      </c>
      <c r="W2806">
        <f t="shared" si="262"/>
        <v>0</v>
      </c>
      <c r="X2806">
        <f t="shared" si="263"/>
        <v>1</v>
      </c>
    </row>
    <row r="2807" spans="1:24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>
        <f>E2807/D2807</f>
        <v>1.1000000000000001</v>
      </c>
      <c r="O2807" s="6">
        <f>IF(L2807&gt;0,E2807/L2807,0)</f>
        <v>24.444444444444443</v>
      </c>
      <c r="P2807" s="11">
        <f t="shared" si="258"/>
        <v>42238.2971412037</v>
      </c>
      <c r="Q2807" s="11">
        <f>(((J2807/60)/60)/24)+DATE(1970,1,1)+(-5/24)</f>
        <v>42213.2971412037</v>
      </c>
      <c r="R2807" s="13" t="s">
        <v>8271</v>
      </c>
      <c r="S2807" s="14" t="str">
        <f t="shared" si="259"/>
        <v>theater</v>
      </c>
      <c r="T2807" s="13" t="str">
        <f t="shared" si="260"/>
        <v>plays</v>
      </c>
      <c r="U2807">
        <f>LEN(C2807)</f>
        <v>134</v>
      </c>
      <c r="V2807">
        <f t="shared" si="261"/>
        <v>0</v>
      </c>
      <c r="W2807">
        <f t="shared" si="262"/>
        <v>0</v>
      </c>
      <c r="X2807">
        <f t="shared" si="263"/>
        <v>1</v>
      </c>
    </row>
    <row r="2808" spans="1:24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>
        <f>E2808/D2808</f>
        <v>1.121</v>
      </c>
      <c r="O2808" s="6">
        <f>IF(L2808&gt;0,E2808/L2808,0)</f>
        <v>44.25</v>
      </c>
      <c r="P2808" s="11">
        <f t="shared" si="258"/>
        <v>42221.249999999993</v>
      </c>
      <c r="Q2808" s="11">
        <f>(((J2808/60)/60)/24)+DATE(1970,1,1)+(-5/24)</f>
        <v>42185.058912037035</v>
      </c>
      <c r="R2808" s="13" t="s">
        <v>8271</v>
      </c>
      <c r="S2808" s="14" t="str">
        <f t="shared" si="259"/>
        <v>theater</v>
      </c>
      <c r="T2808" s="13" t="str">
        <f t="shared" si="260"/>
        <v>plays</v>
      </c>
      <c r="U2808">
        <f>LEN(C2808)</f>
        <v>120</v>
      </c>
      <c r="V2808">
        <f t="shared" si="261"/>
        <v>0</v>
      </c>
      <c r="W2808">
        <f t="shared" si="262"/>
        <v>0</v>
      </c>
      <c r="X2808">
        <f t="shared" si="263"/>
        <v>1</v>
      </c>
    </row>
    <row r="2809" spans="1:24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>
        <f>E2809/D2809</f>
        <v>1.26</v>
      </c>
      <c r="O2809" s="6">
        <f>IF(L2809&gt;0,E2809/L2809,0)</f>
        <v>67.741935483870961</v>
      </c>
      <c r="P2809" s="11">
        <f t="shared" si="258"/>
        <v>42184.664791666662</v>
      </c>
      <c r="Q2809" s="11">
        <f>(((J2809/60)/60)/24)+DATE(1970,1,1)+(-5/24)</f>
        <v>42154.664791666662</v>
      </c>
      <c r="R2809" s="13" t="s">
        <v>8271</v>
      </c>
      <c r="S2809" s="14" t="str">
        <f t="shared" si="259"/>
        <v>theater</v>
      </c>
      <c r="T2809" s="13" t="str">
        <f t="shared" si="260"/>
        <v>plays</v>
      </c>
      <c r="U2809">
        <f>LEN(C2809)</f>
        <v>44</v>
      </c>
      <c r="V2809">
        <f t="shared" si="261"/>
        <v>1</v>
      </c>
      <c r="W2809">
        <f t="shared" si="262"/>
        <v>0</v>
      </c>
      <c r="X2809">
        <f t="shared" si="263"/>
        <v>0</v>
      </c>
    </row>
    <row r="2810" spans="1:24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>
        <f>E2810/D2810</f>
        <v>1.0024444444444445</v>
      </c>
      <c r="O2810" s="6">
        <f>IF(L2810&gt;0,E2810/L2810,0)</f>
        <v>65.376811594202906</v>
      </c>
      <c r="P2810" s="11">
        <f t="shared" si="258"/>
        <v>42238.638136574074</v>
      </c>
      <c r="Q2810" s="11">
        <f>(((J2810/60)/60)/24)+DATE(1970,1,1)+(-5/24)</f>
        <v>42208.638136574074</v>
      </c>
      <c r="R2810" s="13" t="s">
        <v>8271</v>
      </c>
      <c r="S2810" s="14" t="str">
        <f t="shared" si="259"/>
        <v>theater</v>
      </c>
      <c r="T2810" s="13" t="str">
        <f t="shared" si="260"/>
        <v>plays</v>
      </c>
      <c r="U2810">
        <f>LEN(C2810)</f>
        <v>130</v>
      </c>
      <c r="V2810">
        <f t="shared" si="261"/>
        <v>0</v>
      </c>
      <c r="W2810">
        <f t="shared" si="262"/>
        <v>0</v>
      </c>
      <c r="X2810">
        <f t="shared" si="263"/>
        <v>1</v>
      </c>
    </row>
    <row r="2811" spans="1:24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>
        <f>E2811/D2811</f>
        <v>1.024</v>
      </c>
      <c r="O2811" s="6">
        <f>IF(L2811&gt;0,E2811/L2811,0)</f>
        <v>121.9047619047619</v>
      </c>
      <c r="P2811" s="11">
        <f t="shared" si="258"/>
        <v>42459.402083333327</v>
      </c>
      <c r="Q2811" s="11">
        <f>(((J2811/60)/60)/24)+DATE(1970,1,1)+(-5/24)</f>
        <v>42451.288483796299</v>
      </c>
      <c r="R2811" s="13" t="s">
        <v>8271</v>
      </c>
      <c r="S2811" s="14" t="str">
        <f t="shared" si="259"/>
        <v>theater</v>
      </c>
      <c r="T2811" s="13" t="str">
        <f t="shared" si="260"/>
        <v>plays</v>
      </c>
      <c r="U2811">
        <f>LEN(C2811)</f>
        <v>130</v>
      </c>
      <c r="V2811">
        <f t="shared" si="261"/>
        <v>0</v>
      </c>
      <c r="W2811">
        <f t="shared" si="262"/>
        <v>0</v>
      </c>
      <c r="X2811">
        <f t="shared" si="263"/>
        <v>1</v>
      </c>
    </row>
    <row r="2812" spans="1:24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>
        <f>E2812/D2812</f>
        <v>1.0820000000000001</v>
      </c>
      <c r="O2812" s="6">
        <f>IF(L2812&gt;0,E2812/L2812,0)</f>
        <v>47.456140350877192</v>
      </c>
      <c r="P2812" s="11">
        <f t="shared" si="258"/>
        <v>41790.957638888889</v>
      </c>
      <c r="Q2812" s="11">
        <f>(((J2812/60)/60)/24)+DATE(1970,1,1)+(-5/24)</f>
        <v>41758.931296296294</v>
      </c>
      <c r="R2812" s="13" t="s">
        <v>8271</v>
      </c>
      <c r="S2812" s="14" t="str">
        <f t="shared" si="259"/>
        <v>theater</v>
      </c>
      <c r="T2812" s="13" t="str">
        <f t="shared" si="260"/>
        <v>plays</v>
      </c>
      <c r="U2812">
        <f>LEN(C2812)</f>
        <v>122</v>
      </c>
      <c r="V2812">
        <f t="shared" si="261"/>
        <v>0</v>
      </c>
      <c r="W2812">
        <f t="shared" si="262"/>
        <v>0</v>
      </c>
      <c r="X2812">
        <f t="shared" si="263"/>
        <v>1</v>
      </c>
    </row>
    <row r="2813" spans="1:24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>
        <f>E2813/D2813</f>
        <v>1.0026999999999999</v>
      </c>
      <c r="O2813" s="6">
        <f>IF(L2813&gt;0,E2813/L2813,0)</f>
        <v>92.842592592592595</v>
      </c>
      <c r="P2813" s="11">
        <f t="shared" si="258"/>
        <v>42058.288229166668</v>
      </c>
      <c r="Q2813" s="11">
        <f>(((J2813/60)/60)/24)+DATE(1970,1,1)+(-5/24)</f>
        <v>42028.288229166668</v>
      </c>
      <c r="R2813" s="13" t="s">
        <v>8271</v>
      </c>
      <c r="S2813" s="14" t="str">
        <f t="shared" si="259"/>
        <v>theater</v>
      </c>
      <c r="T2813" s="13" t="str">
        <f t="shared" si="260"/>
        <v>plays</v>
      </c>
      <c r="U2813">
        <f>LEN(C2813)</f>
        <v>107</v>
      </c>
      <c r="V2813">
        <f t="shared" si="261"/>
        <v>0</v>
      </c>
      <c r="W2813">
        <f t="shared" si="262"/>
        <v>0</v>
      </c>
      <c r="X2813">
        <f t="shared" si="263"/>
        <v>1</v>
      </c>
    </row>
    <row r="2814" spans="1:24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>
        <f>E2814/D2814</f>
        <v>1.133</v>
      </c>
      <c r="O2814" s="6">
        <f>IF(L2814&gt;0,E2814/L2814,0)</f>
        <v>68.253012048192772</v>
      </c>
      <c r="P2814" s="11">
        <f t="shared" si="258"/>
        <v>42099.958333333336</v>
      </c>
      <c r="Q2814" s="11">
        <f>(((J2814/60)/60)/24)+DATE(1970,1,1)+(-5/24)</f>
        <v>42054.535856481474</v>
      </c>
      <c r="R2814" s="13" t="s">
        <v>8271</v>
      </c>
      <c r="S2814" s="14" t="str">
        <f t="shared" si="259"/>
        <v>theater</v>
      </c>
      <c r="T2814" s="13" t="str">
        <f t="shared" si="260"/>
        <v>plays</v>
      </c>
      <c r="U2814">
        <f>LEN(C2814)</f>
        <v>101</v>
      </c>
      <c r="V2814">
        <f t="shared" si="261"/>
        <v>0</v>
      </c>
      <c r="W2814">
        <f t="shared" si="262"/>
        <v>0</v>
      </c>
      <c r="X2814">
        <f t="shared" si="263"/>
        <v>1</v>
      </c>
    </row>
    <row r="2815" spans="1:24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>
        <f>E2815/D2815</f>
        <v>1.2757571428571428</v>
      </c>
      <c r="O2815" s="6">
        <f>IF(L2815&gt;0,E2815/L2815,0)</f>
        <v>37.209583333333335</v>
      </c>
      <c r="P2815" s="11">
        <f t="shared" si="258"/>
        <v>42718.534270833326</v>
      </c>
      <c r="Q2815" s="11">
        <f>(((J2815/60)/60)/24)+DATE(1970,1,1)+(-5/24)</f>
        <v>42693.534270833326</v>
      </c>
      <c r="R2815" s="13" t="s">
        <v>8271</v>
      </c>
      <c r="S2815" s="14" t="str">
        <f t="shared" si="259"/>
        <v>theater</v>
      </c>
      <c r="T2815" s="13" t="str">
        <f t="shared" si="260"/>
        <v>plays</v>
      </c>
      <c r="U2815">
        <f>LEN(C2815)</f>
        <v>120</v>
      </c>
      <c r="V2815">
        <f t="shared" si="261"/>
        <v>0</v>
      </c>
      <c r="W2815">
        <f t="shared" si="262"/>
        <v>0</v>
      </c>
      <c r="X2815">
        <f t="shared" si="263"/>
        <v>1</v>
      </c>
    </row>
    <row r="2816" spans="1:24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>
        <f>E2816/D2816</f>
        <v>1.0773333333333333</v>
      </c>
      <c r="O2816" s="6">
        <f>IF(L2816&gt;0,E2816/L2816,0)</f>
        <v>25.25</v>
      </c>
      <c r="P2816" s="11">
        <f t="shared" si="258"/>
        <v>42133.191145833327</v>
      </c>
      <c r="Q2816" s="11">
        <f>(((J2816/60)/60)/24)+DATE(1970,1,1)+(-5/24)</f>
        <v>42103.191145833327</v>
      </c>
      <c r="R2816" s="13" t="s">
        <v>8271</v>
      </c>
      <c r="S2816" s="14" t="str">
        <f t="shared" si="259"/>
        <v>theater</v>
      </c>
      <c r="T2816" s="13" t="str">
        <f t="shared" si="260"/>
        <v>plays</v>
      </c>
      <c r="U2816">
        <f>LEN(C2816)</f>
        <v>130</v>
      </c>
      <c r="V2816">
        <f t="shared" si="261"/>
        <v>0</v>
      </c>
      <c r="W2816">
        <f t="shared" si="262"/>
        <v>0</v>
      </c>
      <c r="X2816">
        <f t="shared" si="263"/>
        <v>1</v>
      </c>
    </row>
    <row r="2817" spans="1:24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>
        <f>E2817/D2817</f>
        <v>2.42</v>
      </c>
      <c r="O2817" s="6">
        <f>IF(L2817&gt;0,E2817/L2817,0)</f>
        <v>43.214285714285715</v>
      </c>
      <c r="P2817" s="11">
        <f t="shared" si="258"/>
        <v>42589.568391203698</v>
      </c>
      <c r="Q2817" s="11">
        <f>(((J2817/60)/60)/24)+DATE(1970,1,1)+(-5/24)</f>
        <v>42559.568391203698</v>
      </c>
      <c r="R2817" s="13" t="s">
        <v>8271</v>
      </c>
      <c r="S2817" s="14" t="str">
        <f t="shared" si="259"/>
        <v>theater</v>
      </c>
      <c r="T2817" s="13" t="str">
        <f t="shared" si="260"/>
        <v>plays</v>
      </c>
      <c r="U2817">
        <f>LEN(C2817)</f>
        <v>119</v>
      </c>
      <c r="V2817">
        <f t="shared" si="261"/>
        <v>0</v>
      </c>
      <c r="W2817">
        <f t="shared" si="262"/>
        <v>0</v>
      </c>
      <c r="X2817">
        <f t="shared" si="263"/>
        <v>1</v>
      </c>
    </row>
    <row r="2818" spans="1:24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>
        <f>E2818/D2818</f>
        <v>1.4156666666666666</v>
      </c>
      <c r="O2818" s="6">
        <f>IF(L2818&gt;0,E2818/L2818,0)</f>
        <v>25.130177514792898</v>
      </c>
      <c r="P2818" s="11">
        <f t="shared" ref="P2818:P2881" si="264">(((I2818/60)/60)/24)+DATE(1970,1,1)+(-5/24)</f>
        <v>42218.458333333336</v>
      </c>
      <c r="Q2818" s="11">
        <f>(((J2818/60)/60)/24)+DATE(1970,1,1)+(-5/24)</f>
        <v>42188.259166666663</v>
      </c>
      <c r="R2818" s="13" t="s">
        <v>8271</v>
      </c>
      <c r="S2818" s="14" t="str">
        <f t="shared" ref="S2818:S2881" si="265">LEFT(R2818,SEARCH("/",R2818)-1)</f>
        <v>theater</v>
      </c>
      <c r="T2818" s="13" t="str">
        <f t="shared" ref="T2818:T2881" si="266">RIGHT(R2818,LEN(R2818)-SEARCH("/",R2818))</f>
        <v>plays</v>
      </c>
      <c r="U2818">
        <f>LEN(C2818)</f>
        <v>127</v>
      </c>
      <c r="V2818">
        <f t="shared" si="261"/>
        <v>0</v>
      </c>
      <c r="W2818">
        <f t="shared" si="262"/>
        <v>0</v>
      </c>
      <c r="X2818">
        <f t="shared" si="263"/>
        <v>1</v>
      </c>
    </row>
    <row r="2819" spans="1:24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>
        <f>E2819/D2819</f>
        <v>1.3</v>
      </c>
      <c r="O2819" s="6">
        <f>IF(L2819&gt;0,E2819/L2819,0)</f>
        <v>23.636363636363637</v>
      </c>
      <c r="P2819" s="11">
        <f t="shared" si="264"/>
        <v>42063.42664351852</v>
      </c>
      <c r="Q2819" s="11">
        <f>(((J2819/60)/60)/24)+DATE(1970,1,1)+(-5/24)</f>
        <v>42023.42664351852</v>
      </c>
      <c r="R2819" s="13" t="s">
        <v>8271</v>
      </c>
      <c r="S2819" s="14" t="str">
        <f t="shared" si="265"/>
        <v>theater</v>
      </c>
      <c r="T2819" s="13" t="str">
        <f t="shared" si="266"/>
        <v>plays</v>
      </c>
      <c r="U2819">
        <f>LEN(C2819)</f>
        <v>132</v>
      </c>
      <c r="V2819">
        <f t="shared" ref="V2819:V2882" si="267">IF(U2819&lt;50,1,0)</f>
        <v>0</v>
      </c>
      <c r="W2819">
        <f t="shared" ref="W2819:W2882" si="268">IF(AND(U2819&gt;= 50, U2819 &lt; 100),1,0)</f>
        <v>0</v>
      </c>
      <c r="X2819">
        <f t="shared" ref="X2819:X2882" si="269">IF(U2819&gt;=100,1,0)</f>
        <v>1</v>
      </c>
    </row>
    <row r="2820" spans="1:24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>
        <f>E2820/D2820</f>
        <v>1.0603</v>
      </c>
      <c r="O2820" s="6">
        <f>IF(L2820&gt;0,E2820/L2820,0)</f>
        <v>103.95098039215686</v>
      </c>
      <c r="P2820" s="11">
        <f t="shared" si="264"/>
        <v>42270.389884259253</v>
      </c>
      <c r="Q2820" s="11">
        <f>(((J2820/60)/60)/24)+DATE(1970,1,1)+(-5/24)</f>
        <v>42250.389884259253</v>
      </c>
      <c r="R2820" s="13" t="s">
        <v>8271</v>
      </c>
      <c r="S2820" s="14" t="str">
        <f t="shared" si="265"/>
        <v>theater</v>
      </c>
      <c r="T2820" s="13" t="str">
        <f t="shared" si="266"/>
        <v>plays</v>
      </c>
      <c r="U2820">
        <f>LEN(C2820)</f>
        <v>109</v>
      </c>
      <c r="V2820">
        <f t="shared" si="267"/>
        <v>0</v>
      </c>
      <c r="W2820">
        <f t="shared" si="268"/>
        <v>0</v>
      </c>
      <c r="X2820">
        <f t="shared" si="269"/>
        <v>1</v>
      </c>
    </row>
    <row r="2821" spans="1:24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>
        <f>E2821/D2821</f>
        <v>1.048</v>
      </c>
      <c r="O2821" s="6">
        <f>IF(L2821&gt;0,E2821/L2821,0)</f>
        <v>50.384615384615387</v>
      </c>
      <c r="P2821" s="11">
        <f t="shared" si="264"/>
        <v>42169.317233796297</v>
      </c>
      <c r="Q2821" s="11">
        <f>(((J2821/60)/60)/24)+DATE(1970,1,1)+(-5/24)</f>
        <v>42139.317233796297</v>
      </c>
      <c r="R2821" s="13" t="s">
        <v>8271</v>
      </c>
      <c r="S2821" s="14" t="str">
        <f t="shared" si="265"/>
        <v>theater</v>
      </c>
      <c r="T2821" s="13" t="str">
        <f t="shared" si="266"/>
        <v>plays</v>
      </c>
      <c r="U2821">
        <f>LEN(C2821)</f>
        <v>121</v>
      </c>
      <c r="V2821">
        <f t="shared" si="267"/>
        <v>0</v>
      </c>
      <c r="W2821">
        <f t="shared" si="268"/>
        <v>0</v>
      </c>
      <c r="X2821">
        <f t="shared" si="269"/>
        <v>1</v>
      </c>
    </row>
    <row r="2822" spans="1:24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>
        <f>E2822/D2822</f>
        <v>1.36</v>
      </c>
      <c r="O2822" s="6">
        <f>IF(L2822&gt;0,E2822/L2822,0)</f>
        <v>13.6</v>
      </c>
      <c r="P2822" s="11">
        <f t="shared" si="264"/>
        <v>42425.791666666664</v>
      </c>
      <c r="Q2822" s="11">
        <f>(((J2822/60)/60)/24)+DATE(1970,1,1)+(-5/24)</f>
        <v>42401.402650462966</v>
      </c>
      <c r="R2822" s="13" t="s">
        <v>8271</v>
      </c>
      <c r="S2822" s="14" t="str">
        <f t="shared" si="265"/>
        <v>theater</v>
      </c>
      <c r="T2822" s="13" t="str">
        <f t="shared" si="266"/>
        <v>plays</v>
      </c>
      <c r="U2822">
        <f>LEN(C2822)</f>
        <v>125</v>
      </c>
      <c r="V2822">
        <f t="shared" si="267"/>
        <v>0</v>
      </c>
      <c r="W2822">
        <f t="shared" si="268"/>
        <v>0</v>
      </c>
      <c r="X2822">
        <f t="shared" si="269"/>
        <v>1</v>
      </c>
    </row>
    <row r="2823" spans="1:24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>
        <f>E2823/D2823</f>
        <v>1</v>
      </c>
      <c r="O2823" s="6">
        <f>IF(L2823&gt;0,E2823/L2823,0)</f>
        <v>28.571428571428573</v>
      </c>
      <c r="P2823" s="11">
        <f t="shared" si="264"/>
        <v>41905.714525462965</v>
      </c>
      <c r="Q2823" s="11">
        <f>(((J2823/60)/60)/24)+DATE(1970,1,1)+(-5/24)</f>
        <v>41875.714525462965</v>
      </c>
      <c r="R2823" s="13" t="s">
        <v>8271</v>
      </c>
      <c r="S2823" s="14" t="str">
        <f t="shared" si="265"/>
        <v>theater</v>
      </c>
      <c r="T2823" s="13" t="str">
        <f t="shared" si="266"/>
        <v>plays</v>
      </c>
      <c r="U2823">
        <f>LEN(C2823)</f>
        <v>135</v>
      </c>
      <c r="V2823">
        <f t="shared" si="267"/>
        <v>0</v>
      </c>
      <c r="W2823">
        <f t="shared" si="268"/>
        <v>0</v>
      </c>
      <c r="X2823">
        <f t="shared" si="269"/>
        <v>1</v>
      </c>
    </row>
    <row r="2824" spans="1:24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>
        <f>E2824/D2824</f>
        <v>1</v>
      </c>
      <c r="O2824" s="6">
        <f>IF(L2824&gt;0,E2824/L2824,0)</f>
        <v>63.829787234042556</v>
      </c>
      <c r="P2824" s="11">
        <f t="shared" si="264"/>
        <v>42090.433935185189</v>
      </c>
      <c r="Q2824" s="11">
        <f>(((J2824/60)/60)/24)+DATE(1970,1,1)+(-5/24)</f>
        <v>42060.475601851846</v>
      </c>
      <c r="R2824" s="13" t="s">
        <v>8271</v>
      </c>
      <c r="S2824" s="14" t="str">
        <f t="shared" si="265"/>
        <v>theater</v>
      </c>
      <c r="T2824" s="13" t="str">
        <f t="shared" si="266"/>
        <v>plays</v>
      </c>
      <c r="U2824">
        <f>LEN(C2824)</f>
        <v>130</v>
      </c>
      <c r="V2824">
        <f t="shared" si="267"/>
        <v>0</v>
      </c>
      <c r="W2824">
        <f t="shared" si="268"/>
        <v>0</v>
      </c>
      <c r="X2824">
        <f t="shared" si="269"/>
        <v>1</v>
      </c>
    </row>
    <row r="2825" spans="1:24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>
        <f>E2825/D2825</f>
        <v>1.24</v>
      </c>
      <c r="O2825" s="6">
        <f>IF(L2825&gt;0,E2825/L2825,0)</f>
        <v>8.8571428571428577</v>
      </c>
      <c r="P2825" s="11">
        <f t="shared" si="264"/>
        <v>42094.749305555553</v>
      </c>
      <c r="Q2825" s="11">
        <f>(((J2825/60)/60)/24)+DATE(1970,1,1)+(-5/24)</f>
        <v>42066.803310185183</v>
      </c>
      <c r="R2825" s="13" t="s">
        <v>8271</v>
      </c>
      <c r="S2825" s="14" t="str">
        <f t="shared" si="265"/>
        <v>theater</v>
      </c>
      <c r="T2825" s="13" t="str">
        <f t="shared" si="266"/>
        <v>plays</v>
      </c>
      <c r="U2825">
        <f>LEN(C2825)</f>
        <v>134</v>
      </c>
      <c r="V2825">
        <f t="shared" si="267"/>
        <v>0</v>
      </c>
      <c r="W2825">
        <f t="shared" si="268"/>
        <v>0</v>
      </c>
      <c r="X2825">
        <f t="shared" si="269"/>
        <v>1</v>
      </c>
    </row>
    <row r="2826" spans="1:24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>
        <f>E2826/D2826</f>
        <v>1.1692307692307693</v>
      </c>
      <c r="O2826" s="6">
        <f>IF(L2826&gt;0,E2826/L2826,0)</f>
        <v>50.666666666666664</v>
      </c>
      <c r="P2826" s="11">
        <f t="shared" si="264"/>
        <v>42167.863194444442</v>
      </c>
      <c r="Q2826" s="11">
        <f>(((J2826/60)/60)/24)+DATE(1970,1,1)+(-5/24)</f>
        <v>42136.0624537037</v>
      </c>
      <c r="R2826" s="13" t="s">
        <v>8271</v>
      </c>
      <c r="S2826" s="14" t="str">
        <f t="shared" si="265"/>
        <v>theater</v>
      </c>
      <c r="T2826" s="13" t="str">
        <f t="shared" si="266"/>
        <v>plays</v>
      </c>
      <c r="U2826">
        <f>LEN(C2826)</f>
        <v>101</v>
      </c>
      <c r="V2826">
        <f t="shared" si="267"/>
        <v>0</v>
      </c>
      <c r="W2826">
        <f t="shared" si="268"/>
        <v>0</v>
      </c>
      <c r="X2826">
        <f t="shared" si="269"/>
        <v>1</v>
      </c>
    </row>
    <row r="2827" spans="1:24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>
        <f>E2827/D2827</f>
        <v>1.0333333333333334</v>
      </c>
      <c r="O2827" s="6">
        <f>IF(L2827&gt;0,E2827/L2827,0)</f>
        <v>60.784313725490193</v>
      </c>
      <c r="P2827" s="11">
        <f t="shared" si="264"/>
        <v>42342.584328703706</v>
      </c>
      <c r="Q2827" s="11">
        <f>(((J2827/60)/60)/24)+DATE(1970,1,1)+(-5/24)</f>
        <v>42312.584328703706</v>
      </c>
      <c r="R2827" s="13" t="s">
        <v>8271</v>
      </c>
      <c r="S2827" s="14" t="str">
        <f t="shared" si="265"/>
        <v>theater</v>
      </c>
      <c r="T2827" s="13" t="str">
        <f t="shared" si="266"/>
        <v>plays</v>
      </c>
      <c r="U2827">
        <f>LEN(C2827)</f>
        <v>132</v>
      </c>
      <c r="V2827">
        <f t="shared" si="267"/>
        <v>0</v>
      </c>
      <c r="W2827">
        <f t="shared" si="268"/>
        <v>0</v>
      </c>
      <c r="X2827">
        <f t="shared" si="269"/>
        <v>1</v>
      </c>
    </row>
    <row r="2828" spans="1:24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>
        <f>E2828/D2828</f>
        <v>1.0774999999999999</v>
      </c>
      <c r="O2828" s="6">
        <f>IF(L2828&gt;0,E2828/L2828,0)</f>
        <v>113.42105263157895</v>
      </c>
      <c r="P2828" s="11">
        <f t="shared" si="264"/>
        <v>42195.083333333336</v>
      </c>
      <c r="Q2828" s="11">
        <f>(((J2828/60)/60)/24)+DATE(1970,1,1)+(-5/24)</f>
        <v>42170.826527777775</v>
      </c>
      <c r="R2828" s="13" t="s">
        <v>8271</v>
      </c>
      <c r="S2828" s="14" t="str">
        <f t="shared" si="265"/>
        <v>theater</v>
      </c>
      <c r="T2828" s="13" t="str">
        <f t="shared" si="266"/>
        <v>plays</v>
      </c>
      <c r="U2828">
        <f>LEN(C2828)</f>
        <v>131</v>
      </c>
      <c r="V2828">
        <f t="shared" si="267"/>
        <v>0</v>
      </c>
      <c r="W2828">
        <f t="shared" si="268"/>
        <v>0</v>
      </c>
      <c r="X2828">
        <f t="shared" si="269"/>
        <v>1</v>
      </c>
    </row>
    <row r="2829" spans="1:24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>
        <f>E2829/D2829</f>
        <v>1.2024999999999999</v>
      </c>
      <c r="O2829" s="6">
        <f>IF(L2829&gt;0,E2829/L2829,0)</f>
        <v>104.56521739130434</v>
      </c>
      <c r="P2829" s="11">
        <f t="shared" si="264"/>
        <v>42524.479166666664</v>
      </c>
      <c r="Q2829" s="11">
        <f>(((J2829/60)/60)/24)+DATE(1970,1,1)+(-5/24)</f>
        <v>42494.475300925922</v>
      </c>
      <c r="R2829" s="13" t="s">
        <v>8271</v>
      </c>
      <c r="S2829" s="14" t="str">
        <f t="shared" si="265"/>
        <v>theater</v>
      </c>
      <c r="T2829" s="13" t="str">
        <f t="shared" si="266"/>
        <v>plays</v>
      </c>
      <c r="U2829">
        <f>LEN(C2829)</f>
        <v>133</v>
      </c>
      <c r="V2829">
        <f t="shared" si="267"/>
        <v>0</v>
      </c>
      <c r="W2829">
        <f t="shared" si="268"/>
        <v>0</v>
      </c>
      <c r="X2829">
        <f t="shared" si="269"/>
        <v>1</v>
      </c>
    </row>
    <row r="2830" spans="1:24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>
        <f>E2830/D2830</f>
        <v>1.0037894736842106</v>
      </c>
      <c r="O2830" s="6">
        <f>IF(L2830&gt;0,E2830/L2830,0)</f>
        <v>98.30927835051547</v>
      </c>
      <c r="P2830" s="11">
        <f t="shared" si="264"/>
        <v>42279.749999999993</v>
      </c>
      <c r="Q2830" s="11">
        <f>(((J2830/60)/60)/24)+DATE(1970,1,1)+(-5/24)</f>
        <v>42254.056354166663</v>
      </c>
      <c r="R2830" s="13" t="s">
        <v>8271</v>
      </c>
      <c r="S2830" s="14" t="str">
        <f t="shared" si="265"/>
        <v>theater</v>
      </c>
      <c r="T2830" s="13" t="str">
        <f t="shared" si="266"/>
        <v>plays</v>
      </c>
      <c r="U2830">
        <f>LEN(C2830)</f>
        <v>134</v>
      </c>
      <c r="V2830">
        <f t="shared" si="267"/>
        <v>0</v>
      </c>
      <c r="W2830">
        <f t="shared" si="268"/>
        <v>0</v>
      </c>
      <c r="X2830">
        <f t="shared" si="269"/>
        <v>1</v>
      </c>
    </row>
    <row r="2831" spans="1:24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>
        <f>E2831/D2831</f>
        <v>1.0651999999999999</v>
      </c>
      <c r="O2831" s="6">
        <f>IF(L2831&gt;0,E2831/L2831,0)</f>
        <v>35.039473684210527</v>
      </c>
      <c r="P2831" s="11">
        <f t="shared" si="264"/>
        <v>42523.225902777776</v>
      </c>
      <c r="Q2831" s="11">
        <f>(((J2831/60)/60)/24)+DATE(1970,1,1)+(-5/24)</f>
        <v>42495.225902777776</v>
      </c>
      <c r="R2831" s="13" t="s">
        <v>8271</v>
      </c>
      <c r="S2831" s="14" t="str">
        <f t="shared" si="265"/>
        <v>theater</v>
      </c>
      <c r="T2831" s="13" t="str">
        <f t="shared" si="266"/>
        <v>plays</v>
      </c>
      <c r="U2831">
        <f>LEN(C2831)</f>
        <v>134</v>
      </c>
      <c r="V2831">
        <f t="shared" si="267"/>
        <v>0</v>
      </c>
      <c r="W2831">
        <f t="shared" si="268"/>
        <v>0</v>
      </c>
      <c r="X2831">
        <f t="shared" si="269"/>
        <v>1</v>
      </c>
    </row>
    <row r="2832" spans="1:24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>
        <f>E2832/D2832</f>
        <v>1</v>
      </c>
      <c r="O2832" s="6">
        <f>IF(L2832&gt;0,E2832/L2832,0)</f>
        <v>272.72727272727275</v>
      </c>
      <c r="P2832" s="11">
        <f t="shared" si="264"/>
        <v>41770.957638888889</v>
      </c>
      <c r="Q2832" s="11">
        <f>(((J2832/60)/60)/24)+DATE(1970,1,1)+(-5/24)</f>
        <v>41758.631342592591</v>
      </c>
      <c r="R2832" s="13" t="s">
        <v>8271</v>
      </c>
      <c r="S2832" s="14" t="str">
        <f t="shared" si="265"/>
        <v>theater</v>
      </c>
      <c r="T2832" s="13" t="str">
        <f t="shared" si="266"/>
        <v>plays</v>
      </c>
      <c r="U2832">
        <f>LEN(C2832)</f>
        <v>87</v>
      </c>
      <c r="V2832">
        <f t="shared" si="267"/>
        <v>0</v>
      </c>
      <c r="W2832">
        <f t="shared" si="268"/>
        <v>1</v>
      </c>
      <c r="X2832">
        <f t="shared" si="269"/>
        <v>0</v>
      </c>
    </row>
    <row r="2833" spans="1:24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>
        <f>E2833/D2833</f>
        <v>1.1066666666666667</v>
      </c>
      <c r="O2833" s="6">
        <f>IF(L2833&gt;0,E2833/L2833,0)</f>
        <v>63.846153846153847</v>
      </c>
      <c r="P2833" s="11">
        <f t="shared" si="264"/>
        <v>42201.616550925923</v>
      </c>
      <c r="Q2833" s="11">
        <f>(((J2833/60)/60)/24)+DATE(1970,1,1)+(-5/24)</f>
        <v>42171.616550925923</v>
      </c>
      <c r="R2833" s="13" t="s">
        <v>8271</v>
      </c>
      <c r="S2833" s="14" t="str">
        <f t="shared" si="265"/>
        <v>theater</v>
      </c>
      <c r="T2833" s="13" t="str">
        <f t="shared" si="266"/>
        <v>plays</v>
      </c>
      <c r="U2833">
        <f>LEN(C2833)</f>
        <v>93</v>
      </c>
      <c r="V2833">
        <f t="shared" si="267"/>
        <v>0</v>
      </c>
      <c r="W2833">
        <f t="shared" si="268"/>
        <v>1</v>
      </c>
      <c r="X2833">
        <f t="shared" si="269"/>
        <v>0</v>
      </c>
    </row>
    <row r="2834" spans="1:24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>
        <f>E2834/D2834</f>
        <v>1.1471959999999999</v>
      </c>
      <c r="O2834" s="6">
        <f>IF(L2834&gt;0,E2834/L2834,0)</f>
        <v>30.189368421052631</v>
      </c>
      <c r="P2834" s="11">
        <f t="shared" si="264"/>
        <v>41966.708333333336</v>
      </c>
      <c r="Q2834" s="11">
        <f>(((J2834/60)/60)/24)+DATE(1970,1,1)+(-5/24)</f>
        <v>41938.501087962963</v>
      </c>
      <c r="R2834" s="13" t="s">
        <v>8271</v>
      </c>
      <c r="S2834" s="14" t="str">
        <f t="shared" si="265"/>
        <v>theater</v>
      </c>
      <c r="T2834" s="13" t="str">
        <f t="shared" si="266"/>
        <v>plays</v>
      </c>
      <c r="U2834">
        <f>LEN(C2834)</f>
        <v>132</v>
      </c>
      <c r="V2834">
        <f t="shared" si="267"/>
        <v>0</v>
      </c>
      <c r="W2834">
        <f t="shared" si="268"/>
        <v>0</v>
      </c>
      <c r="X2834">
        <f t="shared" si="269"/>
        <v>1</v>
      </c>
    </row>
    <row r="2835" spans="1:24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>
        <f>E2835/D2835</f>
        <v>1.0825925925925926</v>
      </c>
      <c r="O2835" s="6">
        <f>IF(L2835&gt;0,E2835/L2835,0)</f>
        <v>83.51428571428572</v>
      </c>
      <c r="P2835" s="11">
        <f t="shared" si="264"/>
        <v>42287.874999999993</v>
      </c>
      <c r="Q2835" s="11">
        <f>(((J2835/60)/60)/24)+DATE(1970,1,1)+(-5/24)</f>
        <v>42267.919363425921</v>
      </c>
      <c r="R2835" s="13" t="s">
        <v>8271</v>
      </c>
      <c r="S2835" s="14" t="str">
        <f t="shared" si="265"/>
        <v>theater</v>
      </c>
      <c r="T2835" s="13" t="str">
        <f t="shared" si="266"/>
        <v>plays</v>
      </c>
      <c r="U2835">
        <f>LEN(C2835)</f>
        <v>38</v>
      </c>
      <c r="V2835">
        <f t="shared" si="267"/>
        <v>1</v>
      </c>
      <c r="W2835">
        <f t="shared" si="268"/>
        <v>0</v>
      </c>
      <c r="X2835">
        <f t="shared" si="269"/>
        <v>0</v>
      </c>
    </row>
    <row r="2836" spans="1:24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>
        <f>E2836/D2836</f>
        <v>1.7</v>
      </c>
      <c r="O2836" s="6">
        <f>IF(L2836&gt;0,E2836/L2836,0)</f>
        <v>64.761904761904759</v>
      </c>
      <c r="P2836" s="11">
        <f t="shared" si="264"/>
        <v>42034.751504629625</v>
      </c>
      <c r="Q2836" s="11">
        <f>(((J2836/60)/60)/24)+DATE(1970,1,1)+(-5/24)</f>
        <v>42019.751504629625</v>
      </c>
      <c r="R2836" s="13" t="s">
        <v>8271</v>
      </c>
      <c r="S2836" s="14" t="str">
        <f t="shared" si="265"/>
        <v>theater</v>
      </c>
      <c r="T2836" s="13" t="str">
        <f t="shared" si="266"/>
        <v>plays</v>
      </c>
      <c r="U2836">
        <f>LEN(C2836)</f>
        <v>125</v>
      </c>
      <c r="V2836">
        <f t="shared" si="267"/>
        <v>0</v>
      </c>
      <c r="W2836">
        <f t="shared" si="268"/>
        <v>0</v>
      </c>
      <c r="X2836">
        <f t="shared" si="269"/>
        <v>1</v>
      </c>
    </row>
    <row r="2837" spans="1:24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>
        <f>E2837/D2837</f>
        <v>1.8709899999999999</v>
      </c>
      <c r="O2837" s="6">
        <f>IF(L2837&gt;0,E2837/L2837,0)</f>
        <v>20.118172043010752</v>
      </c>
      <c r="P2837" s="11">
        <f t="shared" si="264"/>
        <v>42342.791666666664</v>
      </c>
      <c r="Q2837" s="11">
        <f>(((J2837/60)/60)/24)+DATE(1970,1,1)+(-5/24)</f>
        <v>42313.495567129627</v>
      </c>
      <c r="R2837" s="13" t="s">
        <v>8271</v>
      </c>
      <c r="S2837" s="14" t="str">
        <f t="shared" si="265"/>
        <v>theater</v>
      </c>
      <c r="T2837" s="13" t="str">
        <f t="shared" si="266"/>
        <v>plays</v>
      </c>
      <c r="U2837">
        <f>LEN(C2837)</f>
        <v>115</v>
      </c>
      <c r="V2837">
        <f t="shared" si="267"/>
        <v>0</v>
      </c>
      <c r="W2837">
        <f t="shared" si="268"/>
        <v>0</v>
      </c>
      <c r="X2837">
        <f t="shared" si="269"/>
        <v>1</v>
      </c>
    </row>
    <row r="2838" spans="1:24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>
        <f>E2838/D2838</f>
        <v>1.0777777777777777</v>
      </c>
      <c r="O2838" s="6">
        <f>IF(L2838&gt;0,E2838/L2838,0)</f>
        <v>44.090909090909093</v>
      </c>
      <c r="P2838" s="11">
        <f t="shared" si="264"/>
        <v>42783.999305555553</v>
      </c>
      <c r="Q2838" s="11">
        <f>(((J2838/60)/60)/24)+DATE(1970,1,1)+(-5/24)</f>
        <v>42746.053449074076</v>
      </c>
      <c r="R2838" s="13" t="s">
        <v>8271</v>
      </c>
      <c r="S2838" s="14" t="str">
        <f t="shared" si="265"/>
        <v>theater</v>
      </c>
      <c r="T2838" s="13" t="str">
        <f t="shared" si="266"/>
        <v>plays</v>
      </c>
      <c r="U2838">
        <f>LEN(C2838)</f>
        <v>134</v>
      </c>
      <c r="V2838">
        <f t="shared" si="267"/>
        <v>0</v>
      </c>
      <c r="W2838">
        <f t="shared" si="268"/>
        <v>0</v>
      </c>
      <c r="X2838">
        <f t="shared" si="269"/>
        <v>1</v>
      </c>
    </row>
    <row r="2839" spans="1:24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>
        <f>E2839/D2839</f>
        <v>1</v>
      </c>
      <c r="O2839" s="6">
        <f>IF(L2839&gt;0,E2839/L2839,0)</f>
        <v>40.476190476190474</v>
      </c>
      <c r="P2839" s="11">
        <f t="shared" si="264"/>
        <v>42347.741712962961</v>
      </c>
      <c r="Q2839" s="11">
        <f>(((J2839/60)/60)/24)+DATE(1970,1,1)+(-5/24)</f>
        <v>42307.700046296297</v>
      </c>
      <c r="R2839" s="13" t="s">
        <v>8271</v>
      </c>
      <c r="S2839" s="14" t="str">
        <f t="shared" si="265"/>
        <v>theater</v>
      </c>
      <c r="T2839" s="13" t="str">
        <f t="shared" si="266"/>
        <v>plays</v>
      </c>
      <c r="U2839">
        <f>LEN(C2839)</f>
        <v>141</v>
      </c>
      <c r="V2839">
        <f t="shared" si="267"/>
        <v>0</v>
      </c>
      <c r="W2839">
        <f t="shared" si="268"/>
        <v>0</v>
      </c>
      <c r="X2839">
        <f t="shared" si="269"/>
        <v>1</v>
      </c>
    </row>
    <row r="2840" spans="1:24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>
        <f>E2840/D2840</f>
        <v>1.2024999999999999</v>
      </c>
      <c r="O2840" s="6">
        <f>IF(L2840&gt;0,E2840/L2840,0)</f>
        <v>44.537037037037038</v>
      </c>
      <c r="P2840" s="11">
        <f t="shared" si="264"/>
        <v>41864.708333333328</v>
      </c>
      <c r="Q2840" s="11">
        <f>(((J2840/60)/60)/24)+DATE(1970,1,1)+(-5/24)</f>
        <v>41842.399259259255</v>
      </c>
      <c r="R2840" s="13" t="s">
        <v>8271</v>
      </c>
      <c r="S2840" s="14" t="str">
        <f t="shared" si="265"/>
        <v>theater</v>
      </c>
      <c r="T2840" s="13" t="str">
        <f t="shared" si="266"/>
        <v>plays</v>
      </c>
      <c r="U2840">
        <f>LEN(C2840)</f>
        <v>121</v>
      </c>
      <c r="V2840">
        <f t="shared" si="267"/>
        <v>0</v>
      </c>
      <c r="W2840">
        <f t="shared" si="268"/>
        <v>0</v>
      </c>
      <c r="X2840">
        <f t="shared" si="269"/>
        <v>1</v>
      </c>
    </row>
    <row r="2841" spans="1:24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>
        <f>E2841/D2841</f>
        <v>1.1142857142857143</v>
      </c>
      <c r="O2841" s="6">
        <f>IF(L2841&gt;0,E2841/L2841,0)</f>
        <v>125.80645161290323</v>
      </c>
      <c r="P2841" s="11">
        <f t="shared" si="264"/>
        <v>41875.999305555553</v>
      </c>
      <c r="Q2841" s="11">
        <f>(((J2841/60)/60)/24)+DATE(1970,1,1)+(-5/24)</f>
        <v>41853.031874999993</v>
      </c>
      <c r="R2841" s="13" t="s">
        <v>8271</v>
      </c>
      <c r="S2841" s="14" t="str">
        <f t="shared" si="265"/>
        <v>theater</v>
      </c>
      <c r="T2841" s="13" t="str">
        <f t="shared" si="266"/>
        <v>plays</v>
      </c>
      <c r="U2841">
        <f>LEN(C2841)</f>
        <v>126</v>
      </c>
      <c r="V2841">
        <f t="shared" si="267"/>
        <v>0</v>
      </c>
      <c r="W2841">
        <f t="shared" si="268"/>
        <v>0</v>
      </c>
      <c r="X2841">
        <f t="shared" si="269"/>
        <v>1</v>
      </c>
    </row>
    <row r="2842" spans="1:24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>
        <f>E2842/D2842</f>
        <v>1.04</v>
      </c>
      <c r="O2842" s="6">
        <f>IF(L2842&gt;0,E2842/L2842,0)</f>
        <v>19.696969696969695</v>
      </c>
      <c r="P2842" s="11">
        <f t="shared" si="264"/>
        <v>42081.499999999993</v>
      </c>
      <c r="Q2842" s="11">
        <f>(((J2842/60)/60)/24)+DATE(1970,1,1)+(-5/24)</f>
        <v>42059.827303240738</v>
      </c>
      <c r="R2842" s="13" t="s">
        <v>8271</v>
      </c>
      <c r="S2842" s="14" t="str">
        <f t="shared" si="265"/>
        <v>theater</v>
      </c>
      <c r="T2842" s="13" t="str">
        <f t="shared" si="266"/>
        <v>plays</v>
      </c>
      <c r="U2842">
        <f>LEN(C2842)</f>
        <v>135</v>
      </c>
      <c r="V2842">
        <f t="shared" si="267"/>
        <v>0</v>
      </c>
      <c r="W2842">
        <f t="shared" si="268"/>
        <v>0</v>
      </c>
      <c r="X2842">
        <f t="shared" si="269"/>
        <v>1</v>
      </c>
    </row>
    <row r="2843" spans="1:24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>
        <f>E2843/D2843</f>
        <v>0.01</v>
      </c>
      <c r="O2843" s="6">
        <f>IF(L2843&gt;0,E2843/L2843,0)</f>
        <v>10</v>
      </c>
      <c r="P2843" s="11">
        <f t="shared" si="264"/>
        <v>42351.572881944441</v>
      </c>
      <c r="Q2843" s="11">
        <f>(((J2843/60)/60)/24)+DATE(1970,1,1)+(-5/24)</f>
        <v>42291.53121527777</v>
      </c>
      <c r="R2843" s="13" t="s">
        <v>8271</v>
      </c>
      <c r="S2843" s="14" t="str">
        <f t="shared" si="265"/>
        <v>theater</v>
      </c>
      <c r="T2843" s="13" t="str">
        <f t="shared" si="266"/>
        <v>plays</v>
      </c>
      <c r="U2843">
        <f>LEN(C2843)</f>
        <v>133</v>
      </c>
      <c r="V2843">
        <f t="shared" si="267"/>
        <v>0</v>
      </c>
      <c r="W2843">
        <f t="shared" si="268"/>
        <v>0</v>
      </c>
      <c r="X2843">
        <f t="shared" si="269"/>
        <v>1</v>
      </c>
    </row>
    <row r="2844" spans="1:24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>
        <f>E2844/D2844</f>
        <v>0</v>
      </c>
      <c r="O2844" s="6">
        <f>IF(L2844&gt;0,E2844/L2844,0)</f>
        <v>0</v>
      </c>
      <c r="P2844" s="11">
        <f t="shared" si="264"/>
        <v>41811.25</v>
      </c>
      <c r="Q2844" s="11">
        <f>(((J2844/60)/60)/24)+DATE(1970,1,1)+(-5/24)</f>
        <v>41784.744155092587</v>
      </c>
      <c r="R2844" s="13" t="s">
        <v>8271</v>
      </c>
      <c r="S2844" s="14" t="str">
        <f t="shared" si="265"/>
        <v>theater</v>
      </c>
      <c r="T2844" s="13" t="str">
        <f t="shared" si="266"/>
        <v>plays</v>
      </c>
      <c r="U2844">
        <f>LEN(C2844)</f>
        <v>130</v>
      </c>
      <c r="V2844">
        <f t="shared" si="267"/>
        <v>0</v>
      </c>
      <c r="W2844">
        <f t="shared" si="268"/>
        <v>0</v>
      </c>
      <c r="X2844">
        <f t="shared" si="269"/>
        <v>1</v>
      </c>
    </row>
    <row r="2845" spans="1:24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>
        <f>E2845/D2845</f>
        <v>0</v>
      </c>
      <c r="O2845" s="6">
        <f>IF(L2845&gt;0,E2845/L2845,0)</f>
        <v>0</v>
      </c>
      <c r="P2845" s="11">
        <f t="shared" si="264"/>
        <v>42533.958333333336</v>
      </c>
      <c r="Q2845" s="11">
        <f>(((J2845/60)/60)/24)+DATE(1970,1,1)+(-5/24)</f>
        <v>42492.529513888883</v>
      </c>
      <c r="R2845" s="13" t="s">
        <v>8271</v>
      </c>
      <c r="S2845" s="14" t="str">
        <f t="shared" si="265"/>
        <v>theater</v>
      </c>
      <c r="T2845" s="13" t="str">
        <f t="shared" si="266"/>
        <v>plays</v>
      </c>
      <c r="U2845">
        <f>LEN(C2845)</f>
        <v>129</v>
      </c>
      <c r="V2845">
        <f t="shared" si="267"/>
        <v>0</v>
      </c>
      <c r="W2845">
        <f t="shared" si="268"/>
        <v>0</v>
      </c>
      <c r="X2845">
        <f t="shared" si="269"/>
        <v>1</v>
      </c>
    </row>
    <row r="2846" spans="1:24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>
        <f>E2846/D2846</f>
        <v>5.4545454545454543E-2</v>
      </c>
      <c r="O2846" s="6">
        <f>IF(L2846&gt;0,E2846/L2846,0)</f>
        <v>30</v>
      </c>
      <c r="P2846" s="11">
        <f t="shared" si="264"/>
        <v>42739.337731481479</v>
      </c>
      <c r="Q2846" s="11">
        <f>(((J2846/60)/60)/24)+DATE(1970,1,1)+(-5/24)</f>
        <v>42709.337731481479</v>
      </c>
      <c r="R2846" s="13" t="s">
        <v>8271</v>
      </c>
      <c r="S2846" s="14" t="str">
        <f t="shared" si="265"/>
        <v>theater</v>
      </c>
      <c r="T2846" s="13" t="str">
        <f t="shared" si="266"/>
        <v>plays</v>
      </c>
      <c r="U2846">
        <f>LEN(C2846)</f>
        <v>113</v>
      </c>
      <c r="V2846">
        <f t="shared" si="267"/>
        <v>0</v>
      </c>
      <c r="W2846">
        <f t="shared" si="268"/>
        <v>0</v>
      </c>
      <c r="X2846">
        <f t="shared" si="269"/>
        <v>1</v>
      </c>
    </row>
    <row r="2847" spans="1:24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>
        <f>E2847/D2847</f>
        <v>0.31546666666666667</v>
      </c>
      <c r="O2847" s="6">
        <f>IF(L2847&gt;0,E2847/L2847,0)</f>
        <v>60.666666666666664</v>
      </c>
      <c r="P2847" s="11">
        <f t="shared" si="264"/>
        <v>42162.808252314811</v>
      </c>
      <c r="Q2847" s="11">
        <f>(((J2847/60)/60)/24)+DATE(1970,1,1)+(-5/24)</f>
        <v>42102.808252314811</v>
      </c>
      <c r="R2847" s="13" t="s">
        <v>8271</v>
      </c>
      <c r="S2847" s="14" t="str">
        <f t="shared" si="265"/>
        <v>theater</v>
      </c>
      <c r="T2847" s="13" t="str">
        <f t="shared" si="266"/>
        <v>plays</v>
      </c>
      <c r="U2847">
        <f>LEN(C2847)</f>
        <v>108</v>
      </c>
      <c r="V2847">
        <f t="shared" si="267"/>
        <v>0</v>
      </c>
      <c r="W2847">
        <f t="shared" si="268"/>
        <v>0</v>
      </c>
      <c r="X2847">
        <f t="shared" si="269"/>
        <v>1</v>
      </c>
    </row>
    <row r="2848" spans="1:24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>
        <f>E2848/D2848</f>
        <v>0</v>
      </c>
      <c r="O2848" s="6">
        <f>IF(L2848&gt;0,E2848/L2848,0)</f>
        <v>0</v>
      </c>
      <c r="P2848" s="11">
        <f t="shared" si="264"/>
        <v>42153.483726851853</v>
      </c>
      <c r="Q2848" s="11">
        <f>(((J2848/60)/60)/24)+DATE(1970,1,1)+(-5/24)</f>
        <v>42108.483726851853</v>
      </c>
      <c r="R2848" s="13" t="s">
        <v>8271</v>
      </c>
      <c r="S2848" s="14" t="str">
        <f t="shared" si="265"/>
        <v>theater</v>
      </c>
      <c r="T2848" s="13" t="str">
        <f t="shared" si="266"/>
        <v>plays</v>
      </c>
      <c r="U2848">
        <f>LEN(C2848)</f>
        <v>134</v>
      </c>
      <c r="V2848">
        <f t="shared" si="267"/>
        <v>0</v>
      </c>
      <c r="W2848">
        <f t="shared" si="268"/>
        <v>0</v>
      </c>
      <c r="X2848">
        <f t="shared" si="269"/>
        <v>1</v>
      </c>
    </row>
    <row r="2849" spans="1:24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>
        <f>E2849/D2849</f>
        <v>0</v>
      </c>
      <c r="O2849" s="6">
        <f>IF(L2849&gt;0,E2849/L2849,0)</f>
        <v>0</v>
      </c>
      <c r="P2849" s="11">
        <f t="shared" si="264"/>
        <v>42513.597974537035</v>
      </c>
      <c r="Q2849" s="11">
        <f>(((J2849/60)/60)/24)+DATE(1970,1,1)+(-5/24)</f>
        <v>42453.597974537035</v>
      </c>
      <c r="R2849" s="13" t="s">
        <v>8271</v>
      </c>
      <c r="S2849" s="14" t="str">
        <f t="shared" si="265"/>
        <v>theater</v>
      </c>
      <c r="T2849" s="13" t="str">
        <f t="shared" si="266"/>
        <v>plays</v>
      </c>
      <c r="U2849">
        <f>LEN(C2849)</f>
        <v>126</v>
      </c>
      <c r="V2849">
        <f t="shared" si="267"/>
        <v>0</v>
      </c>
      <c r="W2849">
        <f t="shared" si="268"/>
        <v>0</v>
      </c>
      <c r="X2849">
        <f t="shared" si="269"/>
        <v>1</v>
      </c>
    </row>
    <row r="2850" spans="1:24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>
        <f>E2850/D2850</f>
        <v>2E-3</v>
      </c>
      <c r="O2850" s="6">
        <f>IF(L2850&gt;0,E2850/L2850,0)</f>
        <v>23.333333333333332</v>
      </c>
      <c r="P2850" s="11">
        <f t="shared" si="264"/>
        <v>42153.440497685187</v>
      </c>
      <c r="Q2850" s="11">
        <f>(((J2850/60)/60)/24)+DATE(1970,1,1)+(-5/24)</f>
        <v>42123.440497685187</v>
      </c>
      <c r="R2850" s="13" t="s">
        <v>8271</v>
      </c>
      <c r="S2850" s="14" t="str">
        <f t="shared" si="265"/>
        <v>theater</v>
      </c>
      <c r="T2850" s="13" t="str">
        <f t="shared" si="266"/>
        <v>plays</v>
      </c>
      <c r="U2850">
        <f>LEN(C2850)</f>
        <v>135</v>
      </c>
      <c r="V2850">
        <f t="shared" si="267"/>
        <v>0</v>
      </c>
      <c r="W2850">
        <f t="shared" si="268"/>
        <v>0</v>
      </c>
      <c r="X2850">
        <f t="shared" si="269"/>
        <v>1</v>
      </c>
    </row>
    <row r="2851" spans="1:24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>
        <f>E2851/D2851</f>
        <v>0.01</v>
      </c>
      <c r="O2851" s="6">
        <f>IF(L2851&gt;0,E2851/L2851,0)</f>
        <v>5</v>
      </c>
      <c r="P2851" s="11">
        <f t="shared" si="264"/>
        <v>42483.219907407409</v>
      </c>
      <c r="Q2851" s="11">
        <f>(((J2851/60)/60)/24)+DATE(1970,1,1)+(-5/24)</f>
        <v>42453.219907407409</v>
      </c>
      <c r="R2851" s="13" t="s">
        <v>8271</v>
      </c>
      <c r="S2851" s="14" t="str">
        <f t="shared" si="265"/>
        <v>theater</v>
      </c>
      <c r="T2851" s="13" t="str">
        <f t="shared" si="266"/>
        <v>plays</v>
      </c>
      <c r="U2851">
        <f>LEN(C2851)</f>
        <v>124</v>
      </c>
      <c r="V2851">
        <f t="shared" si="267"/>
        <v>0</v>
      </c>
      <c r="W2851">
        <f t="shared" si="268"/>
        <v>0</v>
      </c>
      <c r="X2851">
        <f t="shared" si="269"/>
        <v>1</v>
      </c>
    </row>
    <row r="2852" spans="1:24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>
        <f>E2852/D2852</f>
        <v>3.8875E-2</v>
      </c>
      <c r="O2852" s="6">
        <f>IF(L2852&gt;0,E2852/L2852,0)</f>
        <v>23.923076923076923</v>
      </c>
      <c r="P2852" s="11">
        <f t="shared" si="264"/>
        <v>41887.798738425925</v>
      </c>
      <c r="Q2852" s="11">
        <f>(((J2852/60)/60)/24)+DATE(1970,1,1)+(-5/24)</f>
        <v>41857.798738425925</v>
      </c>
      <c r="R2852" s="13" t="s">
        <v>8271</v>
      </c>
      <c r="S2852" s="14" t="str">
        <f t="shared" si="265"/>
        <v>theater</v>
      </c>
      <c r="T2852" s="13" t="str">
        <f t="shared" si="266"/>
        <v>plays</v>
      </c>
      <c r="U2852">
        <f>LEN(C2852)</f>
        <v>135</v>
      </c>
      <c r="V2852">
        <f t="shared" si="267"/>
        <v>0</v>
      </c>
      <c r="W2852">
        <f t="shared" si="268"/>
        <v>0</v>
      </c>
      <c r="X2852">
        <f t="shared" si="269"/>
        <v>1</v>
      </c>
    </row>
    <row r="2853" spans="1:24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>
        <f>E2853/D2853</f>
        <v>0</v>
      </c>
      <c r="O2853" s="6">
        <f>IF(L2853&gt;0,E2853/L2853,0)</f>
        <v>0</v>
      </c>
      <c r="P2853" s="11">
        <f t="shared" si="264"/>
        <v>42398.761805555558</v>
      </c>
      <c r="Q2853" s="11">
        <f>(((J2853/60)/60)/24)+DATE(1970,1,1)+(-5/24)</f>
        <v>42389.794317129628</v>
      </c>
      <c r="R2853" s="13" t="s">
        <v>8271</v>
      </c>
      <c r="S2853" s="14" t="str">
        <f t="shared" si="265"/>
        <v>theater</v>
      </c>
      <c r="T2853" s="13" t="str">
        <f t="shared" si="266"/>
        <v>plays</v>
      </c>
      <c r="U2853">
        <f>LEN(C2853)</f>
        <v>128</v>
      </c>
      <c r="V2853">
        <f t="shared" si="267"/>
        <v>0</v>
      </c>
      <c r="W2853">
        <f t="shared" si="268"/>
        <v>0</v>
      </c>
      <c r="X2853">
        <f t="shared" si="269"/>
        <v>1</v>
      </c>
    </row>
    <row r="2854" spans="1:24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>
        <f>E2854/D2854</f>
        <v>1.9E-2</v>
      </c>
      <c r="O2854" s="6">
        <f>IF(L2854&gt;0,E2854/L2854,0)</f>
        <v>15.833333333333334</v>
      </c>
      <c r="P2854" s="11">
        <f t="shared" si="264"/>
        <v>41810.836840277778</v>
      </c>
      <c r="Q2854" s="11">
        <f>(((J2854/60)/60)/24)+DATE(1970,1,1)+(-5/24)</f>
        <v>41780.836840277778</v>
      </c>
      <c r="R2854" s="13" t="s">
        <v>8271</v>
      </c>
      <c r="S2854" s="14" t="str">
        <f t="shared" si="265"/>
        <v>theater</v>
      </c>
      <c r="T2854" s="13" t="str">
        <f t="shared" si="266"/>
        <v>plays</v>
      </c>
      <c r="U2854">
        <f>LEN(C2854)</f>
        <v>115</v>
      </c>
      <c r="V2854">
        <f t="shared" si="267"/>
        <v>0</v>
      </c>
      <c r="W2854">
        <f t="shared" si="268"/>
        <v>0</v>
      </c>
      <c r="X2854">
        <f t="shared" si="269"/>
        <v>1</v>
      </c>
    </row>
    <row r="2855" spans="1:24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>
        <f>E2855/D2855</f>
        <v>0</v>
      </c>
      <c r="O2855" s="6">
        <f>IF(L2855&gt;0,E2855/L2855,0)</f>
        <v>0</v>
      </c>
      <c r="P2855" s="11">
        <f t="shared" si="264"/>
        <v>41895.98260416666</v>
      </c>
      <c r="Q2855" s="11">
        <f>(((J2855/60)/60)/24)+DATE(1970,1,1)+(-5/24)</f>
        <v>41835.98260416666</v>
      </c>
      <c r="R2855" s="13" t="s">
        <v>8271</v>
      </c>
      <c r="S2855" s="14" t="str">
        <f t="shared" si="265"/>
        <v>theater</v>
      </c>
      <c r="T2855" s="13" t="str">
        <f t="shared" si="266"/>
        <v>plays</v>
      </c>
      <c r="U2855">
        <f>LEN(C2855)</f>
        <v>131</v>
      </c>
      <c r="V2855">
        <f t="shared" si="267"/>
        <v>0</v>
      </c>
      <c r="W2855">
        <f t="shared" si="268"/>
        <v>0</v>
      </c>
      <c r="X2855">
        <f t="shared" si="269"/>
        <v>1</v>
      </c>
    </row>
    <row r="2856" spans="1:24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>
        <f>E2856/D2856</f>
        <v>0.41699999999999998</v>
      </c>
      <c r="O2856" s="6">
        <f>IF(L2856&gt;0,E2856/L2856,0)</f>
        <v>29.785714285714285</v>
      </c>
      <c r="P2856" s="11">
        <f t="shared" si="264"/>
        <v>42131.508321759255</v>
      </c>
      <c r="Q2856" s="11">
        <f>(((J2856/60)/60)/24)+DATE(1970,1,1)+(-5/24)</f>
        <v>42111.508321759255</v>
      </c>
      <c r="R2856" s="13" t="s">
        <v>8271</v>
      </c>
      <c r="S2856" s="14" t="str">
        <f t="shared" si="265"/>
        <v>theater</v>
      </c>
      <c r="T2856" s="13" t="str">
        <f t="shared" si="266"/>
        <v>plays</v>
      </c>
      <c r="U2856">
        <f>LEN(C2856)</f>
        <v>103</v>
      </c>
      <c r="V2856">
        <f t="shared" si="267"/>
        <v>0</v>
      </c>
      <c r="W2856">
        <f t="shared" si="268"/>
        <v>0</v>
      </c>
      <c r="X2856">
        <f t="shared" si="269"/>
        <v>1</v>
      </c>
    </row>
    <row r="2857" spans="1:24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>
        <f>E2857/D2857</f>
        <v>0.5</v>
      </c>
      <c r="O2857" s="6">
        <f>IF(L2857&gt;0,E2857/L2857,0)</f>
        <v>60</v>
      </c>
      <c r="P2857" s="11">
        <f t="shared" si="264"/>
        <v>42398.773611111108</v>
      </c>
      <c r="Q2857" s="11">
        <f>(((J2857/60)/60)/24)+DATE(1970,1,1)+(-5/24)</f>
        <v>42369.799432870372</v>
      </c>
      <c r="R2857" s="13" t="s">
        <v>8271</v>
      </c>
      <c r="S2857" s="14" t="str">
        <f t="shared" si="265"/>
        <v>theater</v>
      </c>
      <c r="T2857" s="13" t="str">
        <f t="shared" si="266"/>
        <v>plays</v>
      </c>
      <c r="U2857">
        <f>LEN(C2857)</f>
        <v>129</v>
      </c>
      <c r="V2857">
        <f t="shared" si="267"/>
        <v>0</v>
      </c>
      <c r="W2857">
        <f t="shared" si="268"/>
        <v>0</v>
      </c>
      <c r="X2857">
        <f t="shared" si="269"/>
        <v>1</v>
      </c>
    </row>
    <row r="2858" spans="1:24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>
        <f>E2858/D2858</f>
        <v>4.8666666666666664E-2</v>
      </c>
      <c r="O2858" s="6">
        <f>IF(L2858&gt;0,E2858/L2858,0)</f>
        <v>24.333333333333332</v>
      </c>
      <c r="P2858" s="11">
        <f t="shared" si="264"/>
        <v>42224.69027777778</v>
      </c>
      <c r="Q2858" s="11">
        <f>(((J2858/60)/60)/24)+DATE(1970,1,1)+(-5/24)</f>
        <v>42164.829247685186</v>
      </c>
      <c r="R2858" s="13" t="s">
        <v>8271</v>
      </c>
      <c r="S2858" s="14" t="str">
        <f t="shared" si="265"/>
        <v>theater</v>
      </c>
      <c r="T2858" s="13" t="str">
        <f t="shared" si="266"/>
        <v>plays</v>
      </c>
      <c r="U2858">
        <f>LEN(C2858)</f>
        <v>132</v>
      </c>
      <c r="V2858">
        <f t="shared" si="267"/>
        <v>0</v>
      </c>
      <c r="W2858">
        <f t="shared" si="268"/>
        <v>0</v>
      </c>
      <c r="X2858">
        <f t="shared" si="269"/>
        <v>1</v>
      </c>
    </row>
    <row r="2859" spans="1:24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>
        <f>E2859/D2859</f>
        <v>0.19736842105263158</v>
      </c>
      <c r="O2859" s="6">
        <f>IF(L2859&gt;0,E2859/L2859,0)</f>
        <v>500</v>
      </c>
      <c r="P2859" s="11">
        <f t="shared" si="264"/>
        <v>42786.541666666664</v>
      </c>
      <c r="Q2859" s="11">
        <f>(((J2859/60)/60)/24)+DATE(1970,1,1)+(-5/24)</f>
        <v>42726.711747685178</v>
      </c>
      <c r="R2859" s="13" t="s">
        <v>8271</v>
      </c>
      <c r="S2859" s="14" t="str">
        <f t="shared" si="265"/>
        <v>theater</v>
      </c>
      <c r="T2859" s="13" t="str">
        <f t="shared" si="266"/>
        <v>plays</v>
      </c>
      <c r="U2859">
        <f>LEN(C2859)</f>
        <v>126</v>
      </c>
      <c r="V2859">
        <f t="shared" si="267"/>
        <v>0</v>
      </c>
      <c r="W2859">
        <f t="shared" si="268"/>
        <v>0</v>
      </c>
      <c r="X2859">
        <f t="shared" si="269"/>
        <v>1</v>
      </c>
    </row>
    <row r="2860" spans="1:24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>
        <f>E2860/D2860</f>
        <v>0</v>
      </c>
      <c r="O2860" s="6">
        <f>IF(L2860&gt;0,E2860/L2860,0)</f>
        <v>0</v>
      </c>
      <c r="P2860" s="11">
        <f t="shared" si="264"/>
        <v>41978.269444444442</v>
      </c>
      <c r="Q2860" s="11">
        <f>(((J2860/60)/60)/24)+DATE(1970,1,1)+(-5/24)</f>
        <v>41954.336747685178</v>
      </c>
      <c r="R2860" s="13" t="s">
        <v>8271</v>
      </c>
      <c r="S2860" s="14" t="str">
        <f t="shared" si="265"/>
        <v>theater</v>
      </c>
      <c r="T2860" s="13" t="str">
        <f t="shared" si="266"/>
        <v>plays</v>
      </c>
      <c r="U2860">
        <f>LEN(C2860)</f>
        <v>103</v>
      </c>
      <c r="V2860">
        <f t="shared" si="267"/>
        <v>0</v>
      </c>
      <c r="W2860">
        <f t="shared" si="268"/>
        <v>0</v>
      </c>
      <c r="X2860">
        <f t="shared" si="269"/>
        <v>1</v>
      </c>
    </row>
    <row r="2861" spans="1:24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>
        <f>E2861/D2861</f>
        <v>1.7500000000000002E-2</v>
      </c>
      <c r="O2861" s="6">
        <f>IF(L2861&gt;0,E2861/L2861,0)</f>
        <v>35</v>
      </c>
      <c r="P2861" s="11">
        <f t="shared" si="264"/>
        <v>42293.153981481482</v>
      </c>
      <c r="Q2861" s="11">
        <f>(((J2861/60)/60)/24)+DATE(1970,1,1)+(-5/24)</f>
        <v>42233.153981481482</v>
      </c>
      <c r="R2861" s="13" t="s">
        <v>8271</v>
      </c>
      <c r="S2861" s="14" t="str">
        <f t="shared" si="265"/>
        <v>theater</v>
      </c>
      <c r="T2861" s="13" t="str">
        <f t="shared" si="266"/>
        <v>plays</v>
      </c>
      <c r="U2861">
        <f>LEN(C2861)</f>
        <v>91</v>
      </c>
      <c r="V2861">
        <f t="shared" si="267"/>
        <v>0</v>
      </c>
      <c r="W2861">
        <f t="shared" si="268"/>
        <v>1</v>
      </c>
      <c r="X2861">
        <f t="shared" si="269"/>
        <v>0</v>
      </c>
    </row>
    <row r="2862" spans="1:24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>
        <f>E2862/D2862</f>
        <v>6.6500000000000004E-2</v>
      </c>
      <c r="O2862" s="6">
        <f>IF(L2862&gt;0,E2862/L2862,0)</f>
        <v>29.555555555555557</v>
      </c>
      <c r="P2862" s="11">
        <f t="shared" si="264"/>
        <v>42540.592314814807</v>
      </c>
      <c r="Q2862" s="11">
        <f>(((J2862/60)/60)/24)+DATE(1970,1,1)+(-5/24)</f>
        <v>42480.592314814807</v>
      </c>
      <c r="R2862" s="13" t="s">
        <v>8271</v>
      </c>
      <c r="S2862" s="14" t="str">
        <f t="shared" si="265"/>
        <v>theater</v>
      </c>
      <c r="T2862" s="13" t="str">
        <f t="shared" si="266"/>
        <v>plays</v>
      </c>
      <c r="U2862">
        <f>LEN(C2862)</f>
        <v>135</v>
      </c>
      <c r="V2862">
        <f t="shared" si="267"/>
        <v>0</v>
      </c>
      <c r="W2862">
        <f t="shared" si="268"/>
        <v>0</v>
      </c>
      <c r="X2862">
        <f t="shared" si="269"/>
        <v>1</v>
      </c>
    </row>
    <row r="2863" spans="1:24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>
        <f>E2863/D2863</f>
        <v>0.32</v>
      </c>
      <c r="O2863" s="6">
        <f>IF(L2863&gt;0,E2863/L2863,0)</f>
        <v>26.666666666666668</v>
      </c>
      <c r="P2863" s="11">
        <f t="shared" si="264"/>
        <v>42271.3825</v>
      </c>
      <c r="Q2863" s="11">
        <f>(((J2863/60)/60)/24)+DATE(1970,1,1)+(-5/24)</f>
        <v>42257.3825</v>
      </c>
      <c r="R2863" s="13" t="s">
        <v>8271</v>
      </c>
      <c r="S2863" s="14" t="str">
        <f t="shared" si="265"/>
        <v>theater</v>
      </c>
      <c r="T2863" s="13" t="str">
        <f t="shared" si="266"/>
        <v>plays</v>
      </c>
      <c r="U2863">
        <f>LEN(C2863)</f>
        <v>118</v>
      </c>
      <c r="V2863">
        <f t="shared" si="267"/>
        <v>0</v>
      </c>
      <c r="W2863">
        <f t="shared" si="268"/>
        <v>0</v>
      </c>
      <c r="X2863">
        <f t="shared" si="269"/>
        <v>1</v>
      </c>
    </row>
    <row r="2864" spans="1:24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>
        <f>E2864/D2864</f>
        <v>4.3307086614173228E-3</v>
      </c>
      <c r="O2864" s="6">
        <f>IF(L2864&gt;0,E2864/L2864,0)</f>
        <v>18.333333333333332</v>
      </c>
      <c r="P2864" s="11">
        <f t="shared" si="264"/>
        <v>41814.581354166665</v>
      </c>
      <c r="Q2864" s="11">
        <f>(((J2864/60)/60)/24)+DATE(1970,1,1)+(-5/24)</f>
        <v>41784.581354166665</v>
      </c>
      <c r="R2864" s="13" t="s">
        <v>8271</v>
      </c>
      <c r="S2864" s="14" t="str">
        <f t="shared" si="265"/>
        <v>theater</v>
      </c>
      <c r="T2864" s="13" t="str">
        <f t="shared" si="266"/>
        <v>plays</v>
      </c>
      <c r="U2864">
        <f>LEN(C2864)</f>
        <v>129</v>
      </c>
      <c r="V2864">
        <f t="shared" si="267"/>
        <v>0</v>
      </c>
      <c r="W2864">
        <f t="shared" si="268"/>
        <v>0</v>
      </c>
      <c r="X2864">
        <f t="shared" si="269"/>
        <v>1</v>
      </c>
    </row>
    <row r="2865" spans="1:24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>
        <f>E2865/D2865</f>
        <v>4.0000000000000002E-4</v>
      </c>
      <c r="O2865" s="6">
        <f>IF(L2865&gt;0,E2865/L2865,0)</f>
        <v>20</v>
      </c>
      <c r="P2865" s="11">
        <f t="shared" si="264"/>
        <v>41891.46670138889</v>
      </c>
      <c r="Q2865" s="11">
        <f>(((J2865/60)/60)/24)+DATE(1970,1,1)+(-5/24)</f>
        <v>41831.46670138889</v>
      </c>
      <c r="R2865" s="13" t="s">
        <v>8271</v>
      </c>
      <c r="S2865" s="14" t="str">
        <f t="shared" si="265"/>
        <v>theater</v>
      </c>
      <c r="T2865" s="13" t="str">
        <f t="shared" si="266"/>
        <v>plays</v>
      </c>
      <c r="U2865">
        <f>LEN(C2865)</f>
        <v>127</v>
      </c>
      <c r="V2865">
        <f t="shared" si="267"/>
        <v>0</v>
      </c>
      <c r="W2865">
        <f t="shared" si="268"/>
        <v>0</v>
      </c>
      <c r="X2865">
        <f t="shared" si="269"/>
        <v>1</v>
      </c>
    </row>
    <row r="2866" spans="1:24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>
        <f>E2866/D2866</f>
        <v>1.6E-2</v>
      </c>
      <c r="O2866" s="6">
        <f>IF(L2866&gt;0,E2866/L2866,0)</f>
        <v>13.333333333333334</v>
      </c>
      <c r="P2866" s="11">
        <f t="shared" si="264"/>
        <v>42202.345833333333</v>
      </c>
      <c r="Q2866" s="11">
        <f>(((J2866/60)/60)/24)+DATE(1970,1,1)+(-5/24)</f>
        <v>42172.405173611107</v>
      </c>
      <c r="R2866" s="13" t="s">
        <v>8271</v>
      </c>
      <c r="S2866" s="14" t="str">
        <f t="shared" si="265"/>
        <v>theater</v>
      </c>
      <c r="T2866" s="13" t="str">
        <f t="shared" si="266"/>
        <v>plays</v>
      </c>
      <c r="U2866">
        <f>LEN(C2866)</f>
        <v>37</v>
      </c>
      <c r="V2866">
        <f t="shared" si="267"/>
        <v>1</v>
      </c>
      <c r="W2866">
        <f t="shared" si="268"/>
        <v>0</v>
      </c>
      <c r="X2866">
        <f t="shared" si="269"/>
        <v>0</v>
      </c>
    </row>
    <row r="2867" spans="1:24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>
        <f>E2867/D2867</f>
        <v>0</v>
      </c>
      <c r="O2867" s="6">
        <f>IF(L2867&gt;0,E2867/L2867,0)</f>
        <v>0</v>
      </c>
      <c r="P2867" s="11">
        <f t="shared" si="264"/>
        <v>42009.905775462961</v>
      </c>
      <c r="Q2867" s="11">
        <f>(((J2867/60)/60)/24)+DATE(1970,1,1)+(-5/24)</f>
        <v>41949.905775462961</v>
      </c>
      <c r="R2867" s="13" t="s">
        <v>8271</v>
      </c>
      <c r="S2867" s="14" t="str">
        <f t="shared" si="265"/>
        <v>theater</v>
      </c>
      <c r="T2867" s="13" t="str">
        <f t="shared" si="266"/>
        <v>plays</v>
      </c>
      <c r="U2867">
        <f>LEN(C2867)</f>
        <v>115</v>
      </c>
      <c r="V2867">
        <f t="shared" si="267"/>
        <v>0</v>
      </c>
      <c r="W2867">
        <f t="shared" si="268"/>
        <v>0</v>
      </c>
      <c r="X2867">
        <f t="shared" si="269"/>
        <v>1</v>
      </c>
    </row>
    <row r="2868" spans="1:24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>
        <f>E2868/D2868</f>
        <v>8.9999999999999993E-3</v>
      </c>
      <c r="O2868" s="6">
        <f>IF(L2868&gt;0,E2868/L2868,0)</f>
        <v>22.5</v>
      </c>
      <c r="P2868" s="11">
        <f t="shared" si="264"/>
        <v>42657.708333333336</v>
      </c>
      <c r="Q2868" s="11">
        <f>(((J2868/60)/60)/24)+DATE(1970,1,1)+(-5/24)</f>
        <v>42627.746770833335</v>
      </c>
      <c r="R2868" s="13" t="s">
        <v>8271</v>
      </c>
      <c r="S2868" s="14" t="str">
        <f t="shared" si="265"/>
        <v>theater</v>
      </c>
      <c r="T2868" s="13" t="str">
        <f t="shared" si="266"/>
        <v>plays</v>
      </c>
      <c r="U2868">
        <f>LEN(C2868)</f>
        <v>132</v>
      </c>
      <c r="V2868">
        <f t="shared" si="267"/>
        <v>0</v>
      </c>
      <c r="W2868">
        <f t="shared" si="268"/>
        <v>0</v>
      </c>
      <c r="X2868">
        <f t="shared" si="269"/>
        <v>1</v>
      </c>
    </row>
    <row r="2869" spans="1:24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>
        <f>E2869/D2869</f>
        <v>0.2016</v>
      </c>
      <c r="O2869" s="6">
        <f>IF(L2869&gt;0,E2869/L2869,0)</f>
        <v>50.4</v>
      </c>
      <c r="P2869" s="11">
        <f t="shared" si="264"/>
        <v>42554.958333333336</v>
      </c>
      <c r="Q2869" s="11">
        <f>(((J2869/60)/60)/24)+DATE(1970,1,1)+(-5/24)</f>
        <v>42530.986944444441</v>
      </c>
      <c r="R2869" s="13" t="s">
        <v>8271</v>
      </c>
      <c r="S2869" s="14" t="str">
        <f t="shared" si="265"/>
        <v>theater</v>
      </c>
      <c r="T2869" s="13" t="str">
        <f t="shared" si="266"/>
        <v>plays</v>
      </c>
      <c r="U2869">
        <f>LEN(C2869)</f>
        <v>134</v>
      </c>
      <c r="V2869">
        <f t="shared" si="267"/>
        <v>0</v>
      </c>
      <c r="W2869">
        <f t="shared" si="268"/>
        <v>0</v>
      </c>
      <c r="X2869">
        <f t="shared" si="269"/>
        <v>1</v>
      </c>
    </row>
    <row r="2870" spans="1:24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>
        <f>E2870/D2870</f>
        <v>0.42011733333333334</v>
      </c>
      <c r="O2870" s="6">
        <f>IF(L2870&gt;0,E2870/L2870,0)</f>
        <v>105.02933333333334</v>
      </c>
      <c r="P2870" s="11">
        <f t="shared" si="264"/>
        <v>42648.618680555555</v>
      </c>
      <c r="Q2870" s="11">
        <f>(((J2870/60)/60)/24)+DATE(1970,1,1)+(-5/24)</f>
        <v>42618.618680555555</v>
      </c>
      <c r="R2870" s="13" t="s">
        <v>8271</v>
      </c>
      <c r="S2870" s="14" t="str">
        <f t="shared" si="265"/>
        <v>theater</v>
      </c>
      <c r="T2870" s="13" t="str">
        <f t="shared" si="266"/>
        <v>plays</v>
      </c>
      <c r="U2870">
        <f>LEN(C2870)</f>
        <v>134</v>
      </c>
      <c r="V2870">
        <f t="shared" si="267"/>
        <v>0</v>
      </c>
      <c r="W2870">
        <f t="shared" si="268"/>
        <v>0</v>
      </c>
      <c r="X2870">
        <f t="shared" si="269"/>
        <v>1</v>
      </c>
    </row>
    <row r="2871" spans="1:24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>
        <f>E2871/D2871</f>
        <v>8.8500000000000002E-3</v>
      </c>
      <c r="O2871" s="6">
        <f>IF(L2871&gt;0,E2871/L2871,0)</f>
        <v>35.4</v>
      </c>
      <c r="P2871" s="11">
        <f t="shared" si="264"/>
        <v>42570.385196759256</v>
      </c>
      <c r="Q2871" s="11">
        <f>(((J2871/60)/60)/24)+DATE(1970,1,1)+(-5/24)</f>
        <v>42540.385196759256</v>
      </c>
      <c r="R2871" s="13" t="s">
        <v>8271</v>
      </c>
      <c r="S2871" s="14" t="str">
        <f t="shared" si="265"/>
        <v>theater</v>
      </c>
      <c r="T2871" s="13" t="str">
        <f t="shared" si="266"/>
        <v>plays</v>
      </c>
      <c r="U2871">
        <f>LEN(C2871)</f>
        <v>133</v>
      </c>
      <c r="V2871">
        <f t="shared" si="267"/>
        <v>0</v>
      </c>
      <c r="W2871">
        <f t="shared" si="268"/>
        <v>0</v>
      </c>
      <c r="X2871">
        <f t="shared" si="269"/>
        <v>1</v>
      </c>
    </row>
    <row r="2872" spans="1:24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>
        <f>E2872/D2872</f>
        <v>0.15</v>
      </c>
      <c r="O2872" s="6">
        <f>IF(L2872&gt;0,E2872/L2872,0)</f>
        <v>83.333333333333329</v>
      </c>
      <c r="P2872" s="11">
        <f t="shared" si="264"/>
        <v>41775.981076388889</v>
      </c>
      <c r="Q2872" s="11">
        <f>(((J2872/60)/60)/24)+DATE(1970,1,1)+(-5/24)</f>
        <v>41745.981076388889</v>
      </c>
      <c r="R2872" s="13" t="s">
        <v>8271</v>
      </c>
      <c r="S2872" s="14" t="str">
        <f t="shared" si="265"/>
        <v>theater</v>
      </c>
      <c r="T2872" s="13" t="str">
        <f t="shared" si="266"/>
        <v>plays</v>
      </c>
      <c r="U2872">
        <f>LEN(C2872)</f>
        <v>130</v>
      </c>
      <c r="V2872">
        <f t="shared" si="267"/>
        <v>0</v>
      </c>
      <c r="W2872">
        <f t="shared" si="268"/>
        <v>0</v>
      </c>
      <c r="X2872">
        <f t="shared" si="269"/>
        <v>1</v>
      </c>
    </row>
    <row r="2873" spans="1:24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>
        <f>E2873/D2873</f>
        <v>4.6699999999999998E-2</v>
      </c>
      <c r="O2873" s="6">
        <f>IF(L2873&gt;0,E2873/L2873,0)</f>
        <v>35.92307692307692</v>
      </c>
      <c r="P2873" s="11">
        <f t="shared" si="264"/>
        <v>41994.530243055553</v>
      </c>
      <c r="Q2873" s="11">
        <f>(((J2873/60)/60)/24)+DATE(1970,1,1)+(-5/24)</f>
        <v>41974.530243055553</v>
      </c>
      <c r="R2873" s="13" t="s">
        <v>8271</v>
      </c>
      <c r="S2873" s="14" t="str">
        <f t="shared" si="265"/>
        <v>theater</v>
      </c>
      <c r="T2873" s="13" t="str">
        <f t="shared" si="266"/>
        <v>plays</v>
      </c>
      <c r="U2873">
        <f>LEN(C2873)</f>
        <v>117</v>
      </c>
      <c r="V2873">
        <f t="shared" si="267"/>
        <v>0</v>
      </c>
      <c r="W2873">
        <f t="shared" si="268"/>
        <v>0</v>
      </c>
      <c r="X2873">
        <f t="shared" si="269"/>
        <v>1</v>
      </c>
    </row>
    <row r="2874" spans="1:24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>
        <f>E2874/D2874</f>
        <v>0</v>
      </c>
      <c r="O2874" s="6">
        <f>IF(L2874&gt;0,E2874/L2874,0)</f>
        <v>0</v>
      </c>
      <c r="P2874" s="11">
        <f t="shared" si="264"/>
        <v>42174.907847222225</v>
      </c>
      <c r="Q2874" s="11">
        <f>(((J2874/60)/60)/24)+DATE(1970,1,1)+(-5/24)</f>
        <v>42114.907847222225</v>
      </c>
      <c r="R2874" s="13" t="s">
        <v>8271</v>
      </c>
      <c r="S2874" s="14" t="str">
        <f t="shared" si="265"/>
        <v>theater</v>
      </c>
      <c r="T2874" s="13" t="str">
        <f t="shared" si="266"/>
        <v>plays</v>
      </c>
      <c r="U2874">
        <f>LEN(C2874)</f>
        <v>92</v>
      </c>
      <c r="V2874">
        <f t="shared" si="267"/>
        <v>0</v>
      </c>
      <c r="W2874">
        <f t="shared" si="268"/>
        <v>1</v>
      </c>
      <c r="X2874">
        <f t="shared" si="269"/>
        <v>0</v>
      </c>
    </row>
    <row r="2875" spans="1:24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>
        <f>E2875/D2875</f>
        <v>0.38119999999999998</v>
      </c>
      <c r="O2875" s="6">
        <f>IF(L2875&gt;0,E2875/L2875,0)</f>
        <v>119.125</v>
      </c>
      <c r="P2875" s="11">
        <f t="shared" si="264"/>
        <v>42032.609155092585</v>
      </c>
      <c r="Q2875" s="11">
        <f>(((J2875/60)/60)/24)+DATE(1970,1,1)+(-5/24)</f>
        <v>42002.609155092585</v>
      </c>
      <c r="R2875" s="13" t="s">
        <v>8271</v>
      </c>
      <c r="S2875" s="14" t="str">
        <f t="shared" si="265"/>
        <v>theater</v>
      </c>
      <c r="T2875" s="13" t="str">
        <f t="shared" si="266"/>
        <v>plays</v>
      </c>
      <c r="U2875">
        <f>LEN(C2875)</f>
        <v>134</v>
      </c>
      <c r="V2875">
        <f t="shared" si="267"/>
        <v>0</v>
      </c>
      <c r="W2875">
        <f t="shared" si="268"/>
        <v>0</v>
      </c>
      <c r="X2875">
        <f t="shared" si="269"/>
        <v>1</v>
      </c>
    </row>
    <row r="2876" spans="1:24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>
        <f>E2876/D2876</f>
        <v>5.4199999999999998E-2</v>
      </c>
      <c r="O2876" s="6">
        <f>IF(L2876&gt;0,E2876/L2876,0)</f>
        <v>90.333333333333329</v>
      </c>
      <c r="P2876" s="11">
        <f t="shared" si="264"/>
        <v>42752.636412037034</v>
      </c>
      <c r="Q2876" s="11">
        <f>(((J2876/60)/60)/24)+DATE(1970,1,1)+(-5/24)</f>
        <v>42722.636412037034</v>
      </c>
      <c r="R2876" s="13" t="s">
        <v>8271</v>
      </c>
      <c r="S2876" s="14" t="str">
        <f t="shared" si="265"/>
        <v>theater</v>
      </c>
      <c r="T2876" s="13" t="str">
        <f t="shared" si="266"/>
        <v>plays</v>
      </c>
      <c r="U2876">
        <f>LEN(C2876)</f>
        <v>131</v>
      </c>
      <c r="V2876">
        <f t="shared" si="267"/>
        <v>0</v>
      </c>
      <c r="W2876">
        <f t="shared" si="268"/>
        <v>0</v>
      </c>
      <c r="X2876">
        <f t="shared" si="269"/>
        <v>1</v>
      </c>
    </row>
    <row r="2877" spans="1:24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>
        <f>E2877/D2877</f>
        <v>3.5E-4</v>
      </c>
      <c r="O2877" s="6">
        <f>IF(L2877&gt;0,E2877/L2877,0)</f>
        <v>2.3333333333333335</v>
      </c>
      <c r="P2877" s="11">
        <f t="shared" si="264"/>
        <v>42494.920057870368</v>
      </c>
      <c r="Q2877" s="11">
        <f>(((J2877/60)/60)/24)+DATE(1970,1,1)+(-5/24)</f>
        <v>42464.920057870368</v>
      </c>
      <c r="R2877" s="13" t="s">
        <v>8271</v>
      </c>
      <c r="S2877" s="14" t="str">
        <f t="shared" si="265"/>
        <v>theater</v>
      </c>
      <c r="T2877" s="13" t="str">
        <f t="shared" si="266"/>
        <v>plays</v>
      </c>
      <c r="U2877">
        <f>LEN(C2877)</f>
        <v>133</v>
      </c>
      <c r="V2877">
        <f t="shared" si="267"/>
        <v>0</v>
      </c>
      <c r="W2877">
        <f t="shared" si="268"/>
        <v>0</v>
      </c>
      <c r="X2877">
        <f t="shared" si="269"/>
        <v>1</v>
      </c>
    </row>
    <row r="2878" spans="1:24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>
        <f>E2878/D2878</f>
        <v>0</v>
      </c>
      <c r="O2878" s="6">
        <f>IF(L2878&gt;0,E2878/L2878,0)</f>
        <v>0</v>
      </c>
      <c r="P2878" s="11">
        <f t="shared" si="264"/>
        <v>42201.535636574066</v>
      </c>
      <c r="Q2878" s="11">
        <f>(((J2878/60)/60)/24)+DATE(1970,1,1)+(-5/24)</f>
        <v>42171.535636574066</v>
      </c>
      <c r="R2878" s="13" t="s">
        <v>8271</v>
      </c>
      <c r="S2878" s="14" t="str">
        <f t="shared" si="265"/>
        <v>theater</v>
      </c>
      <c r="T2878" s="13" t="str">
        <f t="shared" si="266"/>
        <v>plays</v>
      </c>
      <c r="U2878">
        <f>LEN(C2878)</f>
        <v>120</v>
      </c>
      <c r="V2878">
        <f t="shared" si="267"/>
        <v>0</v>
      </c>
      <c r="W2878">
        <f t="shared" si="268"/>
        <v>0</v>
      </c>
      <c r="X2878">
        <f t="shared" si="269"/>
        <v>1</v>
      </c>
    </row>
    <row r="2879" spans="1:24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>
        <f>E2879/D2879</f>
        <v>0.10833333333333334</v>
      </c>
      <c r="O2879" s="6">
        <f>IF(L2879&gt;0,E2879/L2879,0)</f>
        <v>108.33333333333333</v>
      </c>
      <c r="P2879" s="11">
        <f t="shared" si="264"/>
        <v>42704.499999999993</v>
      </c>
      <c r="Q2879" s="11">
        <f>(((J2879/60)/60)/24)+DATE(1970,1,1)+(-5/24)</f>
        <v>42672.746805555551</v>
      </c>
      <c r="R2879" s="13" t="s">
        <v>8271</v>
      </c>
      <c r="S2879" s="14" t="str">
        <f t="shared" si="265"/>
        <v>theater</v>
      </c>
      <c r="T2879" s="13" t="str">
        <f t="shared" si="266"/>
        <v>plays</v>
      </c>
      <c r="U2879">
        <f>LEN(C2879)</f>
        <v>119</v>
      </c>
      <c r="V2879">
        <f t="shared" si="267"/>
        <v>0</v>
      </c>
      <c r="W2879">
        <f t="shared" si="268"/>
        <v>0</v>
      </c>
      <c r="X2879">
        <f t="shared" si="269"/>
        <v>1</v>
      </c>
    </row>
    <row r="2880" spans="1:24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>
        <f>E2880/D2880</f>
        <v>2.1000000000000001E-2</v>
      </c>
      <c r="O2880" s="6">
        <f>IF(L2880&gt;0,E2880/L2880,0)</f>
        <v>15.75</v>
      </c>
      <c r="P2880" s="11">
        <f t="shared" si="264"/>
        <v>42188.407349537032</v>
      </c>
      <c r="Q2880" s="11">
        <f>(((J2880/60)/60)/24)+DATE(1970,1,1)+(-5/24)</f>
        <v>42128.407349537032</v>
      </c>
      <c r="R2880" s="13" t="s">
        <v>8271</v>
      </c>
      <c r="S2880" s="14" t="str">
        <f t="shared" si="265"/>
        <v>theater</v>
      </c>
      <c r="T2880" s="13" t="str">
        <f t="shared" si="266"/>
        <v>plays</v>
      </c>
      <c r="U2880">
        <f>LEN(C2880)</f>
        <v>123</v>
      </c>
      <c r="V2880">
        <f t="shared" si="267"/>
        <v>0</v>
      </c>
      <c r="W2880">
        <f t="shared" si="268"/>
        <v>0</v>
      </c>
      <c r="X2880">
        <f t="shared" si="269"/>
        <v>1</v>
      </c>
    </row>
    <row r="2881" spans="1:24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>
        <f>E2881/D2881</f>
        <v>2.5892857142857141E-3</v>
      </c>
      <c r="O2881" s="6">
        <f>IF(L2881&gt;0,E2881/L2881,0)</f>
        <v>29</v>
      </c>
      <c r="P2881" s="11">
        <f t="shared" si="264"/>
        <v>42389.516909722217</v>
      </c>
      <c r="Q2881" s="11">
        <f>(((J2881/60)/60)/24)+DATE(1970,1,1)+(-5/24)</f>
        <v>42359.516909722217</v>
      </c>
      <c r="R2881" s="13" t="s">
        <v>8271</v>
      </c>
      <c r="S2881" s="14" t="str">
        <f t="shared" si="265"/>
        <v>theater</v>
      </c>
      <c r="T2881" s="13" t="str">
        <f t="shared" si="266"/>
        <v>plays</v>
      </c>
      <c r="U2881">
        <f>LEN(C2881)</f>
        <v>108</v>
      </c>
      <c r="V2881">
        <f t="shared" si="267"/>
        <v>0</v>
      </c>
      <c r="W2881">
        <f t="shared" si="268"/>
        <v>0</v>
      </c>
      <c r="X2881">
        <f t="shared" si="269"/>
        <v>1</v>
      </c>
    </row>
    <row r="2882" spans="1:24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>
        <f>E2882/D2882</f>
        <v>0.23333333333333334</v>
      </c>
      <c r="O2882" s="6">
        <f>IF(L2882&gt;0,E2882/L2882,0)</f>
        <v>96.551724137931032</v>
      </c>
      <c r="P2882" s="11">
        <f t="shared" ref="P2882:P2945" si="270">(((I2882/60)/60)/24)+DATE(1970,1,1)+(-5/24)</f>
        <v>42236.503472222219</v>
      </c>
      <c r="Q2882" s="11">
        <f>(((J2882/60)/60)/24)+DATE(1970,1,1)+(-5/24)</f>
        <v>42192.69736111111</v>
      </c>
      <c r="R2882" s="13" t="s">
        <v>8271</v>
      </c>
      <c r="S2882" s="14" t="str">
        <f t="shared" ref="S2882:S2945" si="271">LEFT(R2882,SEARCH("/",R2882)-1)</f>
        <v>theater</v>
      </c>
      <c r="T2882" s="13" t="str">
        <f t="shared" ref="T2882:T2945" si="272">RIGHT(R2882,LEN(R2882)-SEARCH("/",R2882))</f>
        <v>plays</v>
      </c>
      <c r="U2882">
        <f>LEN(C2882)</f>
        <v>134</v>
      </c>
      <c r="V2882">
        <f t="shared" si="267"/>
        <v>0</v>
      </c>
      <c r="W2882">
        <f t="shared" si="268"/>
        <v>0</v>
      </c>
      <c r="X2882">
        <f t="shared" si="269"/>
        <v>1</v>
      </c>
    </row>
    <row r="2883" spans="1:24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>
        <f>E2883/D2883</f>
        <v>0</v>
      </c>
      <c r="O2883" s="6">
        <f>IF(L2883&gt;0,E2883/L2883,0)</f>
        <v>0</v>
      </c>
      <c r="P2883" s="11">
        <f t="shared" si="270"/>
        <v>41976.430972222217</v>
      </c>
      <c r="Q2883" s="11">
        <f>(((J2883/60)/60)/24)+DATE(1970,1,1)+(-5/24)</f>
        <v>41916.389305555553</v>
      </c>
      <c r="R2883" s="13" t="s">
        <v>8271</v>
      </c>
      <c r="S2883" s="14" t="str">
        <f t="shared" si="271"/>
        <v>theater</v>
      </c>
      <c r="T2883" s="13" t="str">
        <f t="shared" si="272"/>
        <v>plays</v>
      </c>
      <c r="U2883">
        <f>LEN(C2883)</f>
        <v>131</v>
      </c>
      <c r="V2883">
        <f t="shared" ref="V2883:V2946" si="273">IF(U2883&lt;50,1,0)</f>
        <v>0</v>
      </c>
      <c r="W2883">
        <f t="shared" ref="W2883:W2946" si="274">IF(AND(U2883&gt;= 50, U2883 &lt; 100),1,0)</f>
        <v>0</v>
      </c>
      <c r="X2883">
        <f t="shared" ref="X2883:X2946" si="275">IF(U2883&gt;=100,1,0)</f>
        <v>1</v>
      </c>
    </row>
    <row r="2884" spans="1:24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>
        <f>E2884/D2884</f>
        <v>0.33600000000000002</v>
      </c>
      <c r="O2884" s="6">
        <f>IF(L2884&gt;0,E2884/L2884,0)</f>
        <v>63</v>
      </c>
      <c r="P2884" s="11">
        <f t="shared" si="270"/>
        <v>42491.387939814813</v>
      </c>
      <c r="Q2884" s="11">
        <f>(((J2884/60)/60)/24)+DATE(1970,1,1)+(-5/24)</f>
        <v>42461.387939814813</v>
      </c>
      <c r="R2884" s="13" t="s">
        <v>8271</v>
      </c>
      <c r="S2884" s="14" t="str">
        <f t="shared" si="271"/>
        <v>theater</v>
      </c>
      <c r="T2884" s="13" t="str">
        <f t="shared" si="272"/>
        <v>plays</v>
      </c>
      <c r="U2884">
        <f>LEN(C2884)</f>
        <v>129</v>
      </c>
      <c r="V2884">
        <f t="shared" si="273"/>
        <v>0</v>
      </c>
      <c r="W2884">
        <f t="shared" si="274"/>
        <v>0</v>
      </c>
      <c r="X2884">
        <f t="shared" si="275"/>
        <v>1</v>
      </c>
    </row>
    <row r="2885" spans="1:24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>
        <f>E2885/D2885</f>
        <v>0.1908</v>
      </c>
      <c r="O2885" s="6">
        <f>IF(L2885&gt;0,E2885/L2885,0)</f>
        <v>381.6</v>
      </c>
      <c r="P2885" s="11">
        <f t="shared" si="270"/>
        <v>42405.999305555553</v>
      </c>
      <c r="Q2885" s="11">
        <f>(((J2885/60)/60)/24)+DATE(1970,1,1)+(-5/24)</f>
        <v>42370.694872685184</v>
      </c>
      <c r="R2885" s="13" t="s">
        <v>8271</v>
      </c>
      <c r="S2885" s="14" t="str">
        <f t="shared" si="271"/>
        <v>theater</v>
      </c>
      <c r="T2885" s="13" t="str">
        <f t="shared" si="272"/>
        <v>plays</v>
      </c>
      <c r="U2885">
        <f>LEN(C2885)</f>
        <v>131</v>
      </c>
      <c r="V2885">
        <f t="shared" si="273"/>
        <v>0</v>
      </c>
      <c r="W2885">
        <f t="shared" si="274"/>
        <v>0</v>
      </c>
      <c r="X2885">
        <f t="shared" si="275"/>
        <v>1</v>
      </c>
    </row>
    <row r="2886" spans="1:24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>
        <f>E2886/D2886</f>
        <v>4.1111111111111114E-3</v>
      </c>
      <c r="O2886" s="6">
        <f>IF(L2886&gt;0,E2886/L2886,0)</f>
        <v>46.25</v>
      </c>
      <c r="P2886" s="11">
        <f t="shared" si="270"/>
        <v>41978.518923611111</v>
      </c>
      <c r="Q2886" s="11">
        <f>(((J2886/60)/60)/24)+DATE(1970,1,1)+(-5/24)</f>
        <v>41948.518923611111</v>
      </c>
      <c r="R2886" s="13" t="s">
        <v>8271</v>
      </c>
      <c r="S2886" s="14" t="str">
        <f t="shared" si="271"/>
        <v>theater</v>
      </c>
      <c r="T2886" s="13" t="str">
        <f t="shared" si="272"/>
        <v>plays</v>
      </c>
      <c r="U2886">
        <f>LEN(C2886)</f>
        <v>80</v>
      </c>
      <c r="V2886">
        <f t="shared" si="273"/>
        <v>0</v>
      </c>
      <c r="W2886">
        <f t="shared" si="274"/>
        <v>1</v>
      </c>
      <c r="X2886">
        <f t="shared" si="275"/>
        <v>0</v>
      </c>
    </row>
    <row r="2887" spans="1:24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>
        <f>E2887/D2887</f>
        <v>0.32500000000000001</v>
      </c>
      <c r="O2887" s="6">
        <f>IF(L2887&gt;0,E2887/L2887,0)</f>
        <v>26</v>
      </c>
      <c r="P2887" s="11">
        <f t="shared" si="270"/>
        <v>42076.82640046296</v>
      </c>
      <c r="Q2887" s="11">
        <f>(((J2887/60)/60)/24)+DATE(1970,1,1)+(-5/24)</f>
        <v>42046.868067129624</v>
      </c>
      <c r="R2887" s="13" t="s">
        <v>8271</v>
      </c>
      <c r="S2887" s="14" t="str">
        <f t="shared" si="271"/>
        <v>theater</v>
      </c>
      <c r="T2887" s="13" t="str">
        <f t="shared" si="272"/>
        <v>plays</v>
      </c>
      <c r="U2887">
        <f>LEN(C2887)</f>
        <v>81</v>
      </c>
      <c r="V2887">
        <f t="shared" si="273"/>
        <v>0</v>
      </c>
      <c r="W2887">
        <f t="shared" si="274"/>
        <v>1</v>
      </c>
      <c r="X2887">
        <f t="shared" si="275"/>
        <v>0</v>
      </c>
    </row>
    <row r="2888" spans="1:24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>
        <f>E2888/D2888</f>
        <v>0.05</v>
      </c>
      <c r="O2888" s="6">
        <f>IF(L2888&gt;0,E2888/L2888,0)</f>
        <v>10</v>
      </c>
      <c r="P2888" s="11">
        <f t="shared" si="270"/>
        <v>42265.957638888889</v>
      </c>
      <c r="Q2888" s="11">
        <f>(((J2888/60)/60)/24)+DATE(1970,1,1)+(-5/24)</f>
        <v>42261.424583333333</v>
      </c>
      <c r="R2888" s="13" t="s">
        <v>8271</v>
      </c>
      <c r="S2888" s="14" t="str">
        <f t="shared" si="271"/>
        <v>theater</v>
      </c>
      <c r="T2888" s="13" t="str">
        <f t="shared" si="272"/>
        <v>plays</v>
      </c>
      <c r="U2888">
        <f>LEN(C2888)</f>
        <v>135</v>
      </c>
      <c r="V2888">
        <f t="shared" si="273"/>
        <v>0</v>
      </c>
      <c r="W2888">
        <f t="shared" si="274"/>
        <v>0</v>
      </c>
      <c r="X2888">
        <f t="shared" si="275"/>
        <v>1</v>
      </c>
    </row>
    <row r="2889" spans="1:24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>
        <f>E2889/D2889</f>
        <v>1.6666666666666668E-3</v>
      </c>
      <c r="O2889" s="6">
        <f>IF(L2889&gt;0,E2889/L2889,0)</f>
        <v>5</v>
      </c>
      <c r="P2889" s="11">
        <f t="shared" si="270"/>
        <v>42015.219027777777</v>
      </c>
      <c r="Q2889" s="11">
        <f>(((J2889/60)/60)/24)+DATE(1970,1,1)+(-5/24)</f>
        <v>41985.219027777777</v>
      </c>
      <c r="R2889" s="13" t="s">
        <v>8271</v>
      </c>
      <c r="S2889" s="14" t="str">
        <f t="shared" si="271"/>
        <v>theater</v>
      </c>
      <c r="T2889" s="13" t="str">
        <f t="shared" si="272"/>
        <v>plays</v>
      </c>
      <c r="U2889">
        <f>LEN(C2889)</f>
        <v>134</v>
      </c>
      <c r="V2889">
        <f t="shared" si="273"/>
        <v>0</v>
      </c>
      <c r="W2889">
        <f t="shared" si="274"/>
        <v>0</v>
      </c>
      <c r="X2889">
        <f t="shared" si="275"/>
        <v>1</v>
      </c>
    </row>
    <row r="2890" spans="1:24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>
        <f>E2890/D2890</f>
        <v>0</v>
      </c>
      <c r="O2890" s="6">
        <f>IF(L2890&gt;0,E2890/L2890,0)</f>
        <v>0</v>
      </c>
      <c r="P2890" s="11">
        <f t="shared" si="270"/>
        <v>41929.999305555553</v>
      </c>
      <c r="Q2890" s="11">
        <f>(((J2890/60)/60)/24)+DATE(1970,1,1)+(-5/24)</f>
        <v>41922.326851851853</v>
      </c>
      <c r="R2890" s="13" t="s">
        <v>8271</v>
      </c>
      <c r="S2890" s="14" t="str">
        <f t="shared" si="271"/>
        <v>theater</v>
      </c>
      <c r="T2890" s="13" t="str">
        <f t="shared" si="272"/>
        <v>plays</v>
      </c>
      <c r="U2890">
        <f>LEN(C2890)</f>
        <v>133</v>
      </c>
      <c r="V2890">
        <f t="shared" si="273"/>
        <v>0</v>
      </c>
      <c r="W2890">
        <f t="shared" si="274"/>
        <v>0</v>
      </c>
      <c r="X2890">
        <f t="shared" si="275"/>
        <v>1</v>
      </c>
    </row>
    <row r="2891" spans="1:24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>
        <f>E2891/D2891</f>
        <v>0.38066666666666665</v>
      </c>
      <c r="O2891" s="6">
        <f>IF(L2891&gt;0,E2891/L2891,0)</f>
        <v>81.571428571428569</v>
      </c>
      <c r="P2891" s="11">
        <f t="shared" si="270"/>
        <v>41880.654918981476</v>
      </c>
      <c r="Q2891" s="11">
        <f>(((J2891/60)/60)/24)+DATE(1970,1,1)+(-5/24)</f>
        <v>41850.654918981476</v>
      </c>
      <c r="R2891" s="13" t="s">
        <v>8271</v>
      </c>
      <c r="S2891" s="14" t="str">
        <f t="shared" si="271"/>
        <v>theater</v>
      </c>
      <c r="T2891" s="13" t="str">
        <f t="shared" si="272"/>
        <v>plays</v>
      </c>
      <c r="U2891">
        <f>LEN(C2891)</f>
        <v>115</v>
      </c>
      <c r="V2891">
        <f t="shared" si="273"/>
        <v>0</v>
      </c>
      <c r="W2891">
        <f t="shared" si="274"/>
        <v>0</v>
      </c>
      <c r="X2891">
        <f t="shared" si="275"/>
        <v>1</v>
      </c>
    </row>
    <row r="2892" spans="1:24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>
        <f>E2892/D2892</f>
        <v>1.0500000000000001E-2</v>
      </c>
      <c r="O2892" s="6">
        <f>IF(L2892&gt;0,E2892/L2892,0)</f>
        <v>7</v>
      </c>
      <c r="P2892" s="11">
        <f t="shared" si="270"/>
        <v>41859.916666666664</v>
      </c>
      <c r="Q2892" s="11">
        <f>(((J2892/60)/60)/24)+DATE(1970,1,1)+(-5/24)</f>
        <v>41831.534629629627</v>
      </c>
      <c r="R2892" s="13" t="s">
        <v>8271</v>
      </c>
      <c r="S2892" s="14" t="str">
        <f t="shared" si="271"/>
        <v>theater</v>
      </c>
      <c r="T2892" s="13" t="str">
        <f t="shared" si="272"/>
        <v>plays</v>
      </c>
      <c r="U2892">
        <f>LEN(C2892)</f>
        <v>132</v>
      </c>
      <c r="V2892">
        <f t="shared" si="273"/>
        <v>0</v>
      </c>
      <c r="W2892">
        <f t="shared" si="274"/>
        <v>0</v>
      </c>
      <c r="X2892">
        <f t="shared" si="275"/>
        <v>1</v>
      </c>
    </row>
    <row r="2893" spans="1:24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>
        <f>E2893/D2893</f>
        <v>2.7300000000000001E-2</v>
      </c>
      <c r="O2893" s="6">
        <f>IF(L2893&gt;0,E2893/L2893,0)</f>
        <v>27.3</v>
      </c>
      <c r="P2893" s="11">
        <f t="shared" si="270"/>
        <v>42475.633425925924</v>
      </c>
      <c r="Q2893" s="11">
        <f>(((J2893/60)/60)/24)+DATE(1970,1,1)+(-5/24)</f>
        <v>42415.675092592595</v>
      </c>
      <c r="R2893" s="13" t="s">
        <v>8271</v>
      </c>
      <c r="S2893" s="14" t="str">
        <f t="shared" si="271"/>
        <v>theater</v>
      </c>
      <c r="T2893" s="13" t="str">
        <f t="shared" si="272"/>
        <v>plays</v>
      </c>
      <c r="U2893">
        <f>LEN(C2893)</f>
        <v>131</v>
      </c>
      <c r="V2893">
        <f t="shared" si="273"/>
        <v>0</v>
      </c>
      <c r="W2893">
        <f t="shared" si="274"/>
        <v>0</v>
      </c>
      <c r="X2893">
        <f t="shared" si="275"/>
        <v>1</v>
      </c>
    </row>
    <row r="2894" spans="1:24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>
        <f>E2894/D2894</f>
        <v>9.0909090909090912E-2</v>
      </c>
      <c r="O2894" s="6">
        <f>IF(L2894&gt;0,E2894/L2894,0)</f>
        <v>29.411764705882351</v>
      </c>
      <c r="P2894" s="11">
        <f t="shared" si="270"/>
        <v>41876.666666666664</v>
      </c>
      <c r="Q2894" s="11">
        <f>(((J2894/60)/60)/24)+DATE(1970,1,1)+(-5/24)</f>
        <v>41869.505833333329</v>
      </c>
      <c r="R2894" s="13" t="s">
        <v>8271</v>
      </c>
      <c r="S2894" s="14" t="str">
        <f t="shared" si="271"/>
        <v>theater</v>
      </c>
      <c r="T2894" s="13" t="str">
        <f t="shared" si="272"/>
        <v>plays</v>
      </c>
      <c r="U2894">
        <f>LEN(C2894)</f>
        <v>120</v>
      </c>
      <c r="V2894">
        <f t="shared" si="273"/>
        <v>0</v>
      </c>
      <c r="W2894">
        <f t="shared" si="274"/>
        <v>0</v>
      </c>
      <c r="X2894">
        <f t="shared" si="275"/>
        <v>1</v>
      </c>
    </row>
    <row r="2895" spans="1:24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>
        <f>E2895/D2895</f>
        <v>5.0000000000000001E-3</v>
      </c>
      <c r="O2895" s="6">
        <f>IF(L2895&gt;0,E2895/L2895,0)</f>
        <v>12.5</v>
      </c>
      <c r="P2895" s="11">
        <f t="shared" si="270"/>
        <v>42012.874999999993</v>
      </c>
      <c r="Q2895" s="11">
        <f>(((J2895/60)/60)/24)+DATE(1970,1,1)+(-5/24)</f>
        <v>41953.564756944441</v>
      </c>
      <c r="R2895" s="13" t="s">
        <v>8271</v>
      </c>
      <c r="S2895" s="14" t="str">
        <f t="shared" si="271"/>
        <v>theater</v>
      </c>
      <c r="T2895" s="13" t="str">
        <f t="shared" si="272"/>
        <v>plays</v>
      </c>
      <c r="U2895">
        <f>LEN(C2895)</f>
        <v>42</v>
      </c>
      <c r="V2895">
        <f t="shared" si="273"/>
        <v>1</v>
      </c>
      <c r="W2895">
        <f t="shared" si="274"/>
        <v>0</v>
      </c>
      <c r="X2895">
        <f t="shared" si="275"/>
        <v>0</v>
      </c>
    </row>
    <row r="2896" spans="1:24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>
        <f>E2896/D2896</f>
        <v>0</v>
      </c>
      <c r="O2896" s="6">
        <f>IF(L2896&gt;0,E2896/L2896,0)</f>
        <v>0</v>
      </c>
      <c r="P2896" s="11">
        <f t="shared" si="270"/>
        <v>42097.736284722218</v>
      </c>
      <c r="Q2896" s="11">
        <f>(((J2896/60)/60)/24)+DATE(1970,1,1)+(-5/24)</f>
        <v>42037.777951388889</v>
      </c>
      <c r="R2896" s="13" t="s">
        <v>8271</v>
      </c>
      <c r="S2896" s="14" t="str">
        <f t="shared" si="271"/>
        <v>theater</v>
      </c>
      <c r="T2896" s="13" t="str">
        <f t="shared" si="272"/>
        <v>plays</v>
      </c>
      <c r="U2896">
        <f>LEN(C2896)</f>
        <v>47</v>
      </c>
      <c r="V2896">
        <f t="shared" si="273"/>
        <v>1</v>
      </c>
      <c r="W2896">
        <f t="shared" si="274"/>
        <v>0</v>
      </c>
      <c r="X2896">
        <f t="shared" si="275"/>
        <v>0</v>
      </c>
    </row>
    <row r="2897" spans="1:24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>
        <f>E2897/D2897</f>
        <v>4.5999999999999999E-2</v>
      </c>
      <c r="O2897" s="6">
        <f>IF(L2897&gt;0,E2897/L2897,0)</f>
        <v>5.75</v>
      </c>
      <c r="P2897" s="11">
        <f t="shared" si="270"/>
        <v>41812.666666666664</v>
      </c>
      <c r="Q2897" s="11">
        <f>(((J2897/60)/60)/24)+DATE(1970,1,1)+(-5/24)</f>
        <v>41811.347129629627</v>
      </c>
      <c r="R2897" s="13" t="s">
        <v>8271</v>
      </c>
      <c r="S2897" s="14" t="str">
        <f t="shared" si="271"/>
        <v>theater</v>
      </c>
      <c r="T2897" s="13" t="str">
        <f t="shared" si="272"/>
        <v>plays</v>
      </c>
      <c r="U2897">
        <f>LEN(C2897)</f>
        <v>135</v>
      </c>
      <c r="V2897">
        <f t="shared" si="273"/>
        <v>0</v>
      </c>
      <c r="W2897">
        <f t="shared" si="274"/>
        <v>0</v>
      </c>
      <c r="X2897">
        <f t="shared" si="275"/>
        <v>1</v>
      </c>
    </row>
    <row r="2898" spans="1:24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>
        <f>E2898/D2898</f>
        <v>0.20833333333333334</v>
      </c>
      <c r="O2898" s="6">
        <f>IF(L2898&gt;0,E2898/L2898,0)</f>
        <v>52.083333333333336</v>
      </c>
      <c r="P2898" s="11">
        <f t="shared" si="270"/>
        <v>42716.041666666664</v>
      </c>
      <c r="Q2898" s="11">
        <f>(((J2898/60)/60)/24)+DATE(1970,1,1)+(-5/24)</f>
        <v>42701.700474537036</v>
      </c>
      <c r="R2898" s="13" t="s">
        <v>8271</v>
      </c>
      <c r="S2898" s="14" t="str">
        <f t="shared" si="271"/>
        <v>theater</v>
      </c>
      <c r="T2898" s="13" t="str">
        <f t="shared" si="272"/>
        <v>plays</v>
      </c>
      <c r="U2898">
        <f>LEN(C2898)</f>
        <v>85</v>
      </c>
      <c r="V2898">
        <f t="shared" si="273"/>
        <v>0</v>
      </c>
      <c r="W2898">
        <f t="shared" si="274"/>
        <v>1</v>
      </c>
      <c r="X2898">
        <f t="shared" si="275"/>
        <v>0</v>
      </c>
    </row>
    <row r="2899" spans="1:24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>
        <f>E2899/D2899</f>
        <v>4.583333333333333E-2</v>
      </c>
      <c r="O2899" s="6">
        <f>IF(L2899&gt;0,E2899/L2899,0)</f>
        <v>183.33333333333334</v>
      </c>
      <c r="P2899" s="11">
        <f t="shared" si="270"/>
        <v>42288.436863425923</v>
      </c>
      <c r="Q2899" s="11">
        <f>(((J2899/60)/60)/24)+DATE(1970,1,1)+(-5/24)</f>
        <v>42258.438171296293</v>
      </c>
      <c r="R2899" s="13" t="s">
        <v>8271</v>
      </c>
      <c r="S2899" s="14" t="str">
        <f t="shared" si="271"/>
        <v>theater</v>
      </c>
      <c r="T2899" s="13" t="str">
        <f t="shared" si="272"/>
        <v>plays</v>
      </c>
      <c r="U2899">
        <f>LEN(C2899)</f>
        <v>135</v>
      </c>
      <c r="V2899">
        <f t="shared" si="273"/>
        <v>0</v>
      </c>
      <c r="W2899">
        <f t="shared" si="274"/>
        <v>0</v>
      </c>
      <c r="X2899">
        <f t="shared" si="275"/>
        <v>1</v>
      </c>
    </row>
    <row r="2900" spans="1:24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>
        <f>E2900/D2900</f>
        <v>4.2133333333333335E-2</v>
      </c>
      <c r="O2900" s="6">
        <f>IF(L2900&gt;0,E2900/L2900,0)</f>
        <v>26.333333333333332</v>
      </c>
      <c r="P2900" s="11">
        <f t="shared" si="270"/>
        <v>42308.456631944442</v>
      </c>
      <c r="Q2900" s="11">
        <f>(((J2900/60)/60)/24)+DATE(1970,1,1)+(-5/24)</f>
        <v>42278.456631944442</v>
      </c>
      <c r="R2900" s="13" t="s">
        <v>8271</v>
      </c>
      <c r="S2900" s="14" t="str">
        <f t="shared" si="271"/>
        <v>theater</v>
      </c>
      <c r="T2900" s="13" t="str">
        <f t="shared" si="272"/>
        <v>plays</v>
      </c>
      <c r="U2900">
        <f>LEN(C2900)</f>
        <v>131</v>
      </c>
      <c r="V2900">
        <f t="shared" si="273"/>
        <v>0</v>
      </c>
      <c r="W2900">
        <f t="shared" si="274"/>
        <v>0</v>
      </c>
      <c r="X2900">
        <f t="shared" si="275"/>
        <v>1</v>
      </c>
    </row>
    <row r="2901" spans="1:24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>
        <f>E2901/D2901</f>
        <v>0</v>
      </c>
      <c r="O2901" s="6">
        <f>IF(L2901&gt;0,E2901/L2901,0)</f>
        <v>0</v>
      </c>
      <c r="P2901" s="11">
        <f t="shared" si="270"/>
        <v>42574.869884259257</v>
      </c>
      <c r="Q2901" s="11">
        <f>(((J2901/60)/60)/24)+DATE(1970,1,1)+(-5/24)</f>
        <v>42514.869884259257</v>
      </c>
      <c r="R2901" s="13" t="s">
        <v>8271</v>
      </c>
      <c r="S2901" s="14" t="str">
        <f t="shared" si="271"/>
        <v>theater</v>
      </c>
      <c r="T2901" s="13" t="str">
        <f t="shared" si="272"/>
        <v>plays</v>
      </c>
      <c r="U2901">
        <f>LEN(C2901)</f>
        <v>135</v>
      </c>
      <c r="V2901">
        <f t="shared" si="273"/>
        <v>0</v>
      </c>
      <c r="W2901">
        <f t="shared" si="274"/>
        <v>0</v>
      </c>
      <c r="X2901">
        <f t="shared" si="275"/>
        <v>1</v>
      </c>
    </row>
    <row r="2902" spans="1:24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>
        <f>E2902/D2902</f>
        <v>0.61909090909090914</v>
      </c>
      <c r="O2902" s="6">
        <f>IF(L2902&gt;0,E2902/L2902,0)</f>
        <v>486.42857142857144</v>
      </c>
      <c r="P2902" s="11">
        <f t="shared" si="270"/>
        <v>41860.025833333333</v>
      </c>
      <c r="Q2902" s="11">
        <f>(((J2902/60)/60)/24)+DATE(1970,1,1)+(-5/24)</f>
        <v>41830.025833333333</v>
      </c>
      <c r="R2902" s="13" t="s">
        <v>8271</v>
      </c>
      <c r="S2902" s="14" t="str">
        <f t="shared" si="271"/>
        <v>theater</v>
      </c>
      <c r="T2902" s="13" t="str">
        <f t="shared" si="272"/>
        <v>plays</v>
      </c>
      <c r="U2902">
        <f>LEN(C2902)</f>
        <v>136</v>
      </c>
      <c r="V2902">
        <f t="shared" si="273"/>
        <v>0</v>
      </c>
      <c r="W2902">
        <f t="shared" si="274"/>
        <v>0</v>
      </c>
      <c r="X2902">
        <f t="shared" si="275"/>
        <v>1</v>
      </c>
    </row>
    <row r="2903" spans="1:24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>
        <f>E2903/D2903</f>
        <v>8.0000000000000002E-3</v>
      </c>
      <c r="O2903" s="6">
        <f>IF(L2903&gt;0,E2903/L2903,0)</f>
        <v>3</v>
      </c>
      <c r="P2903" s="11">
        <f t="shared" si="270"/>
        <v>42042.696053240739</v>
      </c>
      <c r="Q2903" s="11">
        <f>(((J2903/60)/60)/24)+DATE(1970,1,1)+(-5/24)</f>
        <v>41982.696053240739</v>
      </c>
      <c r="R2903" s="13" t="s">
        <v>8271</v>
      </c>
      <c r="S2903" s="14" t="str">
        <f t="shared" si="271"/>
        <v>theater</v>
      </c>
      <c r="T2903" s="13" t="str">
        <f t="shared" si="272"/>
        <v>plays</v>
      </c>
      <c r="U2903">
        <f>LEN(C2903)</f>
        <v>125</v>
      </c>
      <c r="V2903">
        <f t="shared" si="273"/>
        <v>0</v>
      </c>
      <c r="W2903">
        <f t="shared" si="274"/>
        <v>0</v>
      </c>
      <c r="X2903">
        <f t="shared" si="275"/>
        <v>1</v>
      </c>
    </row>
    <row r="2904" spans="1:24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>
        <f>E2904/D2904</f>
        <v>1.6666666666666666E-4</v>
      </c>
      <c r="O2904" s="6">
        <f>IF(L2904&gt;0,E2904/L2904,0)</f>
        <v>25</v>
      </c>
      <c r="P2904" s="11">
        <f t="shared" si="270"/>
        <v>42240.231435185182</v>
      </c>
      <c r="Q2904" s="11">
        <f>(((J2904/60)/60)/24)+DATE(1970,1,1)+(-5/24)</f>
        <v>42210.231435185182</v>
      </c>
      <c r="R2904" s="13" t="s">
        <v>8271</v>
      </c>
      <c r="S2904" s="14" t="str">
        <f t="shared" si="271"/>
        <v>theater</v>
      </c>
      <c r="T2904" s="13" t="str">
        <f t="shared" si="272"/>
        <v>plays</v>
      </c>
      <c r="U2904">
        <f>LEN(C2904)</f>
        <v>94</v>
      </c>
      <c r="V2904">
        <f t="shared" si="273"/>
        <v>0</v>
      </c>
      <c r="W2904">
        <f t="shared" si="274"/>
        <v>1</v>
      </c>
      <c r="X2904">
        <f t="shared" si="275"/>
        <v>0</v>
      </c>
    </row>
    <row r="2905" spans="1:24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>
        <f>E2905/D2905</f>
        <v>7.7999999999999996E-3</v>
      </c>
      <c r="O2905" s="6">
        <f>IF(L2905&gt;0,E2905/L2905,0)</f>
        <v>9.75</v>
      </c>
      <c r="P2905" s="11">
        <f t="shared" si="270"/>
        <v>42255.95854166666</v>
      </c>
      <c r="Q2905" s="11">
        <f>(((J2905/60)/60)/24)+DATE(1970,1,1)+(-5/24)</f>
        <v>42195.95854166666</v>
      </c>
      <c r="R2905" s="13" t="s">
        <v>8271</v>
      </c>
      <c r="S2905" s="14" t="str">
        <f t="shared" si="271"/>
        <v>theater</v>
      </c>
      <c r="T2905" s="13" t="str">
        <f t="shared" si="272"/>
        <v>plays</v>
      </c>
      <c r="U2905">
        <f>LEN(C2905)</f>
        <v>134</v>
      </c>
      <c r="V2905">
        <f t="shared" si="273"/>
        <v>0</v>
      </c>
      <c r="W2905">
        <f t="shared" si="274"/>
        <v>0</v>
      </c>
      <c r="X2905">
        <f t="shared" si="275"/>
        <v>1</v>
      </c>
    </row>
    <row r="2906" spans="1:24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>
        <f>E2906/D2906</f>
        <v>0.05</v>
      </c>
      <c r="O2906" s="6">
        <f>IF(L2906&gt;0,E2906/L2906,0)</f>
        <v>18.75</v>
      </c>
      <c r="P2906" s="11">
        <f t="shared" si="270"/>
        <v>41952.291666666664</v>
      </c>
      <c r="Q2906" s="11">
        <f>(((J2906/60)/60)/24)+DATE(1970,1,1)+(-5/24)</f>
        <v>41940.759618055556</v>
      </c>
      <c r="R2906" s="13" t="s">
        <v>8271</v>
      </c>
      <c r="S2906" s="14" t="str">
        <f t="shared" si="271"/>
        <v>theater</v>
      </c>
      <c r="T2906" s="13" t="str">
        <f t="shared" si="272"/>
        <v>plays</v>
      </c>
      <c r="U2906">
        <f>LEN(C2906)</f>
        <v>125</v>
      </c>
      <c r="V2906">
        <f t="shared" si="273"/>
        <v>0</v>
      </c>
      <c r="W2906">
        <f t="shared" si="274"/>
        <v>0</v>
      </c>
      <c r="X2906">
        <f t="shared" si="275"/>
        <v>1</v>
      </c>
    </row>
    <row r="2907" spans="1:24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>
        <f>E2907/D2907</f>
        <v>0.17771428571428571</v>
      </c>
      <c r="O2907" s="6">
        <f>IF(L2907&gt;0,E2907/L2907,0)</f>
        <v>36.588235294117645</v>
      </c>
      <c r="P2907" s="11">
        <f t="shared" si="270"/>
        <v>42619.848530092589</v>
      </c>
      <c r="Q2907" s="11">
        <f>(((J2907/60)/60)/24)+DATE(1970,1,1)+(-5/24)</f>
        <v>42605.848530092589</v>
      </c>
      <c r="R2907" s="13" t="s">
        <v>8271</v>
      </c>
      <c r="S2907" s="14" t="str">
        <f t="shared" si="271"/>
        <v>theater</v>
      </c>
      <c r="T2907" s="13" t="str">
        <f t="shared" si="272"/>
        <v>plays</v>
      </c>
      <c r="U2907">
        <f>LEN(C2907)</f>
        <v>108</v>
      </c>
      <c r="V2907">
        <f t="shared" si="273"/>
        <v>0</v>
      </c>
      <c r="W2907">
        <f t="shared" si="274"/>
        <v>0</v>
      </c>
      <c r="X2907">
        <f t="shared" si="275"/>
        <v>1</v>
      </c>
    </row>
    <row r="2908" spans="1:24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>
        <f>E2908/D2908</f>
        <v>9.4166666666666662E-2</v>
      </c>
      <c r="O2908" s="6">
        <f>IF(L2908&gt;0,E2908/L2908,0)</f>
        <v>80.714285714285708</v>
      </c>
      <c r="P2908" s="11">
        <f t="shared" si="270"/>
        <v>42216.833333333336</v>
      </c>
      <c r="Q2908" s="11">
        <f>(((J2908/60)/60)/24)+DATE(1970,1,1)+(-5/24)</f>
        <v>42199.440578703703</v>
      </c>
      <c r="R2908" s="13" t="s">
        <v>8271</v>
      </c>
      <c r="S2908" s="14" t="str">
        <f t="shared" si="271"/>
        <v>theater</v>
      </c>
      <c r="T2908" s="13" t="str">
        <f t="shared" si="272"/>
        <v>plays</v>
      </c>
      <c r="U2908">
        <f>LEN(C2908)</f>
        <v>135</v>
      </c>
      <c r="V2908">
        <f t="shared" si="273"/>
        <v>0</v>
      </c>
      <c r="W2908">
        <f t="shared" si="274"/>
        <v>0</v>
      </c>
      <c r="X2908">
        <f t="shared" si="275"/>
        <v>1</v>
      </c>
    </row>
    <row r="2909" spans="1:24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>
        <f>E2909/D2909</f>
        <v>8.0000000000000004E-4</v>
      </c>
      <c r="O2909" s="6">
        <f>IF(L2909&gt;0,E2909/L2909,0)</f>
        <v>1</v>
      </c>
      <c r="P2909" s="11">
        <f t="shared" si="270"/>
        <v>42504.669409722213</v>
      </c>
      <c r="Q2909" s="11">
        <f>(((J2909/60)/60)/24)+DATE(1970,1,1)+(-5/24)</f>
        <v>42444.669409722213</v>
      </c>
      <c r="R2909" s="13" t="s">
        <v>8271</v>
      </c>
      <c r="S2909" s="14" t="str">
        <f t="shared" si="271"/>
        <v>theater</v>
      </c>
      <c r="T2909" s="13" t="str">
        <f t="shared" si="272"/>
        <v>plays</v>
      </c>
      <c r="U2909">
        <f>LEN(C2909)</f>
        <v>135</v>
      </c>
      <c r="V2909">
        <f t="shared" si="273"/>
        <v>0</v>
      </c>
      <c r="W2909">
        <f t="shared" si="274"/>
        <v>0</v>
      </c>
      <c r="X2909">
        <f t="shared" si="275"/>
        <v>1</v>
      </c>
    </row>
    <row r="2910" spans="1:24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>
        <f>E2910/D2910</f>
        <v>2.75E-2</v>
      </c>
      <c r="O2910" s="6">
        <f>IF(L2910&gt;0,E2910/L2910,0)</f>
        <v>52.8</v>
      </c>
      <c r="P2910" s="11">
        <f t="shared" si="270"/>
        <v>42529.523368055547</v>
      </c>
      <c r="Q2910" s="11">
        <f>(((J2910/60)/60)/24)+DATE(1970,1,1)+(-5/24)</f>
        <v>42499.523368055547</v>
      </c>
      <c r="R2910" s="13" t="s">
        <v>8271</v>
      </c>
      <c r="S2910" s="14" t="str">
        <f t="shared" si="271"/>
        <v>theater</v>
      </c>
      <c r="T2910" s="13" t="str">
        <f t="shared" si="272"/>
        <v>plays</v>
      </c>
      <c r="U2910">
        <f>LEN(C2910)</f>
        <v>134</v>
      </c>
      <c r="V2910">
        <f t="shared" si="273"/>
        <v>0</v>
      </c>
      <c r="W2910">
        <f t="shared" si="274"/>
        <v>0</v>
      </c>
      <c r="X2910">
        <f t="shared" si="275"/>
        <v>1</v>
      </c>
    </row>
    <row r="2911" spans="1:24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>
        <f>E2911/D2911</f>
        <v>1.1111111111111112E-4</v>
      </c>
      <c r="O2911" s="6">
        <f>IF(L2911&gt;0,E2911/L2911,0)</f>
        <v>20</v>
      </c>
      <c r="P2911" s="11">
        <f t="shared" si="270"/>
        <v>41968.615277777775</v>
      </c>
      <c r="Q2911" s="11">
        <f>(((J2911/60)/60)/24)+DATE(1970,1,1)+(-5/24)</f>
        <v>41929.057881944442</v>
      </c>
      <c r="R2911" s="13" t="s">
        <v>8271</v>
      </c>
      <c r="S2911" s="14" t="str">
        <f t="shared" si="271"/>
        <v>theater</v>
      </c>
      <c r="T2911" s="13" t="str">
        <f t="shared" si="272"/>
        <v>plays</v>
      </c>
      <c r="U2911">
        <f>LEN(C2911)</f>
        <v>135</v>
      </c>
      <c r="V2911">
        <f t="shared" si="273"/>
        <v>0</v>
      </c>
      <c r="W2911">
        <f t="shared" si="274"/>
        <v>0</v>
      </c>
      <c r="X2911">
        <f t="shared" si="275"/>
        <v>1</v>
      </c>
    </row>
    <row r="2912" spans="1:24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>
        <f>E2912/D2912</f>
        <v>3.3333333333333335E-5</v>
      </c>
      <c r="O2912" s="6">
        <f>IF(L2912&gt;0,E2912/L2912,0)</f>
        <v>1</v>
      </c>
      <c r="P2912" s="11">
        <f t="shared" si="270"/>
        <v>42167.632951388885</v>
      </c>
      <c r="Q2912" s="11">
        <f>(((J2912/60)/60)/24)+DATE(1970,1,1)+(-5/24)</f>
        <v>42107.632951388885</v>
      </c>
      <c r="R2912" s="13" t="s">
        <v>8271</v>
      </c>
      <c r="S2912" s="14" t="str">
        <f t="shared" si="271"/>
        <v>theater</v>
      </c>
      <c r="T2912" s="13" t="str">
        <f t="shared" si="272"/>
        <v>plays</v>
      </c>
      <c r="U2912">
        <f>LEN(C2912)</f>
        <v>124</v>
      </c>
      <c r="V2912">
        <f t="shared" si="273"/>
        <v>0</v>
      </c>
      <c r="W2912">
        <f t="shared" si="274"/>
        <v>0</v>
      </c>
      <c r="X2912">
        <f t="shared" si="275"/>
        <v>1</v>
      </c>
    </row>
    <row r="2913" spans="1:24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>
        <f>E2913/D2913</f>
        <v>0.36499999999999999</v>
      </c>
      <c r="O2913" s="6">
        <f>IF(L2913&gt;0,E2913/L2913,0)</f>
        <v>46.928571428571431</v>
      </c>
      <c r="P2913" s="11">
        <f t="shared" si="270"/>
        <v>42182.560486111113</v>
      </c>
      <c r="Q2913" s="11">
        <f>(((J2913/60)/60)/24)+DATE(1970,1,1)+(-5/24)</f>
        <v>42142.560486111113</v>
      </c>
      <c r="R2913" s="13" t="s">
        <v>8271</v>
      </c>
      <c r="S2913" s="14" t="str">
        <f t="shared" si="271"/>
        <v>theater</v>
      </c>
      <c r="T2913" s="13" t="str">
        <f t="shared" si="272"/>
        <v>plays</v>
      </c>
      <c r="U2913">
        <f>LEN(C2913)</f>
        <v>134</v>
      </c>
      <c r="V2913">
        <f t="shared" si="273"/>
        <v>0</v>
      </c>
      <c r="W2913">
        <f t="shared" si="274"/>
        <v>0</v>
      </c>
      <c r="X2913">
        <f t="shared" si="275"/>
        <v>1</v>
      </c>
    </row>
    <row r="2914" spans="1:24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>
        <f>E2914/D2914</f>
        <v>0.14058171745152354</v>
      </c>
      <c r="O2914" s="6">
        <f>IF(L2914&gt;0,E2914/L2914,0)</f>
        <v>78.07692307692308</v>
      </c>
      <c r="P2914" s="11">
        <f t="shared" si="270"/>
        <v>42383.923310185179</v>
      </c>
      <c r="Q2914" s="11">
        <f>(((J2914/60)/60)/24)+DATE(1970,1,1)+(-5/24)</f>
        <v>42353.923310185179</v>
      </c>
      <c r="R2914" s="13" t="s">
        <v>8271</v>
      </c>
      <c r="S2914" s="14" t="str">
        <f t="shared" si="271"/>
        <v>theater</v>
      </c>
      <c r="T2914" s="13" t="str">
        <f t="shared" si="272"/>
        <v>plays</v>
      </c>
      <c r="U2914">
        <f>LEN(C2914)</f>
        <v>132</v>
      </c>
      <c r="V2914">
        <f t="shared" si="273"/>
        <v>0</v>
      </c>
      <c r="W2914">
        <f t="shared" si="274"/>
        <v>0</v>
      </c>
      <c r="X2914">
        <f t="shared" si="275"/>
        <v>1</v>
      </c>
    </row>
    <row r="2915" spans="1:24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>
        <f>E2915/D2915</f>
        <v>2.0000000000000001E-4</v>
      </c>
      <c r="O2915" s="6">
        <f>IF(L2915&gt;0,E2915/L2915,0)</f>
        <v>1</v>
      </c>
      <c r="P2915" s="11">
        <f t="shared" si="270"/>
        <v>41888.714571759258</v>
      </c>
      <c r="Q2915" s="11">
        <f>(((J2915/60)/60)/24)+DATE(1970,1,1)+(-5/24)</f>
        <v>41828.714571759258</v>
      </c>
      <c r="R2915" s="13" t="s">
        <v>8271</v>
      </c>
      <c r="S2915" s="14" t="str">
        <f t="shared" si="271"/>
        <v>theater</v>
      </c>
      <c r="T2915" s="13" t="str">
        <f t="shared" si="272"/>
        <v>plays</v>
      </c>
      <c r="U2915">
        <f>LEN(C2915)</f>
        <v>127</v>
      </c>
      <c r="V2915">
        <f t="shared" si="273"/>
        <v>0</v>
      </c>
      <c r="W2915">
        <f t="shared" si="274"/>
        <v>0</v>
      </c>
      <c r="X2915">
        <f t="shared" si="275"/>
        <v>1</v>
      </c>
    </row>
    <row r="2916" spans="1:24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>
        <f>E2916/D2916</f>
        <v>4.0000000000000003E-5</v>
      </c>
      <c r="O2916" s="6">
        <f>IF(L2916&gt;0,E2916/L2916,0)</f>
        <v>1</v>
      </c>
      <c r="P2916" s="11">
        <f t="shared" si="270"/>
        <v>42077.657337962963</v>
      </c>
      <c r="Q2916" s="11">
        <f>(((J2916/60)/60)/24)+DATE(1970,1,1)+(-5/24)</f>
        <v>42017.699004629627</v>
      </c>
      <c r="R2916" s="13" t="s">
        <v>8271</v>
      </c>
      <c r="S2916" s="14" t="str">
        <f t="shared" si="271"/>
        <v>theater</v>
      </c>
      <c r="T2916" s="13" t="str">
        <f t="shared" si="272"/>
        <v>plays</v>
      </c>
      <c r="U2916">
        <f>LEN(C2916)</f>
        <v>80</v>
      </c>
      <c r="V2916">
        <f t="shared" si="273"/>
        <v>0</v>
      </c>
      <c r="W2916">
        <f t="shared" si="274"/>
        <v>1</v>
      </c>
      <c r="X2916">
        <f t="shared" si="275"/>
        <v>0</v>
      </c>
    </row>
    <row r="2917" spans="1:24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>
        <f>E2917/D2917</f>
        <v>0.61099999999999999</v>
      </c>
      <c r="O2917" s="6">
        <f>IF(L2917&gt;0,E2917/L2917,0)</f>
        <v>203.66666666666666</v>
      </c>
      <c r="P2917" s="11">
        <f t="shared" si="270"/>
        <v>42445.1480324074</v>
      </c>
      <c r="Q2917" s="11">
        <f>(((J2917/60)/60)/24)+DATE(1970,1,1)+(-5/24)</f>
        <v>42415.189699074072</v>
      </c>
      <c r="R2917" s="13" t="s">
        <v>8271</v>
      </c>
      <c r="S2917" s="14" t="str">
        <f t="shared" si="271"/>
        <v>theater</v>
      </c>
      <c r="T2917" s="13" t="str">
        <f t="shared" si="272"/>
        <v>plays</v>
      </c>
      <c r="U2917">
        <f>LEN(C2917)</f>
        <v>109</v>
      </c>
      <c r="V2917">
        <f t="shared" si="273"/>
        <v>0</v>
      </c>
      <c r="W2917">
        <f t="shared" si="274"/>
        <v>0</v>
      </c>
      <c r="X2917">
        <f t="shared" si="275"/>
        <v>1</v>
      </c>
    </row>
    <row r="2918" spans="1:24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>
        <f>E2918/D2918</f>
        <v>7.8378378378378383E-2</v>
      </c>
      <c r="O2918" s="6">
        <f>IF(L2918&gt;0,E2918/L2918,0)</f>
        <v>20.714285714285715</v>
      </c>
      <c r="P2918" s="11">
        <f t="shared" si="270"/>
        <v>41778.268391203703</v>
      </c>
      <c r="Q2918" s="11">
        <f>(((J2918/60)/60)/24)+DATE(1970,1,1)+(-5/24)</f>
        <v>41755.268391203703</v>
      </c>
      <c r="R2918" s="13" t="s">
        <v>8271</v>
      </c>
      <c r="S2918" s="14" t="str">
        <f t="shared" si="271"/>
        <v>theater</v>
      </c>
      <c r="T2918" s="13" t="str">
        <f t="shared" si="272"/>
        <v>plays</v>
      </c>
      <c r="U2918">
        <f>LEN(C2918)</f>
        <v>96</v>
      </c>
      <c r="V2918">
        <f t="shared" si="273"/>
        <v>0</v>
      </c>
      <c r="W2918">
        <f t="shared" si="274"/>
        <v>1</v>
      </c>
      <c r="X2918">
        <f t="shared" si="275"/>
        <v>0</v>
      </c>
    </row>
    <row r="2919" spans="1:24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>
        <f>E2919/D2919</f>
        <v>0.2185</v>
      </c>
      <c r="O2919" s="6">
        <f>IF(L2919&gt;0,E2919/L2919,0)</f>
        <v>48.555555555555557</v>
      </c>
      <c r="P2919" s="11">
        <f t="shared" si="270"/>
        <v>42263.026006944441</v>
      </c>
      <c r="Q2919" s="11">
        <f>(((J2919/60)/60)/24)+DATE(1970,1,1)+(-5/24)</f>
        <v>42245.026006944441</v>
      </c>
      <c r="R2919" s="13" t="s">
        <v>8271</v>
      </c>
      <c r="S2919" s="14" t="str">
        <f t="shared" si="271"/>
        <v>theater</v>
      </c>
      <c r="T2919" s="13" t="str">
        <f t="shared" si="272"/>
        <v>plays</v>
      </c>
      <c r="U2919">
        <f>LEN(C2919)</f>
        <v>126</v>
      </c>
      <c r="V2919">
        <f t="shared" si="273"/>
        <v>0</v>
      </c>
      <c r="W2919">
        <f t="shared" si="274"/>
        <v>0</v>
      </c>
      <c r="X2919">
        <f t="shared" si="275"/>
        <v>1</v>
      </c>
    </row>
    <row r="2920" spans="1:24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>
        <f>E2920/D2920</f>
        <v>0.27239999999999998</v>
      </c>
      <c r="O2920" s="6">
        <f>IF(L2920&gt;0,E2920/L2920,0)</f>
        <v>68.099999999999994</v>
      </c>
      <c r="P2920" s="11">
        <f t="shared" si="270"/>
        <v>42306.421377314815</v>
      </c>
      <c r="Q2920" s="11">
        <f>(((J2920/60)/60)/24)+DATE(1970,1,1)+(-5/24)</f>
        <v>42278.421377314815</v>
      </c>
      <c r="R2920" s="13" t="s">
        <v>8271</v>
      </c>
      <c r="S2920" s="14" t="str">
        <f t="shared" si="271"/>
        <v>theater</v>
      </c>
      <c r="T2920" s="13" t="str">
        <f t="shared" si="272"/>
        <v>plays</v>
      </c>
      <c r="U2920">
        <f>LEN(C2920)</f>
        <v>115</v>
      </c>
      <c r="V2920">
        <f t="shared" si="273"/>
        <v>0</v>
      </c>
      <c r="W2920">
        <f t="shared" si="274"/>
        <v>0</v>
      </c>
      <c r="X2920">
        <f t="shared" si="275"/>
        <v>1</v>
      </c>
    </row>
    <row r="2921" spans="1:24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>
        <f>E2921/D2921</f>
        <v>8.5000000000000006E-2</v>
      </c>
      <c r="O2921" s="6">
        <f>IF(L2921&gt;0,E2921/L2921,0)</f>
        <v>8.5</v>
      </c>
      <c r="P2921" s="11">
        <f t="shared" si="270"/>
        <v>41856.411215277774</v>
      </c>
      <c r="Q2921" s="11">
        <f>(((J2921/60)/60)/24)+DATE(1970,1,1)+(-5/24)</f>
        <v>41826.411215277774</v>
      </c>
      <c r="R2921" s="13" t="s">
        <v>8271</v>
      </c>
      <c r="S2921" s="14" t="str">
        <f t="shared" si="271"/>
        <v>theater</v>
      </c>
      <c r="T2921" s="13" t="str">
        <f t="shared" si="272"/>
        <v>plays</v>
      </c>
      <c r="U2921">
        <f>LEN(C2921)</f>
        <v>107</v>
      </c>
      <c r="V2921">
        <f t="shared" si="273"/>
        <v>0</v>
      </c>
      <c r="W2921">
        <f t="shared" si="274"/>
        <v>0</v>
      </c>
      <c r="X2921">
        <f t="shared" si="275"/>
        <v>1</v>
      </c>
    </row>
    <row r="2922" spans="1:24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>
        <f>E2922/D2922</f>
        <v>0.26840000000000003</v>
      </c>
      <c r="O2922" s="6">
        <f>IF(L2922&gt;0,E2922/L2922,0)</f>
        <v>51.615384615384613</v>
      </c>
      <c r="P2922" s="11">
        <f t="shared" si="270"/>
        <v>42088.54247685185</v>
      </c>
      <c r="Q2922" s="11">
        <f>(((J2922/60)/60)/24)+DATE(1970,1,1)+(-5/24)</f>
        <v>42058.584143518521</v>
      </c>
      <c r="R2922" s="13" t="s">
        <v>8271</v>
      </c>
      <c r="S2922" s="14" t="str">
        <f t="shared" si="271"/>
        <v>theater</v>
      </c>
      <c r="T2922" s="13" t="str">
        <f t="shared" si="272"/>
        <v>plays</v>
      </c>
      <c r="U2922">
        <f>LEN(C2922)</f>
        <v>134</v>
      </c>
      <c r="V2922">
        <f t="shared" si="273"/>
        <v>0</v>
      </c>
      <c r="W2922">
        <f t="shared" si="274"/>
        <v>0</v>
      </c>
      <c r="X2922">
        <f t="shared" si="275"/>
        <v>1</v>
      </c>
    </row>
    <row r="2923" spans="1:24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>
        <f>E2923/D2923</f>
        <v>1.29</v>
      </c>
      <c r="O2923" s="6">
        <f>IF(L2923&gt;0,E2923/L2923,0)</f>
        <v>43</v>
      </c>
      <c r="P2923" s="11">
        <f t="shared" si="270"/>
        <v>41907.678287037037</v>
      </c>
      <c r="Q2923" s="11">
        <f>(((J2923/60)/60)/24)+DATE(1970,1,1)+(-5/24)</f>
        <v>41877.678287037037</v>
      </c>
      <c r="R2923" s="13" t="s">
        <v>8305</v>
      </c>
      <c r="S2923" s="14" t="str">
        <f t="shared" si="271"/>
        <v>theater</v>
      </c>
      <c r="T2923" s="13" t="str">
        <f t="shared" si="272"/>
        <v>musical</v>
      </c>
      <c r="U2923">
        <f>LEN(C2923)</f>
        <v>95</v>
      </c>
      <c r="V2923">
        <f t="shared" si="273"/>
        <v>0</v>
      </c>
      <c r="W2923">
        <f t="shared" si="274"/>
        <v>1</v>
      </c>
      <c r="X2923">
        <f t="shared" si="275"/>
        <v>0</v>
      </c>
    </row>
    <row r="2924" spans="1:24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>
        <f>E2924/D2924</f>
        <v>1</v>
      </c>
      <c r="O2924" s="6">
        <f>IF(L2924&gt;0,E2924/L2924,0)</f>
        <v>83.333333333333329</v>
      </c>
      <c r="P2924" s="11">
        <f t="shared" si="270"/>
        <v>42142.665821759256</v>
      </c>
      <c r="Q2924" s="11">
        <f>(((J2924/60)/60)/24)+DATE(1970,1,1)+(-5/24)</f>
        <v>42097.665821759256</v>
      </c>
      <c r="R2924" s="13" t="s">
        <v>8305</v>
      </c>
      <c r="S2924" s="14" t="str">
        <f t="shared" si="271"/>
        <v>theater</v>
      </c>
      <c r="T2924" s="13" t="str">
        <f t="shared" si="272"/>
        <v>musical</v>
      </c>
      <c r="U2924">
        <f>LEN(C2924)</f>
        <v>135</v>
      </c>
      <c r="V2924">
        <f t="shared" si="273"/>
        <v>0</v>
      </c>
      <c r="W2924">
        <f t="shared" si="274"/>
        <v>0</v>
      </c>
      <c r="X2924">
        <f t="shared" si="275"/>
        <v>1</v>
      </c>
    </row>
    <row r="2925" spans="1:24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>
        <f>E2925/D2925</f>
        <v>1</v>
      </c>
      <c r="O2925" s="6">
        <f>IF(L2925&gt;0,E2925/L2925,0)</f>
        <v>30</v>
      </c>
      <c r="P2925" s="11">
        <f t="shared" si="270"/>
        <v>42027.916666666664</v>
      </c>
      <c r="Q2925" s="11">
        <f>(((J2925/60)/60)/24)+DATE(1970,1,1)+(-5/24)</f>
        <v>42012.944201388884</v>
      </c>
      <c r="R2925" s="13" t="s">
        <v>8305</v>
      </c>
      <c r="S2925" s="14" t="str">
        <f t="shared" si="271"/>
        <v>theater</v>
      </c>
      <c r="T2925" s="13" t="str">
        <f t="shared" si="272"/>
        <v>musical</v>
      </c>
      <c r="U2925">
        <f>LEN(C2925)</f>
        <v>115</v>
      </c>
      <c r="V2925">
        <f t="shared" si="273"/>
        <v>0</v>
      </c>
      <c r="W2925">
        <f t="shared" si="274"/>
        <v>0</v>
      </c>
      <c r="X2925">
        <f t="shared" si="275"/>
        <v>1</v>
      </c>
    </row>
    <row r="2926" spans="1:24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>
        <f>E2926/D2926</f>
        <v>1.032</v>
      </c>
      <c r="O2926" s="6">
        <f>IF(L2926&gt;0,E2926/L2926,0)</f>
        <v>175.51020408163265</v>
      </c>
      <c r="P2926" s="11">
        <f t="shared" si="270"/>
        <v>42132.957638888889</v>
      </c>
      <c r="Q2926" s="11">
        <f>(((J2926/60)/60)/24)+DATE(1970,1,1)+(-5/24)</f>
        <v>42103.348495370366</v>
      </c>
      <c r="R2926" s="13" t="s">
        <v>8305</v>
      </c>
      <c r="S2926" s="14" t="str">
        <f t="shared" si="271"/>
        <v>theater</v>
      </c>
      <c r="T2926" s="13" t="str">
        <f t="shared" si="272"/>
        <v>musical</v>
      </c>
      <c r="U2926">
        <f>LEN(C2926)</f>
        <v>128</v>
      </c>
      <c r="V2926">
        <f t="shared" si="273"/>
        <v>0</v>
      </c>
      <c r="W2926">
        <f t="shared" si="274"/>
        <v>0</v>
      </c>
      <c r="X2926">
        <f t="shared" si="275"/>
        <v>1</v>
      </c>
    </row>
    <row r="2927" spans="1:24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>
        <f>E2927/D2927</f>
        <v>1.0244597777777777</v>
      </c>
      <c r="O2927" s="6">
        <f>IF(L2927&gt;0,E2927/L2927,0)</f>
        <v>231.66175879396985</v>
      </c>
      <c r="P2927" s="11">
        <f t="shared" si="270"/>
        <v>41893.375787037032</v>
      </c>
      <c r="Q2927" s="11">
        <f>(((J2927/60)/60)/24)+DATE(1970,1,1)+(-5/24)</f>
        <v>41863.375787037032</v>
      </c>
      <c r="R2927" s="13" t="s">
        <v>8305</v>
      </c>
      <c r="S2927" s="14" t="str">
        <f t="shared" si="271"/>
        <v>theater</v>
      </c>
      <c r="T2927" s="13" t="str">
        <f t="shared" si="272"/>
        <v>musical</v>
      </c>
      <c r="U2927">
        <f>LEN(C2927)</f>
        <v>113</v>
      </c>
      <c r="V2927">
        <f t="shared" si="273"/>
        <v>0</v>
      </c>
      <c r="W2927">
        <f t="shared" si="274"/>
        <v>0</v>
      </c>
      <c r="X2927">
        <f t="shared" si="275"/>
        <v>1</v>
      </c>
    </row>
    <row r="2928" spans="1:24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>
        <f>E2928/D2928</f>
        <v>1.25</v>
      </c>
      <c r="O2928" s="6">
        <f>IF(L2928&gt;0,E2928/L2928,0)</f>
        <v>75</v>
      </c>
      <c r="P2928" s="11">
        <f t="shared" si="270"/>
        <v>42058.557627314811</v>
      </c>
      <c r="Q2928" s="11">
        <f>(((J2928/60)/60)/24)+DATE(1970,1,1)+(-5/24)</f>
        <v>42044.557627314811</v>
      </c>
      <c r="R2928" s="13" t="s">
        <v>8305</v>
      </c>
      <c r="S2928" s="14" t="str">
        <f t="shared" si="271"/>
        <v>theater</v>
      </c>
      <c r="T2928" s="13" t="str">
        <f t="shared" si="272"/>
        <v>musical</v>
      </c>
      <c r="U2928">
        <f>LEN(C2928)</f>
        <v>125</v>
      </c>
      <c r="V2928">
        <f t="shared" si="273"/>
        <v>0</v>
      </c>
      <c r="W2928">
        <f t="shared" si="274"/>
        <v>0</v>
      </c>
      <c r="X2928">
        <f t="shared" si="275"/>
        <v>1</v>
      </c>
    </row>
    <row r="2929" spans="1:24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>
        <f>E2929/D2929</f>
        <v>1.3083333333333333</v>
      </c>
      <c r="O2929" s="6">
        <f>IF(L2929&gt;0,E2929/L2929,0)</f>
        <v>112.14285714285714</v>
      </c>
      <c r="P2929" s="11">
        <f t="shared" si="270"/>
        <v>41835</v>
      </c>
      <c r="Q2929" s="11">
        <f>(((J2929/60)/60)/24)+DATE(1970,1,1)+(-5/24)</f>
        <v>41806.460983796293</v>
      </c>
      <c r="R2929" s="13" t="s">
        <v>8305</v>
      </c>
      <c r="S2929" s="14" t="str">
        <f t="shared" si="271"/>
        <v>theater</v>
      </c>
      <c r="T2929" s="13" t="str">
        <f t="shared" si="272"/>
        <v>musical</v>
      </c>
      <c r="U2929">
        <f>LEN(C2929)</f>
        <v>131</v>
      </c>
      <c r="V2929">
        <f t="shared" si="273"/>
        <v>0</v>
      </c>
      <c r="W2929">
        <f t="shared" si="274"/>
        <v>0</v>
      </c>
      <c r="X2929">
        <f t="shared" si="275"/>
        <v>1</v>
      </c>
    </row>
    <row r="2930" spans="1:24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>
        <f>E2930/D2930</f>
        <v>1</v>
      </c>
      <c r="O2930" s="6">
        <f>IF(L2930&gt;0,E2930/L2930,0)</f>
        <v>41.666666666666664</v>
      </c>
      <c r="P2930" s="11">
        <f t="shared" si="270"/>
        <v>42433.789884259262</v>
      </c>
      <c r="Q2930" s="11">
        <f>(((J2930/60)/60)/24)+DATE(1970,1,1)+(-5/24)</f>
        <v>42403.789884259262</v>
      </c>
      <c r="R2930" s="13" t="s">
        <v>8305</v>
      </c>
      <c r="S2930" s="14" t="str">
        <f t="shared" si="271"/>
        <v>theater</v>
      </c>
      <c r="T2930" s="13" t="str">
        <f t="shared" si="272"/>
        <v>musical</v>
      </c>
      <c r="U2930">
        <f>LEN(C2930)</f>
        <v>64</v>
      </c>
      <c r="V2930">
        <f t="shared" si="273"/>
        <v>0</v>
      </c>
      <c r="W2930">
        <f t="shared" si="274"/>
        <v>1</v>
      </c>
      <c r="X2930">
        <f t="shared" si="275"/>
        <v>0</v>
      </c>
    </row>
    <row r="2931" spans="1:24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>
        <f>E2931/D2931</f>
        <v>1.02069375</v>
      </c>
      <c r="O2931" s="6">
        <f>IF(L2931&gt;0,E2931/L2931,0)</f>
        <v>255.17343750000001</v>
      </c>
      <c r="P2931" s="11">
        <f t="shared" si="270"/>
        <v>41784.355995370366</v>
      </c>
      <c r="Q2931" s="11">
        <f>(((J2931/60)/60)/24)+DATE(1970,1,1)+(-5/24)</f>
        <v>41754.355995370366</v>
      </c>
      <c r="R2931" s="13" t="s">
        <v>8305</v>
      </c>
      <c r="S2931" s="14" t="str">
        <f t="shared" si="271"/>
        <v>theater</v>
      </c>
      <c r="T2931" s="13" t="str">
        <f t="shared" si="272"/>
        <v>musical</v>
      </c>
      <c r="U2931">
        <f>LEN(C2931)</f>
        <v>135</v>
      </c>
      <c r="V2931">
        <f t="shared" si="273"/>
        <v>0</v>
      </c>
      <c r="W2931">
        <f t="shared" si="274"/>
        <v>0</v>
      </c>
      <c r="X2931">
        <f t="shared" si="275"/>
        <v>1</v>
      </c>
    </row>
    <row r="2932" spans="1:24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>
        <f>E2932/D2932</f>
        <v>1.0092000000000001</v>
      </c>
      <c r="O2932" s="6">
        <f>IF(L2932&gt;0,E2932/L2932,0)</f>
        <v>162.7741935483871</v>
      </c>
      <c r="P2932" s="11">
        <f t="shared" si="270"/>
        <v>42131.375740740739</v>
      </c>
      <c r="Q2932" s="11">
        <f>(((J2932/60)/60)/24)+DATE(1970,1,1)+(-5/24)</f>
        <v>42101.375740740739</v>
      </c>
      <c r="R2932" s="13" t="s">
        <v>8305</v>
      </c>
      <c r="S2932" s="14" t="str">
        <f t="shared" si="271"/>
        <v>theater</v>
      </c>
      <c r="T2932" s="13" t="str">
        <f t="shared" si="272"/>
        <v>musical</v>
      </c>
      <c r="U2932">
        <f>LEN(C2932)</f>
        <v>131</v>
      </c>
      <c r="V2932">
        <f t="shared" si="273"/>
        <v>0</v>
      </c>
      <c r="W2932">
        <f t="shared" si="274"/>
        <v>0</v>
      </c>
      <c r="X2932">
        <f t="shared" si="275"/>
        <v>1</v>
      </c>
    </row>
    <row r="2933" spans="1:24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>
        <f>E2933/D2933</f>
        <v>1.06</v>
      </c>
      <c r="O2933" s="6">
        <f>IF(L2933&gt;0,E2933/L2933,0)</f>
        <v>88.333333333333329</v>
      </c>
      <c r="P2933" s="11">
        <f t="shared" si="270"/>
        <v>41897.047222222223</v>
      </c>
      <c r="Q2933" s="11">
        <f>(((J2933/60)/60)/24)+DATE(1970,1,1)+(-5/24)</f>
        <v>41872.082905092589</v>
      </c>
      <c r="R2933" s="13" t="s">
        <v>8305</v>
      </c>
      <c r="S2933" s="14" t="str">
        <f t="shared" si="271"/>
        <v>theater</v>
      </c>
      <c r="T2933" s="13" t="str">
        <f t="shared" si="272"/>
        <v>musical</v>
      </c>
      <c r="U2933">
        <f>LEN(C2933)</f>
        <v>133</v>
      </c>
      <c r="V2933">
        <f t="shared" si="273"/>
        <v>0</v>
      </c>
      <c r="W2933">
        <f t="shared" si="274"/>
        <v>0</v>
      </c>
      <c r="X2933">
        <f t="shared" si="275"/>
        <v>1</v>
      </c>
    </row>
    <row r="2934" spans="1:24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>
        <f>E2934/D2934</f>
        <v>1.0509677419354839</v>
      </c>
      <c r="O2934" s="6">
        <f>IF(L2934&gt;0,E2934/L2934,0)</f>
        <v>85.736842105263165</v>
      </c>
      <c r="P2934" s="11">
        <f t="shared" si="270"/>
        <v>42056.249999999993</v>
      </c>
      <c r="Q2934" s="11">
        <f>(((J2934/60)/60)/24)+DATE(1970,1,1)+(-5/24)</f>
        <v>42024.956446759257</v>
      </c>
      <c r="R2934" s="13" t="s">
        <v>8305</v>
      </c>
      <c r="S2934" s="14" t="str">
        <f t="shared" si="271"/>
        <v>theater</v>
      </c>
      <c r="T2934" s="13" t="str">
        <f t="shared" si="272"/>
        <v>musical</v>
      </c>
      <c r="U2934">
        <f>LEN(C2934)</f>
        <v>129</v>
      </c>
      <c r="V2934">
        <f t="shared" si="273"/>
        <v>0</v>
      </c>
      <c r="W2934">
        <f t="shared" si="274"/>
        <v>0</v>
      </c>
      <c r="X2934">
        <f t="shared" si="275"/>
        <v>1</v>
      </c>
    </row>
    <row r="2935" spans="1:24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>
        <f>E2935/D2935</f>
        <v>1.0276000000000001</v>
      </c>
      <c r="O2935" s="6">
        <f>IF(L2935&gt;0,E2935/L2935,0)</f>
        <v>47.574074074074076</v>
      </c>
      <c r="P2935" s="11">
        <f t="shared" si="270"/>
        <v>42525.748298611106</v>
      </c>
      <c r="Q2935" s="11">
        <f>(((J2935/60)/60)/24)+DATE(1970,1,1)+(-5/24)</f>
        <v>42495.748298611106</v>
      </c>
      <c r="R2935" s="13" t="s">
        <v>8305</v>
      </c>
      <c r="S2935" s="14" t="str">
        <f t="shared" si="271"/>
        <v>theater</v>
      </c>
      <c r="T2935" s="13" t="str">
        <f t="shared" si="272"/>
        <v>musical</v>
      </c>
      <c r="U2935">
        <f>LEN(C2935)</f>
        <v>135</v>
      </c>
      <c r="V2935">
        <f t="shared" si="273"/>
        <v>0</v>
      </c>
      <c r="W2935">
        <f t="shared" si="274"/>
        <v>0</v>
      </c>
      <c r="X2935">
        <f t="shared" si="275"/>
        <v>1</v>
      </c>
    </row>
    <row r="2936" spans="1:24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>
        <f>E2936/D2936</f>
        <v>1.08</v>
      </c>
      <c r="O2936" s="6">
        <f>IF(L2936&gt;0,E2936/L2936,0)</f>
        <v>72.972972972972968</v>
      </c>
      <c r="P2936" s="11">
        <f t="shared" si="270"/>
        <v>41805.427824074075</v>
      </c>
      <c r="Q2936" s="11">
        <f>(((J2936/60)/60)/24)+DATE(1970,1,1)+(-5/24)</f>
        <v>41775.427824074075</v>
      </c>
      <c r="R2936" s="13" t="s">
        <v>8305</v>
      </c>
      <c r="S2936" s="14" t="str">
        <f t="shared" si="271"/>
        <v>theater</v>
      </c>
      <c r="T2936" s="13" t="str">
        <f t="shared" si="272"/>
        <v>musical</v>
      </c>
      <c r="U2936">
        <f>LEN(C2936)</f>
        <v>105</v>
      </c>
      <c r="V2936">
        <f t="shared" si="273"/>
        <v>0</v>
      </c>
      <c r="W2936">
        <f t="shared" si="274"/>
        <v>0</v>
      </c>
      <c r="X2936">
        <f t="shared" si="275"/>
        <v>1</v>
      </c>
    </row>
    <row r="2937" spans="1:24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>
        <f>E2937/D2937</f>
        <v>1.0088571428571429</v>
      </c>
      <c r="O2937" s="6">
        <f>IF(L2937&gt;0,E2937/L2937,0)</f>
        <v>90.538461538461533</v>
      </c>
      <c r="P2937" s="11">
        <f t="shared" si="270"/>
        <v>42611.499999999993</v>
      </c>
      <c r="Q2937" s="11">
        <f>(((J2937/60)/60)/24)+DATE(1970,1,1)+(-5/24)</f>
        <v>42553.375092592592</v>
      </c>
      <c r="R2937" s="13" t="s">
        <v>8305</v>
      </c>
      <c r="S2937" s="14" t="str">
        <f t="shared" si="271"/>
        <v>theater</v>
      </c>
      <c r="T2937" s="13" t="str">
        <f t="shared" si="272"/>
        <v>musical</v>
      </c>
      <c r="U2937">
        <f>LEN(C2937)</f>
        <v>116</v>
      </c>
      <c r="V2937">
        <f t="shared" si="273"/>
        <v>0</v>
      </c>
      <c r="W2937">
        <f t="shared" si="274"/>
        <v>0</v>
      </c>
      <c r="X2937">
        <f t="shared" si="275"/>
        <v>1</v>
      </c>
    </row>
    <row r="2938" spans="1:24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>
        <f>E2938/D2938</f>
        <v>1.28</v>
      </c>
      <c r="O2938" s="6">
        <f>IF(L2938&gt;0,E2938/L2938,0)</f>
        <v>37.647058823529413</v>
      </c>
      <c r="P2938" s="11">
        <f t="shared" si="270"/>
        <v>41924.999305555553</v>
      </c>
      <c r="Q2938" s="11">
        <f>(((J2938/60)/60)/24)+DATE(1970,1,1)+(-5/24)</f>
        <v>41912.442395833328</v>
      </c>
      <c r="R2938" s="13" t="s">
        <v>8305</v>
      </c>
      <c r="S2938" s="14" t="str">
        <f t="shared" si="271"/>
        <v>theater</v>
      </c>
      <c r="T2938" s="13" t="str">
        <f t="shared" si="272"/>
        <v>musical</v>
      </c>
      <c r="U2938">
        <f>LEN(C2938)</f>
        <v>116</v>
      </c>
      <c r="V2938">
        <f t="shared" si="273"/>
        <v>0</v>
      </c>
      <c r="W2938">
        <f t="shared" si="274"/>
        <v>0</v>
      </c>
      <c r="X2938">
        <f t="shared" si="275"/>
        <v>1</v>
      </c>
    </row>
    <row r="2939" spans="1:24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>
        <f>E2939/D2939</f>
        <v>1.3333333333333333</v>
      </c>
      <c r="O2939" s="6">
        <f>IF(L2939&gt;0,E2939/L2939,0)</f>
        <v>36.363636363636367</v>
      </c>
      <c r="P2939" s="11">
        <f t="shared" si="270"/>
        <v>41833.248993055553</v>
      </c>
      <c r="Q2939" s="11">
        <f>(((J2939/60)/60)/24)+DATE(1970,1,1)+(-5/24)</f>
        <v>41803.248993055553</v>
      </c>
      <c r="R2939" s="13" t="s">
        <v>8305</v>
      </c>
      <c r="S2939" s="14" t="str">
        <f t="shared" si="271"/>
        <v>theater</v>
      </c>
      <c r="T2939" s="13" t="str">
        <f t="shared" si="272"/>
        <v>musical</v>
      </c>
      <c r="U2939">
        <f>LEN(C2939)</f>
        <v>79</v>
      </c>
      <c r="V2939">
        <f t="shared" si="273"/>
        <v>0</v>
      </c>
      <c r="W2939">
        <f t="shared" si="274"/>
        <v>1</v>
      </c>
      <c r="X2939">
        <f t="shared" si="275"/>
        <v>0</v>
      </c>
    </row>
    <row r="2940" spans="1:24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>
        <f>E2940/D2940</f>
        <v>1.0137499999999999</v>
      </c>
      <c r="O2940" s="6">
        <f>IF(L2940&gt;0,E2940/L2940,0)</f>
        <v>126.71875</v>
      </c>
      <c r="P2940" s="11">
        <f t="shared" si="270"/>
        <v>42034.495532407404</v>
      </c>
      <c r="Q2940" s="11">
        <f>(((J2940/60)/60)/24)+DATE(1970,1,1)+(-5/24)</f>
        <v>42004.495532407404</v>
      </c>
      <c r="R2940" s="13" t="s">
        <v>8305</v>
      </c>
      <c r="S2940" s="14" t="str">
        <f t="shared" si="271"/>
        <v>theater</v>
      </c>
      <c r="T2940" s="13" t="str">
        <f t="shared" si="272"/>
        <v>musical</v>
      </c>
      <c r="U2940">
        <f>LEN(C2940)</f>
        <v>130</v>
      </c>
      <c r="V2940">
        <f t="shared" si="273"/>
        <v>0</v>
      </c>
      <c r="W2940">
        <f t="shared" si="274"/>
        <v>0</v>
      </c>
      <c r="X2940">
        <f t="shared" si="275"/>
        <v>1</v>
      </c>
    </row>
    <row r="2941" spans="1:24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>
        <f>E2941/D2941</f>
        <v>1.0287500000000001</v>
      </c>
      <c r="O2941" s="6">
        <f>IF(L2941&gt;0,E2941/L2941,0)</f>
        <v>329.2</v>
      </c>
      <c r="P2941" s="11">
        <f t="shared" si="270"/>
        <v>41878.833333333328</v>
      </c>
      <c r="Q2941" s="11">
        <f>(((J2941/60)/60)/24)+DATE(1970,1,1)+(-5/24)</f>
        <v>41845.60083333333</v>
      </c>
      <c r="R2941" s="13" t="s">
        <v>8305</v>
      </c>
      <c r="S2941" s="14" t="str">
        <f t="shared" si="271"/>
        <v>theater</v>
      </c>
      <c r="T2941" s="13" t="str">
        <f t="shared" si="272"/>
        <v>musical</v>
      </c>
      <c r="U2941">
        <f>LEN(C2941)</f>
        <v>135</v>
      </c>
      <c r="V2941">
        <f t="shared" si="273"/>
        <v>0</v>
      </c>
      <c r="W2941">
        <f t="shared" si="274"/>
        <v>0</v>
      </c>
      <c r="X2941">
        <f t="shared" si="275"/>
        <v>1</v>
      </c>
    </row>
    <row r="2942" spans="1:24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>
        <f>E2942/D2942</f>
        <v>1.0724</v>
      </c>
      <c r="O2942" s="6">
        <f>IF(L2942&gt;0,E2942/L2942,0)</f>
        <v>81.242424242424249</v>
      </c>
      <c r="P2942" s="11">
        <f t="shared" si="270"/>
        <v>42022.565023148149</v>
      </c>
      <c r="Q2942" s="11">
        <f>(((J2942/60)/60)/24)+DATE(1970,1,1)+(-5/24)</f>
        <v>41982.565023148149</v>
      </c>
      <c r="R2942" s="13" t="s">
        <v>8305</v>
      </c>
      <c r="S2942" s="14" t="str">
        <f t="shared" si="271"/>
        <v>theater</v>
      </c>
      <c r="T2942" s="13" t="str">
        <f t="shared" si="272"/>
        <v>musical</v>
      </c>
      <c r="U2942">
        <f>LEN(C2942)</f>
        <v>119</v>
      </c>
      <c r="V2942">
        <f t="shared" si="273"/>
        <v>0</v>
      </c>
      <c r="W2942">
        <f t="shared" si="274"/>
        <v>0</v>
      </c>
      <c r="X2942">
        <f t="shared" si="275"/>
        <v>1</v>
      </c>
    </row>
    <row r="2943" spans="1:24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>
        <f>E2943/D2943</f>
        <v>4.0000000000000003E-5</v>
      </c>
      <c r="O2943" s="6">
        <f>IF(L2943&gt;0,E2943/L2943,0)</f>
        <v>1</v>
      </c>
      <c r="P2943" s="11">
        <f t="shared" si="270"/>
        <v>42064.751793981479</v>
      </c>
      <c r="Q2943" s="11">
        <f>(((J2943/60)/60)/24)+DATE(1970,1,1)+(-5/24)</f>
        <v>42034.751793981479</v>
      </c>
      <c r="R2943" s="13" t="s">
        <v>8303</v>
      </c>
      <c r="S2943" s="14" t="str">
        <f t="shared" si="271"/>
        <v>theater</v>
      </c>
      <c r="T2943" s="13" t="str">
        <f t="shared" si="272"/>
        <v>spaces</v>
      </c>
      <c r="U2943">
        <f>LEN(C2943)</f>
        <v>134</v>
      </c>
      <c r="V2943">
        <f t="shared" si="273"/>
        <v>0</v>
      </c>
      <c r="W2943">
        <f t="shared" si="274"/>
        <v>0</v>
      </c>
      <c r="X2943">
        <f t="shared" si="275"/>
        <v>1</v>
      </c>
    </row>
    <row r="2944" spans="1:24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>
        <f>E2944/D2944</f>
        <v>0.20424999999999999</v>
      </c>
      <c r="O2944" s="6">
        <f>IF(L2944&gt;0,E2944/L2944,0)</f>
        <v>202.22772277227722</v>
      </c>
      <c r="P2944" s="11">
        <f t="shared" si="270"/>
        <v>42354.637499999997</v>
      </c>
      <c r="Q2944" s="11">
        <f>(((J2944/60)/60)/24)+DATE(1970,1,1)+(-5/24)</f>
        <v>42334.595590277771</v>
      </c>
      <c r="R2944" s="13" t="s">
        <v>8303</v>
      </c>
      <c r="S2944" s="14" t="str">
        <f t="shared" si="271"/>
        <v>theater</v>
      </c>
      <c r="T2944" s="13" t="str">
        <f t="shared" si="272"/>
        <v>spaces</v>
      </c>
      <c r="U2944">
        <f>LEN(C2944)</f>
        <v>132</v>
      </c>
      <c r="V2944">
        <f t="shared" si="273"/>
        <v>0</v>
      </c>
      <c r="W2944">
        <f t="shared" si="274"/>
        <v>0</v>
      </c>
      <c r="X2944">
        <f t="shared" si="275"/>
        <v>1</v>
      </c>
    </row>
    <row r="2945" spans="1:24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>
        <f>E2945/D2945</f>
        <v>0</v>
      </c>
      <c r="O2945" s="6">
        <f>IF(L2945&gt;0,E2945/L2945,0)</f>
        <v>0</v>
      </c>
      <c r="P2945" s="11">
        <f t="shared" si="270"/>
        <v>42106.921064814807</v>
      </c>
      <c r="Q2945" s="11">
        <f>(((J2945/60)/60)/24)+DATE(1970,1,1)+(-5/24)</f>
        <v>42076.921064814807</v>
      </c>
      <c r="R2945" s="13" t="s">
        <v>8303</v>
      </c>
      <c r="S2945" s="14" t="str">
        <f t="shared" si="271"/>
        <v>theater</v>
      </c>
      <c r="T2945" s="13" t="str">
        <f t="shared" si="272"/>
        <v>spaces</v>
      </c>
      <c r="U2945">
        <f>LEN(C2945)</f>
        <v>115</v>
      </c>
      <c r="V2945">
        <f t="shared" si="273"/>
        <v>0</v>
      </c>
      <c r="W2945">
        <f t="shared" si="274"/>
        <v>0</v>
      </c>
      <c r="X2945">
        <f t="shared" si="275"/>
        <v>1</v>
      </c>
    </row>
    <row r="2946" spans="1:24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>
        <f>E2946/D2946</f>
        <v>0.01</v>
      </c>
      <c r="O2946" s="6">
        <f>IF(L2946&gt;0,E2946/L2946,0)</f>
        <v>100</v>
      </c>
      <c r="P2946" s="11">
        <f t="shared" ref="P2946:P3009" si="276">(((I2946/60)/60)/24)+DATE(1970,1,1)+(-5/24)</f>
        <v>42162.705995370365</v>
      </c>
      <c r="Q2946" s="11">
        <f>(((J2946/60)/60)/24)+DATE(1970,1,1)+(-5/24)</f>
        <v>42132.705995370365</v>
      </c>
      <c r="R2946" s="13" t="s">
        <v>8303</v>
      </c>
      <c r="S2946" s="14" t="str">
        <f t="shared" ref="S2946:S3009" si="277">LEFT(R2946,SEARCH("/",R2946)-1)</f>
        <v>theater</v>
      </c>
      <c r="T2946" s="13" t="str">
        <f t="shared" ref="T2946:T3009" si="278">RIGHT(R2946,LEN(R2946)-SEARCH("/",R2946))</f>
        <v>spaces</v>
      </c>
      <c r="U2946">
        <f>LEN(C2946)</f>
        <v>101</v>
      </c>
      <c r="V2946">
        <f t="shared" si="273"/>
        <v>0</v>
      </c>
      <c r="W2946">
        <f t="shared" si="274"/>
        <v>0</v>
      </c>
      <c r="X2946">
        <f t="shared" si="275"/>
        <v>1</v>
      </c>
    </row>
    <row r="2947" spans="1:24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>
        <f>E2947/D2947</f>
        <v>0</v>
      </c>
      <c r="O2947" s="6">
        <f>IF(L2947&gt;0,E2947/L2947,0)</f>
        <v>0</v>
      </c>
      <c r="P2947" s="11">
        <f t="shared" si="276"/>
        <v>42147.931250000001</v>
      </c>
      <c r="Q2947" s="11">
        <f>(((J2947/60)/60)/24)+DATE(1970,1,1)+(-5/24)</f>
        <v>42117.931250000001</v>
      </c>
      <c r="R2947" s="13" t="s">
        <v>8303</v>
      </c>
      <c r="S2947" s="14" t="str">
        <f t="shared" si="277"/>
        <v>theater</v>
      </c>
      <c r="T2947" s="13" t="str">
        <f t="shared" si="278"/>
        <v>spaces</v>
      </c>
      <c r="U2947">
        <f>LEN(C2947)</f>
        <v>129</v>
      </c>
      <c r="V2947">
        <f t="shared" ref="V2947:V3010" si="279">IF(U2947&lt;50,1,0)</f>
        <v>0</v>
      </c>
      <c r="W2947">
        <f t="shared" ref="W2947:W3010" si="280">IF(AND(U2947&gt;= 50, U2947 &lt; 100),1,0)</f>
        <v>0</v>
      </c>
      <c r="X2947">
        <f t="shared" ref="X2947:X3010" si="281">IF(U2947&gt;=100,1,0)</f>
        <v>1</v>
      </c>
    </row>
    <row r="2948" spans="1:24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>
        <f>E2948/D2948</f>
        <v>1E-3</v>
      </c>
      <c r="O2948" s="6">
        <f>IF(L2948&gt;0,E2948/L2948,0)</f>
        <v>1</v>
      </c>
      <c r="P2948" s="11">
        <f t="shared" si="276"/>
        <v>42597.322824074072</v>
      </c>
      <c r="Q2948" s="11">
        <f>(((J2948/60)/60)/24)+DATE(1970,1,1)+(-5/24)</f>
        <v>42567.322824074072</v>
      </c>
      <c r="R2948" s="13" t="s">
        <v>8303</v>
      </c>
      <c r="S2948" s="14" t="str">
        <f t="shared" si="277"/>
        <v>theater</v>
      </c>
      <c r="T2948" s="13" t="str">
        <f t="shared" si="278"/>
        <v>spaces</v>
      </c>
      <c r="U2948">
        <f>LEN(C2948)</f>
        <v>127</v>
      </c>
      <c r="V2948">
        <f t="shared" si="279"/>
        <v>0</v>
      </c>
      <c r="W2948">
        <f t="shared" si="280"/>
        <v>0</v>
      </c>
      <c r="X2948">
        <f t="shared" si="281"/>
        <v>1</v>
      </c>
    </row>
    <row r="2949" spans="1:24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>
        <f>E2949/D2949</f>
        <v>4.2880000000000001E-2</v>
      </c>
      <c r="O2949" s="6">
        <f>IF(L2949&gt;0,E2949/L2949,0)</f>
        <v>82.461538461538467</v>
      </c>
      <c r="P2949" s="11">
        <f t="shared" si="276"/>
        <v>42698.507638888892</v>
      </c>
      <c r="Q2949" s="11">
        <f>(((J2949/60)/60)/24)+DATE(1970,1,1)+(-5/24)</f>
        <v>42649.353784722225</v>
      </c>
      <c r="R2949" s="13" t="s">
        <v>8303</v>
      </c>
      <c r="S2949" s="14" t="str">
        <f t="shared" si="277"/>
        <v>theater</v>
      </c>
      <c r="T2949" s="13" t="str">
        <f t="shared" si="278"/>
        <v>spaces</v>
      </c>
      <c r="U2949">
        <f>LEN(C2949)</f>
        <v>129</v>
      </c>
      <c r="V2949">
        <f t="shared" si="279"/>
        <v>0</v>
      </c>
      <c r="W2949">
        <f t="shared" si="280"/>
        <v>0</v>
      </c>
      <c r="X2949">
        <f t="shared" si="281"/>
        <v>1</v>
      </c>
    </row>
    <row r="2950" spans="1:24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>
        <f>E2950/D2950</f>
        <v>4.8000000000000001E-5</v>
      </c>
      <c r="O2950" s="6">
        <f>IF(L2950&gt;0,E2950/L2950,0)</f>
        <v>2.6666666666666665</v>
      </c>
      <c r="P2950" s="11">
        <f t="shared" si="276"/>
        <v>42157.440891203696</v>
      </c>
      <c r="Q2950" s="11">
        <f>(((J2950/60)/60)/24)+DATE(1970,1,1)+(-5/24)</f>
        <v>42097.440891203696</v>
      </c>
      <c r="R2950" s="13" t="s">
        <v>8303</v>
      </c>
      <c r="S2950" s="14" t="str">
        <f t="shared" si="277"/>
        <v>theater</v>
      </c>
      <c r="T2950" s="13" t="str">
        <f t="shared" si="278"/>
        <v>spaces</v>
      </c>
      <c r="U2950">
        <f>LEN(C2950)</f>
        <v>134</v>
      </c>
      <c r="V2950">
        <f t="shared" si="279"/>
        <v>0</v>
      </c>
      <c r="W2950">
        <f t="shared" si="280"/>
        <v>0</v>
      </c>
      <c r="X2950">
        <f t="shared" si="281"/>
        <v>1</v>
      </c>
    </row>
    <row r="2951" spans="1:24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>
        <f>E2951/D2951</f>
        <v>2.5000000000000001E-2</v>
      </c>
      <c r="O2951" s="6">
        <f>IF(L2951&gt;0,E2951/L2951,0)</f>
        <v>12.5</v>
      </c>
      <c r="P2951" s="11">
        <f t="shared" si="276"/>
        <v>42327.656446759262</v>
      </c>
      <c r="Q2951" s="11">
        <f>(((J2951/60)/60)/24)+DATE(1970,1,1)+(-5/24)</f>
        <v>42297.61478009259</v>
      </c>
      <c r="R2951" s="13" t="s">
        <v>8303</v>
      </c>
      <c r="S2951" s="14" t="str">
        <f t="shared" si="277"/>
        <v>theater</v>
      </c>
      <c r="T2951" s="13" t="str">
        <f t="shared" si="278"/>
        <v>spaces</v>
      </c>
      <c r="U2951">
        <f>LEN(C2951)</f>
        <v>133</v>
      </c>
      <c r="V2951">
        <f t="shared" si="279"/>
        <v>0</v>
      </c>
      <c r="W2951">
        <f t="shared" si="280"/>
        <v>0</v>
      </c>
      <c r="X2951">
        <f t="shared" si="281"/>
        <v>1</v>
      </c>
    </row>
    <row r="2952" spans="1:24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>
        <f>E2952/D2952</f>
        <v>0</v>
      </c>
      <c r="O2952" s="6">
        <f>IF(L2952&gt;0,E2952/L2952,0)</f>
        <v>0</v>
      </c>
      <c r="P2952" s="11">
        <f t="shared" si="276"/>
        <v>42392.156851851854</v>
      </c>
      <c r="Q2952" s="11">
        <f>(((J2952/60)/60)/24)+DATE(1970,1,1)+(-5/24)</f>
        <v>42362.156851851854</v>
      </c>
      <c r="R2952" s="13" t="s">
        <v>8303</v>
      </c>
      <c r="S2952" s="14" t="str">
        <f t="shared" si="277"/>
        <v>theater</v>
      </c>
      <c r="T2952" s="13" t="str">
        <f t="shared" si="278"/>
        <v>spaces</v>
      </c>
      <c r="U2952">
        <f>LEN(C2952)</f>
        <v>127</v>
      </c>
      <c r="V2952">
        <f t="shared" si="279"/>
        <v>0</v>
      </c>
      <c r="W2952">
        <f t="shared" si="280"/>
        <v>0</v>
      </c>
      <c r="X2952">
        <f t="shared" si="281"/>
        <v>1</v>
      </c>
    </row>
    <row r="2953" spans="1:24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>
        <f>E2953/D2953</f>
        <v>2.1919999999999999E-2</v>
      </c>
      <c r="O2953" s="6">
        <f>IF(L2953&gt;0,E2953/L2953,0)</f>
        <v>18.896551724137932</v>
      </c>
      <c r="P2953" s="11">
        <f t="shared" si="276"/>
        <v>41917.594594907401</v>
      </c>
      <c r="Q2953" s="11">
        <f>(((J2953/60)/60)/24)+DATE(1970,1,1)+(-5/24)</f>
        <v>41872.594594907401</v>
      </c>
      <c r="R2953" s="13" t="s">
        <v>8303</v>
      </c>
      <c r="S2953" s="14" t="str">
        <f t="shared" si="277"/>
        <v>theater</v>
      </c>
      <c r="T2953" s="13" t="str">
        <f t="shared" si="278"/>
        <v>spaces</v>
      </c>
      <c r="U2953">
        <f>LEN(C2953)</f>
        <v>132</v>
      </c>
      <c r="V2953">
        <f t="shared" si="279"/>
        <v>0</v>
      </c>
      <c r="W2953">
        <f t="shared" si="280"/>
        <v>0</v>
      </c>
      <c r="X2953">
        <f t="shared" si="281"/>
        <v>1</v>
      </c>
    </row>
    <row r="2954" spans="1:24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>
        <f>E2954/D2954</f>
        <v>8.0250000000000002E-2</v>
      </c>
      <c r="O2954" s="6">
        <f>IF(L2954&gt;0,E2954/L2954,0)</f>
        <v>200.625</v>
      </c>
      <c r="P2954" s="11">
        <f t="shared" si="276"/>
        <v>42659.958333333336</v>
      </c>
      <c r="Q2954" s="11">
        <f>(((J2954/60)/60)/24)+DATE(1970,1,1)+(-5/24)</f>
        <v>42628.481932870367</v>
      </c>
      <c r="R2954" s="13" t="s">
        <v>8303</v>
      </c>
      <c r="S2954" s="14" t="str">
        <f t="shared" si="277"/>
        <v>theater</v>
      </c>
      <c r="T2954" s="13" t="str">
        <f t="shared" si="278"/>
        <v>spaces</v>
      </c>
      <c r="U2954">
        <f>LEN(C2954)</f>
        <v>135</v>
      </c>
      <c r="V2954">
        <f t="shared" si="279"/>
        <v>0</v>
      </c>
      <c r="W2954">
        <f t="shared" si="280"/>
        <v>0</v>
      </c>
      <c r="X2954">
        <f t="shared" si="281"/>
        <v>1</v>
      </c>
    </row>
    <row r="2955" spans="1:24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>
        <f>E2955/D2955</f>
        <v>1.5125E-3</v>
      </c>
      <c r="O2955" s="6">
        <f>IF(L2955&gt;0,E2955/L2955,0)</f>
        <v>201.66666666666666</v>
      </c>
      <c r="P2955" s="11">
        <f t="shared" si="276"/>
        <v>42285.583576388883</v>
      </c>
      <c r="Q2955" s="11">
        <f>(((J2955/60)/60)/24)+DATE(1970,1,1)+(-5/24)</f>
        <v>42255.583576388883</v>
      </c>
      <c r="R2955" s="13" t="s">
        <v>8303</v>
      </c>
      <c r="S2955" s="14" t="str">
        <f t="shared" si="277"/>
        <v>theater</v>
      </c>
      <c r="T2955" s="13" t="str">
        <f t="shared" si="278"/>
        <v>spaces</v>
      </c>
      <c r="U2955">
        <f>LEN(C2955)</f>
        <v>117</v>
      </c>
      <c r="V2955">
        <f t="shared" si="279"/>
        <v>0</v>
      </c>
      <c r="W2955">
        <f t="shared" si="280"/>
        <v>0</v>
      </c>
      <c r="X2955">
        <f t="shared" si="281"/>
        <v>1</v>
      </c>
    </row>
    <row r="2956" spans="1:24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>
        <f>E2956/D2956</f>
        <v>0</v>
      </c>
      <c r="O2956" s="6">
        <f>IF(L2956&gt;0,E2956/L2956,0)</f>
        <v>0</v>
      </c>
      <c r="P2956" s="11">
        <f t="shared" si="276"/>
        <v>42810.333368055559</v>
      </c>
      <c r="Q2956" s="11">
        <f>(((J2956/60)/60)/24)+DATE(1970,1,1)+(-5/24)</f>
        <v>42790.375034722216</v>
      </c>
      <c r="R2956" s="13" t="s">
        <v>8303</v>
      </c>
      <c r="S2956" s="14" t="str">
        <f t="shared" si="277"/>
        <v>theater</v>
      </c>
      <c r="T2956" s="13" t="str">
        <f t="shared" si="278"/>
        <v>spaces</v>
      </c>
      <c r="U2956">
        <f>LEN(C2956)</f>
        <v>128</v>
      </c>
      <c r="V2956">
        <f t="shared" si="279"/>
        <v>0</v>
      </c>
      <c r="W2956">
        <f t="shared" si="280"/>
        <v>0</v>
      </c>
      <c r="X2956">
        <f t="shared" si="281"/>
        <v>1</v>
      </c>
    </row>
    <row r="2957" spans="1:24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>
        <f>E2957/D2957</f>
        <v>0.59583333333333333</v>
      </c>
      <c r="O2957" s="6">
        <f>IF(L2957&gt;0,E2957/L2957,0)</f>
        <v>65</v>
      </c>
      <c r="P2957" s="11">
        <f t="shared" si="276"/>
        <v>42171.532974537033</v>
      </c>
      <c r="Q2957" s="11">
        <f>(((J2957/60)/60)/24)+DATE(1970,1,1)+(-5/24)</f>
        <v>42141.532974537033</v>
      </c>
      <c r="R2957" s="13" t="s">
        <v>8303</v>
      </c>
      <c r="S2957" s="14" t="str">
        <f t="shared" si="277"/>
        <v>theater</v>
      </c>
      <c r="T2957" s="13" t="str">
        <f t="shared" si="278"/>
        <v>spaces</v>
      </c>
      <c r="U2957">
        <f>LEN(C2957)</f>
        <v>86</v>
      </c>
      <c r="V2957">
        <f t="shared" si="279"/>
        <v>0</v>
      </c>
      <c r="W2957">
        <f t="shared" si="280"/>
        <v>1</v>
      </c>
      <c r="X2957">
        <f t="shared" si="281"/>
        <v>0</v>
      </c>
    </row>
    <row r="2958" spans="1:24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>
        <f>E2958/D2958</f>
        <v>0.16734177215189874</v>
      </c>
      <c r="O2958" s="6">
        <f>IF(L2958&gt;0,E2958/L2958,0)</f>
        <v>66.099999999999994</v>
      </c>
      <c r="P2958" s="11">
        <f t="shared" si="276"/>
        <v>42494.750578703701</v>
      </c>
      <c r="Q2958" s="11">
        <f>(((J2958/60)/60)/24)+DATE(1970,1,1)+(-5/24)</f>
        <v>42464.750578703701</v>
      </c>
      <c r="R2958" s="13" t="s">
        <v>8303</v>
      </c>
      <c r="S2958" s="14" t="str">
        <f t="shared" si="277"/>
        <v>theater</v>
      </c>
      <c r="T2958" s="13" t="str">
        <f t="shared" si="278"/>
        <v>spaces</v>
      </c>
      <c r="U2958">
        <f>LEN(C2958)</f>
        <v>116</v>
      </c>
      <c r="V2958">
        <f t="shared" si="279"/>
        <v>0</v>
      </c>
      <c r="W2958">
        <f t="shared" si="280"/>
        <v>0</v>
      </c>
      <c r="X2958">
        <f t="shared" si="281"/>
        <v>1</v>
      </c>
    </row>
    <row r="2959" spans="1:24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>
        <f>E2959/D2959</f>
        <v>1.8666666666666668E-2</v>
      </c>
      <c r="O2959" s="6">
        <f>IF(L2959&gt;0,E2959/L2959,0)</f>
        <v>93.333333333333329</v>
      </c>
      <c r="P2959" s="11">
        <f t="shared" si="276"/>
        <v>42090.761249999996</v>
      </c>
      <c r="Q2959" s="11">
        <f>(((J2959/60)/60)/24)+DATE(1970,1,1)+(-5/24)</f>
        <v>42030.80291666666</v>
      </c>
      <c r="R2959" s="13" t="s">
        <v>8303</v>
      </c>
      <c r="S2959" s="14" t="str">
        <f t="shared" si="277"/>
        <v>theater</v>
      </c>
      <c r="T2959" s="13" t="str">
        <f t="shared" si="278"/>
        <v>spaces</v>
      </c>
      <c r="U2959">
        <f>LEN(C2959)</f>
        <v>106</v>
      </c>
      <c r="V2959">
        <f t="shared" si="279"/>
        <v>0</v>
      </c>
      <c r="W2959">
        <f t="shared" si="280"/>
        <v>0</v>
      </c>
      <c r="X2959">
        <f t="shared" si="281"/>
        <v>1</v>
      </c>
    </row>
    <row r="2960" spans="1:24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>
        <f>E2960/D2960</f>
        <v>0</v>
      </c>
      <c r="O2960" s="6">
        <f>IF(L2960&gt;0,E2960/L2960,0)</f>
        <v>0</v>
      </c>
      <c r="P2960" s="11">
        <f t="shared" si="276"/>
        <v>42498.529131944444</v>
      </c>
      <c r="Q2960" s="11">
        <f>(((J2960/60)/60)/24)+DATE(1970,1,1)+(-5/24)</f>
        <v>42438.570798611108</v>
      </c>
      <c r="R2960" s="13" t="s">
        <v>8303</v>
      </c>
      <c r="S2960" s="14" t="str">
        <f t="shared" si="277"/>
        <v>theater</v>
      </c>
      <c r="T2960" s="13" t="str">
        <f t="shared" si="278"/>
        <v>spaces</v>
      </c>
      <c r="U2960">
        <f>LEN(C2960)</f>
        <v>111</v>
      </c>
      <c r="V2960">
        <f t="shared" si="279"/>
        <v>0</v>
      </c>
      <c r="W2960">
        <f t="shared" si="280"/>
        <v>0</v>
      </c>
      <c r="X2960">
        <f t="shared" si="281"/>
        <v>1</v>
      </c>
    </row>
    <row r="2961" spans="1:24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>
        <f>E2961/D2961</f>
        <v>0</v>
      </c>
      <c r="O2961" s="6">
        <f>IF(L2961&gt;0,E2961/L2961,0)</f>
        <v>0</v>
      </c>
      <c r="P2961" s="11">
        <f t="shared" si="276"/>
        <v>42527.800057870372</v>
      </c>
      <c r="Q2961" s="11">
        <f>(((J2961/60)/60)/24)+DATE(1970,1,1)+(-5/24)</f>
        <v>42497.800057870372</v>
      </c>
      <c r="R2961" s="13" t="s">
        <v>8303</v>
      </c>
      <c r="S2961" s="14" t="str">
        <f t="shared" si="277"/>
        <v>theater</v>
      </c>
      <c r="T2961" s="13" t="str">
        <f t="shared" si="278"/>
        <v>spaces</v>
      </c>
      <c r="U2961">
        <f>LEN(C2961)</f>
        <v>134</v>
      </c>
      <c r="V2961">
        <f t="shared" si="279"/>
        <v>0</v>
      </c>
      <c r="W2961">
        <f t="shared" si="280"/>
        <v>0</v>
      </c>
      <c r="X2961">
        <f t="shared" si="281"/>
        <v>1</v>
      </c>
    </row>
    <row r="2962" spans="1:24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>
        <f>E2962/D2962</f>
        <v>0</v>
      </c>
      <c r="O2962" s="6">
        <f>IF(L2962&gt;0,E2962/L2962,0)</f>
        <v>0</v>
      </c>
      <c r="P2962" s="11">
        <f t="shared" si="276"/>
        <v>41893.54887731481</v>
      </c>
      <c r="Q2962" s="11">
        <f>(((J2962/60)/60)/24)+DATE(1970,1,1)+(-5/24)</f>
        <v>41863.54887731481</v>
      </c>
      <c r="R2962" s="13" t="s">
        <v>8303</v>
      </c>
      <c r="S2962" s="14" t="str">
        <f t="shared" si="277"/>
        <v>theater</v>
      </c>
      <c r="T2962" s="13" t="str">
        <f t="shared" si="278"/>
        <v>spaces</v>
      </c>
      <c r="U2962">
        <f>LEN(C2962)</f>
        <v>121</v>
      </c>
      <c r="V2962">
        <f t="shared" si="279"/>
        <v>0</v>
      </c>
      <c r="W2962">
        <f t="shared" si="280"/>
        <v>0</v>
      </c>
      <c r="X2962">
        <f t="shared" si="281"/>
        <v>1</v>
      </c>
    </row>
    <row r="2963" spans="1:24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>
        <f>E2963/D2963</f>
        <v>1.0962000000000001</v>
      </c>
      <c r="O2963" s="6">
        <f>IF(L2963&gt;0,E2963/L2963,0)</f>
        <v>50.75</v>
      </c>
      <c r="P2963" s="11">
        <f t="shared" si="276"/>
        <v>42088.958333333336</v>
      </c>
      <c r="Q2963" s="11">
        <f>(((J2963/60)/60)/24)+DATE(1970,1,1)+(-5/24)</f>
        <v>42061.004155092589</v>
      </c>
      <c r="R2963" s="13" t="s">
        <v>8271</v>
      </c>
      <c r="S2963" s="14" t="str">
        <f t="shared" si="277"/>
        <v>theater</v>
      </c>
      <c r="T2963" s="13" t="str">
        <f t="shared" si="278"/>
        <v>plays</v>
      </c>
      <c r="U2963">
        <f>LEN(C2963)</f>
        <v>127</v>
      </c>
      <c r="V2963">
        <f t="shared" si="279"/>
        <v>0</v>
      </c>
      <c r="W2963">
        <f t="shared" si="280"/>
        <v>0</v>
      </c>
      <c r="X2963">
        <f t="shared" si="281"/>
        <v>1</v>
      </c>
    </row>
    <row r="2964" spans="1:24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>
        <f>E2964/D2964</f>
        <v>1.218</v>
      </c>
      <c r="O2964" s="6">
        <f>IF(L2964&gt;0,E2964/L2964,0)</f>
        <v>60.9</v>
      </c>
      <c r="P2964" s="11">
        <f t="shared" si="276"/>
        <v>42064.082638888889</v>
      </c>
      <c r="Q2964" s="11">
        <f>(((J2964/60)/60)/24)+DATE(1970,1,1)+(-5/24)</f>
        <v>42036.035949074074</v>
      </c>
      <c r="R2964" s="13" t="s">
        <v>8271</v>
      </c>
      <c r="S2964" s="14" t="str">
        <f t="shared" si="277"/>
        <v>theater</v>
      </c>
      <c r="T2964" s="13" t="str">
        <f t="shared" si="278"/>
        <v>plays</v>
      </c>
      <c r="U2964">
        <f>LEN(C2964)</f>
        <v>122</v>
      </c>
      <c r="V2964">
        <f t="shared" si="279"/>
        <v>0</v>
      </c>
      <c r="W2964">
        <f t="shared" si="280"/>
        <v>0</v>
      </c>
      <c r="X2964">
        <f t="shared" si="281"/>
        <v>1</v>
      </c>
    </row>
    <row r="2965" spans="1:24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>
        <f>E2965/D2965</f>
        <v>1.0685</v>
      </c>
      <c r="O2965" s="6">
        <f>IF(L2965&gt;0,E2965/L2965,0)</f>
        <v>109.03061224489795</v>
      </c>
      <c r="P2965" s="11">
        <f t="shared" si="276"/>
        <v>42187.26185185185</v>
      </c>
      <c r="Q2965" s="11">
        <f>(((J2965/60)/60)/24)+DATE(1970,1,1)+(-5/24)</f>
        <v>42157.26185185185</v>
      </c>
      <c r="R2965" s="13" t="s">
        <v>8271</v>
      </c>
      <c r="S2965" s="14" t="str">
        <f t="shared" si="277"/>
        <v>theater</v>
      </c>
      <c r="T2965" s="13" t="str">
        <f t="shared" si="278"/>
        <v>plays</v>
      </c>
      <c r="U2965">
        <f>LEN(C2965)</f>
        <v>129</v>
      </c>
      <c r="V2965">
        <f t="shared" si="279"/>
        <v>0</v>
      </c>
      <c r="W2965">
        <f t="shared" si="280"/>
        <v>0</v>
      </c>
      <c r="X2965">
        <f t="shared" si="281"/>
        <v>1</v>
      </c>
    </row>
    <row r="2966" spans="1:24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>
        <f>E2966/D2966</f>
        <v>1.0071379999999999</v>
      </c>
      <c r="O2966" s="6">
        <f>IF(L2966&gt;0,E2966/L2966,0)</f>
        <v>25.692295918367346</v>
      </c>
      <c r="P2966" s="11">
        <f t="shared" si="276"/>
        <v>41857.688888888886</v>
      </c>
      <c r="Q2966" s="11">
        <f>(((J2966/60)/60)/24)+DATE(1970,1,1)+(-5/24)</f>
        <v>41827.701608796291</v>
      </c>
      <c r="R2966" s="13" t="s">
        <v>8271</v>
      </c>
      <c r="S2966" s="14" t="str">
        <f t="shared" si="277"/>
        <v>theater</v>
      </c>
      <c r="T2966" s="13" t="str">
        <f t="shared" si="278"/>
        <v>plays</v>
      </c>
      <c r="U2966">
        <f>LEN(C2966)</f>
        <v>131</v>
      </c>
      <c r="V2966">
        <f t="shared" si="279"/>
        <v>0</v>
      </c>
      <c r="W2966">
        <f t="shared" si="280"/>
        <v>0</v>
      </c>
      <c r="X2966">
        <f t="shared" si="281"/>
        <v>1</v>
      </c>
    </row>
    <row r="2967" spans="1:24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>
        <f>E2967/D2967</f>
        <v>1.0900000000000001</v>
      </c>
      <c r="O2967" s="6">
        <f>IF(L2967&gt;0,E2967/L2967,0)</f>
        <v>41.92307692307692</v>
      </c>
      <c r="P2967" s="11">
        <f t="shared" si="276"/>
        <v>42192.521215277775</v>
      </c>
      <c r="Q2967" s="11">
        <f>(((J2967/60)/60)/24)+DATE(1970,1,1)+(-5/24)</f>
        <v>42162.521215277775</v>
      </c>
      <c r="R2967" s="13" t="s">
        <v>8271</v>
      </c>
      <c r="S2967" s="14" t="str">
        <f t="shared" si="277"/>
        <v>theater</v>
      </c>
      <c r="T2967" s="13" t="str">
        <f t="shared" si="278"/>
        <v>plays</v>
      </c>
      <c r="U2967">
        <f>LEN(C2967)</f>
        <v>129</v>
      </c>
      <c r="V2967">
        <f t="shared" si="279"/>
        <v>0</v>
      </c>
      <c r="W2967">
        <f t="shared" si="280"/>
        <v>0</v>
      </c>
      <c r="X2967">
        <f t="shared" si="281"/>
        <v>1</v>
      </c>
    </row>
    <row r="2968" spans="1:24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>
        <f>E2968/D2968</f>
        <v>1.1363000000000001</v>
      </c>
      <c r="O2968" s="6">
        <f>IF(L2968&gt;0,E2968/L2968,0)</f>
        <v>88.7734375</v>
      </c>
      <c r="P2968" s="11">
        <f t="shared" si="276"/>
        <v>42263.530231481483</v>
      </c>
      <c r="Q2968" s="11">
        <f>(((J2968/60)/60)/24)+DATE(1970,1,1)+(-5/24)</f>
        <v>42233.530231481483</v>
      </c>
      <c r="R2968" s="13" t="s">
        <v>8271</v>
      </c>
      <c r="S2968" s="14" t="str">
        <f t="shared" si="277"/>
        <v>theater</v>
      </c>
      <c r="T2968" s="13" t="str">
        <f t="shared" si="278"/>
        <v>plays</v>
      </c>
      <c r="U2968">
        <f>LEN(C2968)</f>
        <v>129</v>
      </c>
      <c r="V2968">
        <f t="shared" si="279"/>
        <v>0</v>
      </c>
      <c r="W2968">
        <f t="shared" si="280"/>
        <v>0</v>
      </c>
      <c r="X2968">
        <f t="shared" si="281"/>
        <v>1</v>
      </c>
    </row>
    <row r="2969" spans="1:24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>
        <f>E2969/D2969</f>
        <v>1.1392</v>
      </c>
      <c r="O2969" s="6">
        <f>IF(L2969&gt;0,E2969/L2969,0)</f>
        <v>80.225352112676063</v>
      </c>
      <c r="P2969" s="11">
        <f t="shared" si="276"/>
        <v>42071.947824074072</v>
      </c>
      <c r="Q2969" s="11">
        <f>(((J2969/60)/60)/24)+DATE(1970,1,1)+(-5/24)</f>
        <v>42041.989490740736</v>
      </c>
      <c r="R2969" s="13" t="s">
        <v>8271</v>
      </c>
      <c r="S2969" s="14" t="str">
        <f t="shared" si="277"/>
        <v>theater</v>
      </c>
      <c r="T2969" s="13" t="str">
        <f t="shared" si="278"/>
        <v>plays</v>
      </c>
      <c r="U2969">
        <f>LEN(C2969)</f>
        <v>106</v>
      </c>
      <c r="V2969">
        <f t="shared" si="279"/>
        <v>0</v>
      </c>
      <c r="W2969">
        <f t="shared" si="280"/>
        <v>0</v>
      </c>
      <c r="X2969">
        <f t="shared" si="281"/>
        <v>1</v>
      </c>
    </row>
    <row r="2970" spans="1:24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>
        <f>E2970/D2970</f>
        <v>1.06</v>
      </c>
      <c r="O2970" s="6">
        <f>IF(L2970&gt;0,E2970/L2970,0)</f>
        <v>78.936170212765958</v>
      </c>
      <c r="P2970" s="11">
        <f t="shared" si="276"/>
        <v>42598.957638888889</v>
      </c>
      <c r="Q2970" s="11">
        <f>(((J2970/60)/60)/24)+DATE(1970,1,1)+(-5/24)</f>
        <v>42585.315509259257</v>
      </c>
      <c r="R2970" s="13" t="s">
        <v>8271</v>
      </c>
      <c r="S2970" s="14" t="str">
        <f t="shared" si="277"/>
        <v>theater</v>
      </c>
      <c r="T2970" s="13" t="str">
        <f t="shared" si="278"/>
        <v>plays</v>
      </c>
      <c r="U2970">
        <f>LEN(C2970)</f>
        <v>81</v>
      </c>
      <c r="V2970">
        <f t="shared" si="279"/>
        <v>0</v>
      </c>
      <c r="W2970">
        <f t="shared" si="280"/>
        <v>1</v>
      </c>
      <c r="X2970">
        <f t="shared" si="281"/>
        <v>0</v>
      </c>
    </row>
    <row r="2971" spans="1:24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>
        <f>E2971/D2971</f>
        <v>1.625</v>
      </c>
      <c r="O2971" s="6">
        <f>IF(L2971&gt;0,E2971/L2971,0)</f>
        <v>95.588235294117652</v>
      </c>
      <c r="P2971" s="11">
        <f t="shared" si="276"/>
        <v>42127.743750000001</v>
      </c>
      <c r="Q2971" s="11">
        <f>(((J2971/60)/60)/24)+DATE(1970,1,1)+(-5/24)</f>
        <v>42097.578159722216</v>
      </c>
      <c r="R2971" s="13" t="s">
        <v>8271</v>
      </c>
      <c r="S2971" s="14" t="str">
        <f t="shared" si="277"/>
        <v>theater</v>
      </c>
      <c r="T2971" s="13" t="str">
        <f t="shared" si="278"/>
        <v>plays</v>
      </c>
      <c r="U2971">
        <f>LEN(C2971)</f>
        <v>131</v>
      </c>
      <c r="V2971">
        <f t="shared" si="279"/>
        <v>0</v>
      </c>
      <c r="W2971">
        <f t="shared" si="280"/>
        <v>0</v>
      </c>
      <c r="X2971">
        <f t="shared" si="281"/>
        <v>1</v>
      </c>
    </row>
    <row r="2972" spans="1:24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>
        <f>E2972/D2972</f>
        <v>1.06</v>
      </c>
      <c r="O2972" s="6">
        <f>IF(L2972&gt;0,E2972/L2972,0)</f>
        <v>69.890109890109883</v>
      </c>
      <c r="P2972" s="11">
        <f t="shared" si="276"/>
        <v>41838.461238425924</v>
      </c>
      <c r="Q2972" s="11">
        <f>(((J2972/60)/60)/24)+DATE(1970,1,1)+(-5/24)</f>
        <v>41808.461238425924</v>
      </c>
      <c r="R2972" s="13" t="s">
        <v>8271</v>
      </c>
      <c r="S2972" s="14" t="str">
        <f t="shared" si="277"/>
        <v>theater</v>
      </c>
      <c r="T2972" s="13" t="str">
        <f t="shared" si="278"/>
        <v>plays</v>
      </c>
      <c r="U2972">
        <f>LEN(C2972)</f>
        <v>116</v>
      </c>
      <c r="V2972">
        <f t="shared" si="279"/>
        <v>0</v>
      </c>
      <c r="W2972">
        <f t="shared" si="280"/>
        <v>0</v>
      </c>
      <c r="X2972">
        <f t="shared" si="281"/>
        <v>1</v>
      </c>
    </row>
    <row r="2973" spans="1:24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>
        <f>E2973/D2973</f>
        <v>1.0015624999999999</v>
      </c>
      <c r="O2973" s="6">
        <f>IF(L2973&gt;0,E2973/L2973,0)</f>
        <v>74.534883720930239</v>
      </c>
      <c r="P2973" s="11">
        <f t="shared" si="276"/>
        <v>41882.449976851851</v>
      </c>
      <c r="Q2973" s="11">
        <f>(((J2973/60)/60)/24)+DATE(1970,1,1)+(-5/24)</f>
        <v>41852.449976851851</v>
      </c>
      <c r="R2973" s="13" t="s">
        <v>8271</v>
      </c>
      <c r="S2973" s="14" t="str">
        <f t="shared" si="277"/>
        <v>theater</v>
      </c>
      <c r="T2973" s="13" t="str">
        <f t="shared" si="278"/>
        <v>plays</v>
      </c>
      <c r="U2973">
        <f>LEN(C2973)</f>
        <v>130</v>
      </c>
      <c r="V2973">
        <f t="shared" si="279"/>
        <v>0</v>
      </c>
      <c r="W2973">
        <f t="shared" si="280"/>
        <v>0</v>
      </c>
      <c r="X2973">
        <f t="shared" si="281"/>
        <v>1</v>
      </c>
    </row>
    <row r="2974" spans="1:24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>
        <f>E2974/D2974</f>
        <v>1.0535000000000001</v>
      </c>
      <c r="O2974" s="6">
        <f>IF(L2974&gt;0,E2974/L2974,0)</f>
        <v>123.94117647058823</v>
      </c>
      <c r="P2974" s="11">
        <f t="shared" si="276"/>
        <v>42708.833333333336</v>
      </c>
      <c r="Q2974" s="11">
        <f>(((J2974/60)/60)/24)+DATE(1970,1,1)+(-5/24)</f>
        <v>42693.90185185185</v>
      </c>
      <c r="R2974" s="13" t="s">
        <v>8271</v>
      </c>
      <c r="S2974" s="14" t="str">
        <f t="shared" si="277"/>
        <v>theater</v>
      </c>
      <c r="T2974" s="13" t="str">
        <f t="shared" si="278"/>
        <v>plays</v>
      </c>
      <c r="U2974">
        <f>LEN(C2974)</f>
        <v>81</v>
      </c>
      <c r="V2974">
        <f t="shared" si="279"/>
        <v>0</v>
      </c>
      <c r="W2974">
        <f t="shared" si="280"/>
        <v>1</v>
      </c>
      <c r="X2974">
        <f t="shared" si="281"/>
        <v>0</v>
      </c>
    </row>
    <row r="2975" spans="1:24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>
        <f>E2975/D2975</f>
        <v>1.748</v>
      </c>
      <c r="O2975" s="6">
        <f>IF(L2975&gt;0,E2975/L2975,0)</f>
        <v>264.84848484848487</v>
      </c>
      <c r="P2975" s="11">
        <f t="shared" si="276"/>
        <v>42369.958333333336</v>
      </c>
      <c r="Q2975" s="11">
        <f>(((J2975/60)/60)/24)+DATE(1970,1,1)+(-5/24)</f>
        <v>42341.610046296293</v>
      </c>
      <c r="R2975" s="13" t="s">
        <v>8271</v>
      </c>
      <c r="S2975" s="14" t="str">
        <f t="shared" si="277"/>
        <v>theater</v>
      </c>
      <c r="T2975" s="13" t="str">
        <f t="shared" si="278"/>
        <v>plays</v>
      </c>
      <c r="U2975">
        <f>LEN(C2975)</f>
        <v>134</v>
      </c>
      <c r="V2975">
        <f t="shared" si="279"/>
        <v>0</v>
      </c>
      <c r="W2975">
        <f t="shared" si="280"/>
        <v>0</v>
      </c>
      <c r="X2975">
        <f t="shared" si="281"/>
        <v>1</v>
      </c>
    </row>
    <row r="2976" spans="1:24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>
        <f>E2976/D2976</f>
        <v>1.02</v>
      </c>
      <c r="O2976" s="6">
        <f>IF(L2976&gt;0,E2976/L2976,0)</f>
        <v>58.620689655172413</v>
      </c>
      <c r="P2976" s="11">
        <f t="shared" si="276"/>
        <v>41907.857638888883</v>
      </c>
      <c r="Q2976" s="11">
        <f>(((J2976/60)/60)/24)+DATE(1970,1,1)+(-5/24)</f>
        <v>41879.852673611109</v>
      </c>
      <c r="R2976" s="13" t="s">
        <v>8271</v>
      </c>
      <c r="S2976" s="14" t="str">
        <f t="shared" si="277"/>
        <v>theater</v>
      </c>
      <c r="T2976" s="13" t="str">
        <f t="shared" si="278"/>
        <v>plays</v>
      </c>
      <c r="U2976">
        <f>LEN(C2976)</f>
        <v>132</v>
      </c>
      <c r="V2976">
        <f t="shared" si="279"/>
        <v>0</v>
      </c>
      <c r="W2976">
        <f t="shared" si="280"/>
        <v>0</v>
      </c>
      <c r="X2976">
        <f t="shared" si="281"/>
        <v>1</v>
      </c>
    </row>
    <row r="2977" spans="1:24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>
        <f>E2977/D2977</f>
        <v>1.00125</v>
      </c>
      <c r="O2977" s="6">
        <f>IF(L2977&gt;0,E2977/L2977,0)</f>
        <v>70.884955752212392</v>
      </c>
      <c r="P2977" s="11">
        <f t="shared" si="276"/>
        <v>41969.916666666664</v>
      </c>
      <c r="Q2977" s="11">
        <f>(((J2977/60)/60)/24)+DATE(1970,1,1)+(-5/24)</f>
        <v>41941.475532407407</v>
      </c>
      <c r="R2977" s="13" t="s">
        <v>8271</v>
      </c>
      <c r="S2977" s="14" t="str">
        <f t="shared" si="277"/>
        <v>theater</v>
      </c>
      <c r="T2977" s="13" t="str">
        <f t="shared" si="278"/>
        <v>plays</v>
      </c>
      <c r="U2977">
        <f>LEN(C2977)</f>
        <v>134</v>
      </c>
      <c r="V2977">
        <f t="shared" si="279"/>
        <v>0</v>
      </c>
      <c r="W2977">
        <f t="shared" si="280"/>
        <v>0</v>
      </c>
      <c r="X2977">
        <f t="shared" si="281"/>
        <v>1</v>
      </c>
    </row>
    <row r="2978" spans="1:24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>
        <f>E2978/D2978</f>
        <v>1.7142857142857142</v>
      </c>
      <c r="O2978" s="6">
        <f>IF(L2978&gt;0,E2978/L2978,0)</f>
        <v>8.5714285714285712</v>
      </c>
      <c r="P2978" s="11">
        <f t="shared" si="276"/>
        <v>42442.291666666664</v>
      </c>
      <c r="Q2978" s="11">
        <f>(((J2978/60)/60)/24)+DATE(1970,1,1)+(-5/24)</f>
        <v>42425.522337962961</v>
      </c>
      <c r="R2978" s="13" t="s">
        <v>8271</v>
      </c>
      <c r="S2978" s="14" t="str">
        <f t="shared" si="277"/>
        <v>theater</v>
      </c>
      <c r="T2978" s="13" t="str">
        <f t="shared" si="278"/>
        <v>plays</v>
      </c>
      <c r="U2978">
        <f>LEN(C2978)</f>
        <v>102</v>
      </c>
      <c r="V2978">
        <f t="shared" si="279"/>
        <v>0</v>
      </c>
      <c r="W2978">
        <f t="shared" si="280"/>
        <v>0</v>
      </c>
      <c r="X2978">
        <f t="shared" si="281"/>
        <v>1</v>
      </c>
    </row>
    <row r="2979" spans="1:24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>
        <f>E2979/D2979</f>
        <v>1.1356666666666666</v>
      </c>
      <c r="O2979" s="6">
        <f>IF(L2979&gt;0,E2979/L2979,0)</f>
        <v>113.56666666666666</v>
      </c>
      <c r="P2979" s="11">
        <f t="shared" si="276"/>
        <v>42085.884722222218</v>
      </c>
      <c r="Q2979" s="11">
        <f>(((J2979/60)/60)/24)+DATE(1970,1,1)+(-5/24)</f>
        <v>42026.672847222224</v>
      </c>
      <c r="R2979" s="13" t="s">
        <v>8271</v>
      </c>
      <c r="S2979" s="14" t="str">
        <f t="shared" si="277"/>
        <v>theater</v>
      </c>
      <c r="T2979" s="13" t="str">
        <f t="shared" si="278"/>
        <v>plays</v>
      </c>
      <c r="U2979">
        <f>LEN(C2979)</f>
        <v>128</v>
      </c>
      <c r="V2979">
        <f t="shared" si="279"/>
        <v>0</v>
      </c>
      <c r="W2979">
        <f t="shared" si="280"/>
        <v>0</v>
      </c>
      <c r="X2979">
        <f t="shared" si="281"/>
        <v>1</v>
      </c>
    </row>
    <row r="2980" spans="1:24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>
        <f>E2980/D2980</f>
        <v>1.2946666666666666</v>
      </c>
      <c r="O2980" s="6">
        <f>IF(L2980&gt;0,E2980/L2980,0)</f>
        <v>60.6875</v>
      </c>
      <c r="P2980" s="11">
        <f t="shared" si="276"/>
        <v>41932.040972222218</v>
      </c>
      <c r="Q2980" s="11">
        <f>(((J2980/60)/60)/24)+DATE(1970,1,1)+(-5/24)</f>
        <v>41922.432256944441</v>
      </c>
      <c r="R2980" s="13" t="s">
        <v>8271</v>
      </c>
      <c r="S2980" s="14" t="str">
        <f t="shared" si="277"/>
        <v>theater</v>
      </c>
      <c r="T2980" s="13" t="str">
        <f t="shared" si="278"/>
        <v>plays</v>
      </c>
      <c r="U2980">
        <f>LEN(C2980)</f>
        <v>133</v>
      </c>
      <c r="V2980">
        <f t="shared" si="279"/>
        <v>0</v>
      </c>
      <c r="W2980">
        <f t="shared" si="280"/>
        <v>0</v>
      </c>
      <c r="X2980">
        <f t="shared" si="281"/>
        <v>1</v>
      </c>
    </row>
    <row r="2981" spans="1:24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>
        <f>E2981/D2981</f>
        <v>1.014</v>
      </c>
      <c r="O2981" s="6">
        <f>IF(L2981&gt;0,E2981/L2981,0)</f>
        <v>110.21739130434783</v>
      </c>
      <c r="P2981" s="11">
        <f t="shared" si="276"/>
        <v>42010.041666666664</v>
      </c>
      <c r="Q2981" s="11">
        <f>(((J2981/60)/60)/24)+DATE(1970,1,1)+(-5/24)</f>
        <v>41993.616006944438</v>
      </c>
      <c r="R2981" s="13" t="s">
        <v>8271</v>
      </c>
      <c r="S2981" s="14" t="str">
        <f t="shared" si="277"/>
        <v>theater</v>
      </c>
      <c r="T2981" s="13" t="str">
        <f t="shared" si="278"/>
        <v>plays</v>
      </c>
      <c r="U2981">
        <f>LEN(C2981)</f>
        <v>127</v>
      </c>
      <c r="V2981">
        <f t="shared" si="279"/>
        <v>0</v>
      </c>
      <c r="W2981">
        <f t="shared" si="280"/>
        <v>0</v>
      </c>
      <c r="X2981">
        <f t="shared" si="281"/>
        <v>1</v>
      </c>
    </row>
    <row r="2982" spans="1:24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>
        <f>E2982/D2982</f>
        <v>1.0916666666666666</v>
      </c>
      <c r="O2982" s="6">
        <f>IF(L2982&gt;0,E2982/L2982,0)</f>
        <v>136.45833333333334</v>
      </c>
      <c r="P2982" s="11">
        <f t="shared" si="276"/>
        <v>42239.874999999993</v>
      </c>
      <c r="Q2982" s="11">
        <f>(((J2982/60)/60)/24)+DATE(1970,1,1)+(-5/24)</f>
        <v>42219.70752314815</v>
      </c>
      <c r="R2982" s="13" t="s">
        <v>8271</v>
      </c>
      <c r="S2982" s="14" t="str">
        <f t="shared" si="277"/>
        <v>theater</v>
      </c>
      <c r="T2982" s="13" t="str">
        <f t="shared" si="278"/>
        <v>plays</v>
      </c>
      <c r="U2982">
        <f>LEN(C2982)</f>
        <v>110</v>
      </c>
      <c r="V2982">
        <f t="shared" si="279"/>
        <v>0</v>
      </c>
      <c r="W2982">
        <f t="shared" si="280"/>
        <v>0</v>
      </c>
      <c r="X2982">
        <f t="shared" si="281"/>
        <v>1</v>
      </c>
    </row>
    <row r="2983" spans="1:24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>
        <f>E2983/D2983</f>
        <v>1.28925</v>
      </c>
      <c r="O2983" s="6">
        <f>IF(L2983&gt;0,E2983/L2983,0)</f>
        <v>53.164948453608247</v>
      </c>
      <c r="P2983" s="11">
        <f t="shared" si="276"/>
        <v>42270.351342592585</v>
      </c>
      <c r="Q2983" s="11">
        <f>(((J2983/60)/60)/24)+DATE(1970,1,1)+(-5/24)</f>
        <v>42225.351342592585</v>
      </c>
      <c r="R2983" s="13" t="s">
        <v>8303</v>
      </c>
      <c r="S2983" s="14" t="str">
        <f t="shared" si="277"/>
        <v>theater</v>
      </c>
      <c r="T2983" s="13" t="str">
        <f t="shared" si="278"/>
        <v>spaces</v>
      </c>
      <c r="U2983">
        <f>LEN(C2983)</f>
        <v>133</v>
      </c>
      <c r="V2983">
        <f t="shared" si="279"/>
        <v>0</v>
      </c>
      <c r="W2983">
        <f t="shared" si="280"/>
        <v>0</v>
      </c>
      <c r="X2983">
        <f t="shared" si="281"/>
        <v>1</v>
      </c>
    </row>
    <row r="2984" spans="1:24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>
        <f>E2984/D2984</f>
        <v>1.0206</v>
      </c>
      <c r="O2984" s="6">
        <f>IF(L2984&gt;0,E2984/L2984,0)</f>
        <v>86.491525423728817</v>
      </c>
      <c r="P2984" s="11">
        <f t="shared" si="276"/>
        <v>42411.478506944441</v>
      </c>
      <c r="Q2984" s="11">
        <f>(((J2984/60)/60)/24)+DATE(1970,1,1)+(-5/24)</f>
        <v>42381.478506944441</v>
      </c>
      <c r="R2984" s="13" t="s">
        <v>8303</v>
      </c>
      <c r="S2984" s="14" t="str">
        <f t="shared" si="277"/>
        <v>theater</v>
      </c>
      <c r="T2984" s="13" t="str">
        <f t="shared" si="278"/>
        <v>spaces</v>
      </c>
      <c r="U2984">
        <f>LEN(C2984)</f>
        <v>92</v>
      </c>
      <c r="V2984">
        <f t="shared" si="279"/>
        <v>0</v>
      </c>
      <c r="W2984">
        <f t="shared" si="280"/>
        <v>1</v>
      </c>
      <c r="X2984">
        <f t="shared" si="281"/>
        <v>0</v>
      </c>
    </row>
    <row r="2985" spans="1:24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>
        <f>E2985/D2985</f>
        <v>1.465395775862069</v>
      </c>
      <c r="O2985" s="6">
        <f>IF(L2985&gt;0,E2985/L2985,0)</f>
        <v>155.23827397260274</v>
      </c>
      <c r="P2985" s="11">
        <f t="shared" si="276"/>
        <v>41954.465694444443</v>
      </c>
      <c r="Q2985" s="11">
        <f>(((J2985/60)/60)/24)+DATE(1970,1,1)+(-5/24)</f>
        <v>41894.424027777779</v>
      </c>
      <c r="R2985" s="13" t="s">
        <v>8303</v>
      </c>
      <c r="S2985" s="14" t="str">
        <f t="shared" si="277"/>
        <v>theater</v>
      </c>
      <c r="T2985" s="13" t="str">
        <f t="shared" si="278"/>
        <v>spaces</v>
      </c>
      <c r="U2985">
        <f>LEN(C2985)</f>
        <v>111</v>
      </c>
      <c r="V2985">
        <f t="shared" si="279"/>
        <v>0</v>
      </c>
      <c r="W2985">
        <f t="shared" si="280"/>
        <v>0</v>
      </c>
      <c r="X2985">
        <f t="shared" si="281"/>
        <v>1</v>
      </c>
    </row>
    <row r="2986" spans="1:24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>
        <f>E2986/D2986</f>
        <v>1.00352</v>
      </c>
      <c r="O2986" s="6">
        <f>IF(L2986&gt;0,E2986/L2986,0)</f>
        <v>115.08256880733946</v>
      </c>
      <c r="P2986" s="11">
        <f t="shared" si="276"/>
        <v>42606.070381944439</v>
      </c>
      <c r="Q2986" s="11">
        <f>(((J2986/60)/60)/24)+DATE(1970,1,1)+(-5/24)</f>
        <v>42576.070381944439</v>
      </c>
      <c r="R2986" s="13" t="s">
        <v>8303</v>
      </c>
      <c r="S2986" s="14" t="str">
        <f t="shared" si="277"/>
        <v>theater</v>
      </c>
      <c r="T2986" s="13" t="str">
        <f t="shared" si="278"/>
        <v>spaces</v>
      </c>
      <c r="U2986">
        <f>LEN(C2986)</f>
        <v>135</v>
      </c>
      <c r="V2986">
        <f t="shared" si="279"/>
        <v>0</v>
      </c>
      <c r="W2986">
        <f t="shared" si="280"/>
        <v>0</v>
      </c>
      <c r="X2986">
        <f t="shared" si="281"/>
        <v>1</v>
      </c>
    </row>
    <row r="2987" spans="1:24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>
        <f>E2987/D2987</f>
        <v>1.2164999999999999</v>
      </c>
      <c r="O2987" s="6">
        <f>IF(L2987&gt;0,E2987/L2987,0)</f>
        <v>109.5945945945946</v>
      </c>
      <c r="P2987" s="11">
        <f t="shared" si="276"/>
        <v>42673.958333333336</v>
      </c>
      <c r="Q2987" s="11">
        <f>(((J2987/60)/60)/24)+DATE(1970,1,1)+(-5/24)</f>
        <v>42654.765370370362</v>
      </c>
      <c r="R2987" s="13" t="s">
        <v>8303</v>
      </c>
      <c r="S2987" s="14" t="str">
        <f t="shared" si="277"/>
        <v>theater</v>
      </c>
      <c r="T2987" s="13" t="str">
        <f t="shared" si="278"/>
        <v>spaces</v>
      </c>
      <c r="U2987">
        <f>LEN(C2987)</f>
        <v>135</v>
      </c>
      <c r="V2987">
        <f t="shared" si="279"/>
        <v>0</v>
      </c>
      <c r="W2987">
        <f t="shared" si="280"/>
        <v>0</v>
      </c>
      <c r="X2987">
        <f t="shared" si="281"/>
        <v>1</v>
      </c>
    </row>
    <row r="2988" spans="1:24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>
        <f>E2988/D2988</f>
        <v>1.0549999999999999</v>
      </c>
      <c r="O2988" s="6">
        <f>IF(L2988&gt;0,E2988/L2988,0)</f>
        <v>45.214285714285715</v>
      </c>
      <c r="P2988" s="11">
        <f t="shared" si="276"/>
        <v>42491.250069444439</v>
      </c>
      <c r="Q2988" s="11">
        <f>(((J2988/60)/60)/24)+DATE(1970,1,1)+(-5/24)</f>
        <v>42431.29173611111</v>
      </c>
      <c r="R2988" s="13" t="s">
        <v>8303</v>
      </c>
      <c r="S2988" s="14" t="str">
        <f t="shared" si="277"/>
        <v>theater</v>
      </c>
      <c r="T2988" s="13" t="str">
        <f t="shared" si="278"/>
        <v>spaces</v>
      </c>
      <c r="U2988">
        <f>LEN(C2988)</f>
        <v>125</v>
      </c>
      <c r="V2988">
        <f t="shared" si="279"/>
        <v>0</v>
      </c>
      <c r="W2988">
        <f t="shared" si="280"/>
        <v>0</v>
      </c>
      <c r="X2988">
        <f t="shared" si="281"/>
        <v>1</v>
      </c>
    </row>
    <row r="2989" spans="1:24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>
        <f>E2989/D2989</f>
        <v>1.1040080000000001</v>
      </c>
      <c r="O2989" s="6">
        <f>IF(L2989&gt;0,E2989/L2989,0)</f>
        <v>104.15169811320754</v>
      </c>
      <c r="P2989" s="11">
        <f t="shared" si="276"/>
        <v>42655.791666666664</v>
      </c>
      <c r="Q2989" s="11">
        <f>(((J2989/60)/60)/24)+DATE(1970,1,1)+(-5/24)</f>
        <v>42627.098969907405</v>
      </c>
      <c r="R2989" s="13" t="s">
        <v>8303</v>
      </c>
      <c r="S2989" s="14" t="str">
        <f t="shared" si="277"/>
        <v>theater</v>
      </c>
      <c r="T2989" s="13" t="str">
        <f t="shared" si="278"/>
        <v>spaces</v>
      </c>
      <c r="U2989">
        <f>LEN(C2989)</f>
        <v>132</v>
      </c>
      <c r="V2989">
        <f t="shared" si="279"/>
        <v>0</v>
      </c>
      <c r="W2989">
        <f t="shared" si="280"/>
        <v>0</v>
      </c>
      <c r="X2989">
        <f t="shared" si="281"/>
        <v>1</v>
      </c>
    </row>
    <row r="2990" spans="1:24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>
        <f>E2990/D2990</f>
        <v>1</v>
      </c>
      <c r="O2990" s="6">
        <f>IF(L2990&gt;0,E2990/L2990,0)</f>
        <v>35.714285714285715</v>
      </c>
      <c r="P2990" s="11">
        <f t="shared" si="276"/>
        <v>42541.153715277782</v>
      </c>
      <c r="Q2990" s="11">
        <f>(((J2990/60)/60)/24)+DATE(1970,1,1)+(-5/24)</f>
        <v>42511.153715277782</v>
      </c>
      <c r="R2990" s="13" t="s">
        <v>8303</v>
      </c>
      <c r="S2990" s="14" t="str">
        <f t="shared" si="277"/>
        <v>theater</v>
      </c>
      <c r="T2990" s="13" t="str">
        <f t="shared" si="278"/>
        <v>spaces</v>
      </c>
      <c r="U2990">
        <f>LEN(C2990)</f>
        <v>127</v>
      </c>
      <c r="V2990">
        <f t="shared" si="279"/>
        <v>0</v>
      </c>
      <c r="W2990">
        <f t="shared" si="280"/>
        <v>0</v>
      </c>
      <c r="X2990">
        <f t="shared" si="281"/>
        <v>1</v>
      </c>
    </row>
    <row r="2991" spans="1:24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>
        <f>E2991/D2991</f>
        <v>1.76535</v>
      </c>
      <c r="O2991" s="6">
        <f>IF(L2991&gt;0,E2991/L2991,0)</f>
        <v>96.997252747252745</v>
      </c>
      <c r="P2991" s="11">
        <f t="shared" si="276"/>
        <v>42358.999305555553</v>
      </c>
      <c r="Q2991" s="11">
        <f>(((J2991/60)/60)/24)+DATE(1970,1,1)+(-5/24)</f>
        <v>42336.812060185184</v>
      </c>
      <c r="R2991" s="13" t="s">
        <v>8303</v>
      </c>
      <c r="S2991" s="14" t="str">
        <f t="shared" si="277"/>
        <v>theater</v>
      </c>
      <c r="T2991" s="13" t="str">
        <f t="shared" si="278"/>
        <v>spaces</v>
      </c>
      <c r="U2991">
        <f>LEN(C2991)</f>
        <v>39</v>
      </c>
      <c r="V2991">
        <f t="shared" si="279"/>
        <v>1</v>
      </c>
      <c r="W2991">
        <f t="shared" si="280"/>
        <v>0</v>
      </c>
      <c r="X2991">
        <f t="shared" si="281"/>
        <v>0</v>
      </c>
    </row>
    <row r="2992" spans="1:24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>
        <f>E2992/D2992</f>
        <v>1</v>
      </c>
      <c r="O2992" s="6">
        <f>IF(L2992&gt;0,E2992/L2992,0)</f>
        <v>370.37037037037038</v>
      </c>
      <c r="P2992" s="11">
        <f t="shared" si="276"/>
        <v>42376.365972222215</v>
      </c>
      <c r="Q2992" s="11">
        <f>(((J2992/60)/60)/24)+DATE(1970,1,1)+(-5/24)</f>
        <v>42341.365972222215</v>
      </c>
      <c r="R2992" s="13" t="s">
        <v>8303</v>
      </c>
      <c r="S2992" s="14" t="str">
        <f t="shared" si="277"/>
        <v>theater</v>
      </c>
      <c r="T2992" s="13" t="str">
        <f t="shared" si="278"/>
        <v>spaces</v>
      </c>
      <c r="U2992">
        <f>LEN(C2992)</f>
        <v>129</v>
      </c>
      <c r="V2992">
        <f t="shared" si="279"/>
        <v>0</v>
      </c>
      <c r="W2992">
        <f t="shared" si="280"/>
        <v>0</v>
      </c>
      <c r="X2992">
        <f t="shared" si="281"/>
        <v>1</v>
      </c>
    </row>
    <row r="2993" spans="1:24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>
        <f>E2993/D2993</f>
        <v>1.0329411764705883</v>
      </c>
      <c r="O2993" s="6">
        <f>IF(L2993&gt;0,E2993/L2993,0)</f>
        <v>94.408602150537632</v>
      </c>
      <c r="P2993" s="11">
        <f t="shared" si="276"/>
        <v>42762.628819444442</v>
      </c>
      <c r="Q2993" s="11">
        <f>(((J2993/60)/60)/24)+DATE(1970,1,1)+(-5/24)</f>
        <v>42740.628819444442</v>
      </c>
      <c r="R2993" s="13" t="s">
        <v>8303</v>
      </c>
      <c r="S2993" s="14" t="str">
        <f t="shared" si="277"/>
        <v>theater</v>
      </c>
      <c r="T2993" s="13" t="str">
        <f t="shared" si="278"/>
        <v>spaces</v>
      </c>
      <c r="U2993">
        <f>LEN(C2993)</f>
        <v>128</v>
      </c>
      <c r="V2993">
        <f t="shared" si="279"/>
        <v>0</v>
      </c>
      <c r="W2993">
        <f t="shared" si="280"/>
        <v>0</v>
      </c>
      <c r="X2993">
        <f t="shared" si="281"/>
        <v>1</v>
      </c>
    </row>
    <row r="2994" spans="1:24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>
        <f>E2994/D2994</f>
        <v>1.0449999999999999</v>
      </c>
      <c r="O2994" s="6">
        <f>IF(L2994&gt;0,E2994/L2994,0)</f>
        <v>48.984375</v>
      </c>
      <c r="P2994" s="11">
        <f t="shared" si="276"/>
        <v>42652.559143518512</v>
      </c>
      <c r="Q2994" s="11">
        <f>(((J2994/60)/60)/24)+DATE(1970,1,1)+(-5/24)</f>
        <v>42622.559143518512</v>
      </c>
      <c r="R2994" s="13" t="s">
        <v>8303</v>
      </c>
      <c r="S2994" s="14" t="str">
        <f t="shared" si="277"/>
        <v>theater</v>
      </c>
      <c r="T2994" s="13" t="str">
        <f t="shared" si="278"/>
        <v>spaces</v>
      </c>
      <c r="U2994">
        <f>LEN(C2994)</f>
        <v>117</v>
      </c>
      <c r="V2994">
        <f t="shared" si="279"/>
        <v>0</v>
      </c>
      <c r="W2994">
        <f t="shared" si="280"/>
        <v>0</v>
      </c>
      <c r="X2994">
        <f t="shared" si="281"/>
        <v>1</v>
      </c>
    </row>
    <row r="2995" spans="1:24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>
        <f>E2995/D2995</f>
        <v>1.0029999999999999</v>
      </c>
      <c r="O2995" s="6">
        <f>IF(L2995&gt;0,E2995/L2995,0)</f>
        <v>45.590909090909093</v>
      </c>
      <c r="P2995" s="11">
        <f t="shared" si="276"/>
        <v>42420.63040509259</v>
      </c>
      <c r="Q2995" s="11">
        <f>(((J2995/60)/60)/24)+DATE(1970,1,1)+(-5/24)</f>
        <v>42390.63040509259</v>
      </c>
      <c r="R2995" s="13" t="s">
        <v>8303</v>
      </c>
      <c r="S2995" s="14" t="str">
        <f t="shared" si="277"/>
        <v>theater</v>
      </c>
      <c r="T2995" s="13" t="str">
        <f t="shared" si="278"/>
        <v>spaces</v>
      </c>
      <c r="U2995">
        <f>LEN(C2995)</f>
        <v>36</v>
      </c>
      <c r="V2995">
        <f t="shared" si="279"/>
        <v>1</v>
      </c>
      <c r="W2995">
        <f t="shared" si="280"/>
        <v>0</v>
      </c>
      <c r="X2995">
        <f t="shared" si="281"/>
        <v>0</v>
      </c>
    </row>
    <row r="2996" spans="1:24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>
        <f>E2996/D2996</f>
        <v>4.577466666666667</v>
      </c>
      <c r="O2996" s="6">
        <f>IF(L2996&gt;0,E2996/L2996,0)</f>
        <v>23.275254237288134</v>
      </c>
      <c r="P2996" s="11">
        <f t="shared" si="276"/>
        <v>41915.270509259259</v>
      </c>
      <c r="Q2996" s="11">
        <f>(((J2996/60)/60)/24)+DATE(1970,1,1)+(-5/24)</f>
        <v>41885.270509259259</v>
      </c>
      <c r="R2996" s="13" t="s">
        <v>8303</v>
      </c>
      <c r="S2996" s="14" t="str">
        <f t="shared" si="277"/>
        <v>theater</v>
      </c>
      <c r="T2996" s="13" t="str">
        <f t="shared" si="278"/>
        <v>spaces</v>
      </c>
      <c r="U2996">
        <f>LEN(C2996)</f>
        <v>111</v>
      </c>
      <c r="V2996">
        <f t="shared" si="279"/>
        <v>0</v>
      </c>
      <c r="W2996">
        <f t="shared" si="280"/>
        <v>0</v>
      </c>
      <c r="X2996">
        <f t="shared" si="281"/>
        <v>1</v>
      </c>
    </row>
    <row r="2997" spans="1:24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>
        <f>E2997/D2997</f>
        <v>1.0496000000000001</v>
      </c>
      <c r="O2997" s="6">
        <f>IF(L2997&gt;0,E2997/L2997,0)</f>
        <v>63.2289156626506</v>
      </c>
      <c r="P2997" s="11">
        <f t="shared" si="276"/>
        <v>42754.456840277773</v>
      </c>
      <c r="Q2997" s="11">
        <f>(((J2997/60)/60)/24)+DATE(1970,1,1)+(-5/24)</f>
        <v>42724.456840277773</v>
      </c>
      <c r="R2997" s="13" t="s">
        <v>8303</v>
      </c>
      <c r="S2997" s="14" t="str">
        <f t="shared" si="277"/>
        <v>theater</v>
      </c>
      <c r="T2997" s="13" t="str">
        <f t="shared" si="278"/>
        <v>spaces</v>
      </c>
      <c r="U2997">
        <f>LEN(C2997)</f>
        <v>122</v>
      </c>
      <c r="V2997">
        <f t="shared" si="279"/>
        <v>0</v>
      </c>
      <c r="W2997">
        <f t="shared" si="280"/>
        <v>0</v>
      </c>
      <c r="X2997">
        <f t="shared" si="281"/>
        <v>1</v>
      </c>
    </row>
    <row r="2998" spans="1:24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>
        <f>E2998/D2998</f>
        <v>1.7194285714285715</v>
      </c>
      <c r="O2998" s="6">
        <f>IF(L2998&gt;0,E2998/L2998,0)</f>
        <v>153.5204081632653</v>
      </c>
      <c r="P2998" s="11">
        <f t="shared" si="276"/>
        <v>42150.70416666667</v>
      </c>
      <c r="Q2998" s="11">
        <f>(((J2998/60)/60)/24)+DATE(1970,1,1)+(-5/24)</f>
        <v>42090.70416666667</v>
      </c>
      <c r="R2998" s="13" t="s">
        <v>8303</v>
      </c>
      <c r="S2998" s="14" t="str">
        <f t="shared" si="277"/>
        <v>theater</v>
      </c>
      <c r="T2998" s="13" t="str">
        <f t="shared" si="278"/>
        <v>spaces</v>
      </c>
      <c r="U2998">
        <f>LEN(C2998)</f>
        <v>77</v>
      </c>
      <c r="V2998">
        <f t="shared" si="279"/>
        <v>0</v>
      </c>
      <c r="W2998">
        <f t="shared" si="280"/>
        <v>1</v>
      </c>
      <c r="X2998">
        <f t="shared" si="281"/>
        <v>0</v>
      </c>
    </row>
    <row r="2999" spans="1:24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>
        <f>E2999/D2999</f>
        <v>1.0373000000000001</v>
      </c>
      <c r="O2999" s="6">
        <f>IF(L2999&gt;0,E2999/L2999,0)</f>
        <v>90.2</v>
      </c>
      <c r="P2999" s="11">
        <f t="shared" si="276"/>
        <v>42792.999305555553</v>
      </c>
      <c r="Q2999" s="11">
        <f>(((J2999/60)/60)/24)+DATE(1970,1,1)+(-5/24)</f>
        <v>42775.525381944441</v>
      </c>
      <c r="R2999" s="13" t="s">
        <v>8303</v>
      </c>
      <c r="S2999" s="14" t="str">
        <f t="shared" si="277"/>
        <v>theater</v>
      </c>
      <c r="T2999" s="13" t="str">
        <f t="shared" si="278"/>
        <v>spaces</v>
      </c>
      <c r="U2999">
        <f>LEN(C2999)</f>
        <v>128</v>
      </c>
      <c r="V2999">
        <f t="shared" si="279"/>
        <v>0</v>
      </c>
      <c r="W2999">
        <f t="shared" si="280"/>
        <v>0</v>
      </c>
      <c r="X2999">
        <f t="shared" si="281"/>
        <v>1</v>
      </c>
    </row>
    <row r="3000" spans="1:24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>
        <f>E3000/D3000</f>
        <v>1.0302899999999999</v>
      </c>
      <c r="O3000" s="6">
        <f>IF(L3000&gt;0,E3000/L3000,0)</f>
        <v>118.97113163972287</v>
      </c>
      <c r="P3000" s="11">
        <f t="shared" si="276"/>
        <v>41805.975694444445</v>
      </c>
      <c r="Q3000" s="11">
        <f>(((J3000/60)/60)/24)+DATE(1970,1,1)+(-5/24)</f>
        <v>41777.985289351847</v>
      </c>
      <c r="R3000" s="13" t="s">
        <v>8303</v>
      </c>
      <c r="S3000" s="14" t="str">
        <f t="shared" si="277"/>
        <v>theater</v>
      </c>
      <c r="T3000" s="13" t="str">
        <f t="shared" si="278"/>
        <v>spaces</v>
      </c>
      <c r="U3000">
        <f>LEN(C3000)</f>
        <v>129</v>
      </c>
      <c r="V3000">
        <f t="shared" si="279"/>
        <v>0</v>
      </c>
      <c r="W3000">
        <f t="shared" si="280"/>
        <v>0</v>
      </c>
      <c r="X3000">
        <f t="shared" si="281"/>
        <v>1</v>
      </c>
    </row>
    <row r="3001" spans="1:24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>
        <f>E3001/D3001</f>
        <v>1.1888888888888889</v>
      </c>
      <c r="O3001" s="6">
        <f>IF(L3001&gt;0,E3001/L3001,0)</f>
        <v>80.25</v>
      </c>
      <c r="P3001" s="11">
        <f t="shared" si="276"/>
        <v>42794.874999999993</v>
      </c>
      <c r="Q3001" s="11">
        <f>(((J3001/60)/60)/24)+DATE(1970,1,1)+(-5/24)</f>
        <v>42780.531944444439</v>
      </c>
      <c r="R3001" s="13" t="s">
        <v>8303</v>
      </c>
      <c r="S3001" s="14" t="str">
        <f t="shared" si="277"/>
        <v>theater</v>
      </c>
      <c r="T3001" s="13" t="str">
        <f t="shared" si="278"/>
        <v>spaces</v>
      </c>
      <c r="U3001">
        <f>LEN(C3001)</f>
        <v>128</v>
      </c>
      <c r="V3001">
        <f t="shared" si="279"/>
        <v>0</v>
      </c>
      <c r="W3001">
        <f t="shared" si="280"/>
        <v>0</v>
      </c>
      <c r="X3001">
        <f t="shared" si="281"/>
        <v>1</v>
      </c>
    </row>
    <row r="3002" spans="1:24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>
        <f>E3002/D3002</f>
        <v>1</v>
      </c>
      <c r="O3002" s="6">
        <f>IF(L3002&gt;0,E3002/L3002,0)</f>
        <v>62.5</v>
      </c>
      <c r="P3002" s="11">
        <f t="shared" si="276"/>
        <v>42766.541666666664</v>
      </c>
      <c r="Q3002" s="11">
        <f>(((J3002/60)/60)/24)+DATE(1970,1,1)+(-5/24)</f>
        <v>42752.61886574074</v>
      </c>
      <c r="R3002" s="13" t="s">
        <v>8303</v>
      </c>
      <c r="S3002" s="14" t="str">
        <f t="shared" si="277"/>
        <v>theater</v>
      </c>
      <c r="T3002" s="13" t="str">
        <f t="shared" si="278"/>
        <v>spaces</v>
      </c>
      <c r="U3002">
        <f>LEN(C3002)</f>
        <v>124</v>
      </c>
      <c r="V3002">
        <f t="shared" si="279"/>
        <v>0</v>
      </c>
      <c r="W3002">
        <f t="shared" si="280"/>
        <v>0</v>
      </c>
      <c r="X3002">
        <f t="shared" si="281"/>
        <v>1</v>
      </c>
    </row>
    <row r="3003" spans="1:24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>
        <f>E3003/D3003</f>
        <v>3.1869988910451896</v>
      </c>
      <c r="O3003" s="6">
        <f>IF(L3003&gt;0,E3003/L3003,0)</f>
        <v>131.37719999999999</v>
      </c>
      <c r="P3003" s="11">
        <f t="shared" si="276"/>
        <v>42564.687291666669</v>
      </c>
      <c r="Q3003" s="11">
        <f>(((J3003/60)/60)/24)+DATE(1970,1,1)+(-5/24)</f>
        <v>42534.687291666669</v>
      </c>
      <c r="R3003" s="13" t="s">
        <v>8303</v>
      </c>
      <c r="S3003" s="14" t="str">
        <f t="shared" si="277"/>
        <v>theater</v>
      </c>
      <c r="T3003" s="13" t="str">
        <f t="shared" si="278"/>
        <v>spaces</v>
      </c>
      <c r="U3003">
        <f>LEN(C3003)</f>
        <v>127</v>
      </c>
      <c r="V3003">
        <f t="shared" si="279"/>
        <v>0</v>
      </c>
      <c r="W3003">
        <f t="shared" si="280"/>
        <v>0</v>
      </c>
      <c r="X3003">
        <f t="shared" si="281"/>
        <v>1</v>
      </c>
    </row>
    <row r="3004" spans="1:24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>
        <f>E3004/D3004</f>
        <v>1.0850614285714286</v>
      </c>
      <c r="O3004" s="6">
        <f>IF(L3004&gt;0,E3004/L3004,0)</f>
        <v>73.032980769230775</v>
      </c>
      <c r="P3004" s="11">
        <f t="shared" si="276"/>
        <v>41269.627916666665</v>
      </c>
      <c r="Q3004" s="11">
        <f>(((J3004/60)/60)/24)+DATE(1970,1,1)+(-5/24)</f>
        <v>41239.627916666665</v>
      </c>
      <c r="R3004" s="13" t="s">
        <v>8303</v>
      </c>
      <c r="S3004" s="14" t="str">
        <f t="shared" si="277"/>
        <v>theater</v>
      </c>
      <c r="T3004" s="13" t="str">
        <f t="shared" si="278"/>
        <v>spaces</v>
      </c>
      <c r="U3004">
        <f>LEN(C3004)</f>
        <v>78</v>
      </c>
      <c r="V3004">
        <f t="shared" si="279"/>
        <v>0</v>
      </c>
      <c r="W3004">
        <f t="shared" si="280"/>
        <v>1</v>
      </c>
      <c r="X3004">
        <f t="shared" si="281"/>
        <v>0</v>
      </c>
    </row>
    <row r="3005" spans="1:24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>
        <f>E3005/D3005</f>
        <v>1.0116666666666667</v>
      </c>
      <c r="O3005" s="6">
        <f>IF(L3005&gt;0,E3005/L3005,0)</f>
        <v>178.52941176470588</v>
      </c>
      <c r="P3005" s="11">
        <f t="shared" si="276"/>
        <v>42430.040972222218</v>
      </c>
      <c r="Q3005" s="11">
        <f>(((J3005/60)/60)/24)+DATE(1970,1,1)+(-5/24)</f>
        <v>42398.640925925924</v>
      </c>
      <c r="R3005" s="13" t="s">
        <v>8303</v>
      </c>
      <c r="S3005" s="14" t="str">
        <f t="shared" si="277"/>
        <v>theater</v>
      </c>
      <c r="T3005" s="13" t="str">
        <f t="shared" si="278"/>
        <v>spaces</v>
      </c>
      <c r="U3005">
        <f>LEN(C3005)</f>
        <v>134</v>
      </c>
      <c r="V3005">
        <f t="shared" si="279"/>
        <v>0</v>
      </c>
      <c r="W3005">
        <f t="shared" si="280"/>
        <v>0</v>
      </c>
      <c r="X3005">
        <f t="shared" si="281"/>
        <v>1</v>
      </c>
    </row>
    <row r="3006" spans="1:24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>
        <f>E3006/D3006</f>
        <v>1.12815</v>
      </c>
      <c r="O3006" s="6">
        <f>IF(L3006&gt;0,E3006/L3006,0)</f>
        <v>162.90974729241879</v>
      </c>
      <c r="P3006" s="11">
        <f t="shared" si="276"/>
        <v>41958.714398148142</v>
      </c>
      <c r="Q3006" s="11">
        <f>(((J3006/60)/60)/24)+DATE(1970,1,1)+(-5/24)</f>
        <v>41928.672731481478</v>
      </c>
      <c r="R3006" s="13" t="s">
        <v>8303</v>
      </c>
      <c r="S3006" s="14" t="str">
        <f t="shared" si="277"/>
        <v>theater</v>
      </c>
      <c r="T3006" s="13" t="str">
        <f t="shared" si="278"/>
        <v>spaces</v>
      </c>
      <c r="U3006">
        <f>LEN(C3006)</f>
        <v>129</v>
      </c>
      <c r="V3006">
        <f t="shared" si="279"/>
        <v>0</v>
      </c>
      <c r="W3006">
        <f t="shared" si="280"/>
        <v>0</v>
      </c>
      <c r="X3006">
        <f t="shared" si="281"/>
        <v>1</v>
      </c>
    </row>
    <row r="3007" spans="1:24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>
        <f>E3007/D3007</f>
        <v>1.2049622641509434</v>
      </c>
      <c r="O3007" s="6">
        <f>IF(L3007&gt;0,E3007/L3007,0)</f>
        <v>108.24237288135593</v>
      </c>
      <c r="P3007" s="11">
        <f t="shared" si="276"/>
        <v>41918.466493055552</v>
      </c>
      <c r="Q3007" s="11">
        <f>(((J3007/60)/60)/24)+DATE(1970,1,1)+(-5/24)</f>
        <v>41888.466493055552</v>
      </c>
      <c r="R3007" s="13" t="s">
        <v>8303</v>
      </c>
      <c r="S3007" s="14" t="str">
        <f t="shared" si="277"/>
        <v>theater</v>
      </c>
      <c r="T3007" s="13" t="str">
        <f t="shared" si="278"/>
        <v>spaces</v>
      </c>
      <c r="U3007">
        <f>LEN(C3007)</f>
        <v>126</v>
      </c>
      <c r="V3007">
        <f t="shared" si="279"/>
        <v>0</v>
      </c>
      <c r="W3007">
        <f t="shared" si="280"/>
        <v>0</v>
      </c>
      <c r="X3007">
        <f t="shared" si="281"/>
        <v>1</v>
      </c>
    </row>
    <row r="3008" spans="1:24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>
        <f>E3008/D3008</f>
        <v>1.0774999999999999</v>
      </c>
      <c r="O3008" s="6">
        <f>IF(L3008&gt;0,E3008/L3008,0)</f>
        <v>88.865979381443296</v>
      </c>
      <c r="P3008" s="11">
        <f t="shared" si="276"/>
        <v>41987.548506944448</v>
      </c>
      <c r="Q3008" s="11">
        <f>(((J3008/60)/60)/24)+DATE(1970,1,1)+(-5/24)</f>
        <v>41957.548506944448</v>
      </c>
      <c r="R3008" s="13" t="s">
        <v>8303</v>
      </c>
      <c r="S3008" s="14" t="str">
        <f t="shared" si="277"/>
        <v>theater</v>
      </c>
      <c r="T3008" s="13" t="str">
        <f t="shared" si="278"/>
        <v>spaces</v>
      </c>
      <c r="U3008">
        <f>LEN(C3008)</f>
        <v>88</v>
      </c>
      <c r="V3008">
        <f t="shared" si="279"/>
        <v>0</v>
      </c>
      <c r="W3008">
        <f t="shared" si="280"/>
        <v>1</v>
      </c>
      <c r="X3008">
        <f t="shared" si="281"/>
        <v>0</v>
      </c>
    </row>
    <row r="3009" spans="1:24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>
        <f>E3009/D3009</f>
        <v>1.8</v>
      </c>
      <c r="O3009" s="6">
        <f>IF(L3009&gt;0,E3009/L3009,0)</f>
        <v>54</v>
      </c>
      <c r="P3009" s="11">
        <f t="shared" si="276"/>
        <v>42119.007905092592</v>
      </c>
      <c r="Q3009" s="11">
        <f>(((J3009/60)/60)/24)+DATE(1970,1,1)+(-5/24)</f>
        <v>42098.007905092592</v>
      </c>
      <c r="R3009" s="13" t="s">
        <v>8303</v>
      </c>
      <c r="S3009" s="14" t="str">
        <f t="shared" si="277"/>
        <v>theater</v>
      </c>
      <c r="T3009" s="13" t="str">
        <f t="shared" si="278"/>
        <v>spaces</v>
      </c>
      <c r="U3009">
        <f>LEN(C3009)</f>
        <v>55</v>
      </c>
      <c r="V3009">
        <f t="shared" si="279"/>
        <v>0</v>
      </c>
      <c r="W3009">
        <f t="shared" si="280"/>
        <v>1</v>
      </c>
      <c r="X3009">
        <f t="shared" si="281"/>
        <v>0</v>
      </c>
    </row>
    <row r="3010" spans="1:24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>
        <f>E3010/D3010</f>
        <v>1.0116666666666667</v>
      </c>
      <c r="O3010" s="6">
        <f>IF(L3010&gt;0,E3010/L3010,0)</f>
        <v>116.73076923076923</v>
      </c>
      <c r="P3010" s="11">
        <f t="shared" ref="P3010:P3073" si="282">(((I3010/60)/60)/24)+DATE(1970,1,1)+(-5/24)</f>
        <v>42390.003692129627</v>
      </c>
      <c r="Q3010" s="11">
        <f>(((J3010/60)/60)/24)+DATE(1970,1,1)+(-5/24)</f>
        <v>42360.003692129627</v>
      </c>
      <c r="R3010" s="13" t="s">
        <v>8303</v>
      </c>
      <c r="S3010" s="14" t="str">
        <f t="shared" ref="S3010:S3073" si="283">LEFT(R3010,SEARCH("/",R3010)-1)</f>
        <v>theater</v>
      </c>
      <c r="T3010" s="13" t="str">
        <f t="shared" ref="T3010:T3073" si="284">RIGHT(R3010,LEN(R3010)-SEARCH("/",R3010))</f>
        <v>spaces</v>
      </c>
      <c r="U3010">
        <f>LEN(C3010)</f>
        <v>112</v>
      </c>
      <c r="V3010">
        <f t="shared" si="279"/>
        <v>0</v>
      </c>
      <c r="W3010">
        <f t="shared" si="280"/>
        <v>0</v>
      </c>
      <c r="X3010">
        <f t="shared" si="281"/>
        <v>1</v>
      </c>
    </row>
    <row r="3011" spans="1:24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>
        <f>E3011/D3011</f>
        <v>1.19756</v>
      </c>
      <c r="O3011" s="6">
        <f>IF(L3011&gt;0,E3011/L3011,0)</f>
        <v>233.8984375</v>
      </c>
      <c r="P3011" s="11">
        <f t="shared" si="282"/>
        <v>41969.403240740743</v>
      </c>
      <c r="Q3011" s="11">
        <f>(((J3011/60)/60)/24)+DATE(1970,1,1)+(-5/24)</f>
        <v>41939.361574074072</v>
      </c>
      <c r="R3011" s="13" t="s">
        <v>8303</v>
      </c>
      <c r="S3011" s="14" t="str">
        <f t="shared" si="283"/>
        <v>theater</v>
      </c>
      <c r="T3011" s="13" t="str">
        <f t="shared" si="284"/>
        <v>spaces</v>
      </c>
      <c r="U3011">
        <f>LEN(C3011)</f>
        <v>135</v>
      </c>
      <c r="V3011">
        <f t="shared" ref="V3011:V3074" si="285">IF(U3011&lt;50,1,0)</f>
        <v>0</v>
      </c>
      <c r="W3011">
        <f t="shared" ref="W3011:W3074" si="286">IF(AND(U3011&gt;= 50, U3011 &lt; 100),1,0)</f>
        <v>0</v>
      </c>
      <c r="X3011">
        <f t="shared" ref="X3011:X3074" si="287">IF(U3011&gt;=100,1,0)</f>
        <v>1</v>
      </c>
    </row>
    <row r="3012" spans="1:24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>
        <f>E3012/D3012</f>
        <v>1.58</v>
      </c>
      <c r="O3012" s="6">
        <f>IF(L3012&gt;0,E3012/L3012,0)</f>
        <v>158</v>
      </c>
      <c r="P3012" s="11">
        <f t="shared" si="282"/>
        <v>42056.624062499999</v>
      </c>
      <c r="Q3012" s="11">
        <f>(((J3012/60)/60)/24)+DATE(1970,1,1)+(-5/24)</f>
        <v>41996.624062499999</v>
      </c>
      <c r="R3012" s="13" t="s">
        <v>8303</v>
      </c>
      <c r="S3012" s="14" t="str">
        <f t="shared" si="283"/>
        <v>theater</v>
      </c>
      <c r="T3012" s="13" t="str">
        <f t="shared" si="284"/>
        <v>spaces</v>
      </c>
      <c r="U3012">
        <f>LEN(C3012)</f>
        <v>135</v>
      </c>
      <c r="V3012">
        <f t="shared" si="285"/>
        <v>0</v>
      </c>
      <c r="W3012">
        <f t="shared" si="286"/>
        <v>0</v>
      </c>
      <c r="X3012">
        <f t="shared" si="287"/>
        <v>1</v>
      </c>
    </row>
    <row r="3013" spans="1:24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>
        <f>E3013/D3013</f>
        <v>1.2366666666666666</v>
      </c>
      <c r="O3013" s="6">
        <f>IF(L3013&gt;0,E3013/L3013,0)</f>
        <v>14.84</v>
      </c>
      <c r="P3013" s="11">
        <f t="shared" si="282"/>
        <v>42361.749305555553</v>
      </c>
      <c r="Q3013" s="11">
        <f>(((J3013/60)/60)/24)+DATE(1970,1,1)+(-5/24)</f>
        <v>42334.260601851849</v>
      </c>
      <c r="R3013" s="13" t="s">
        <v>8303</v>
      </c>
      <c r="S3013" s="14" t="str">
        <f t="shared" si="283"/>
        <v>theater</v>
      </c>
      <c r="T3013" s="13" t="str">
        <f t="shared" si="284"/>
        <v>spaces</v>
      </c>
      <c r="U3013">
        <f>LEN(C3013)</f>
        <v>122</v>
      </c>
      <c r="V3013">
        <f t="shared" si="285"/>
        <v>0</v>
      </c>
      <c r="W3013">
        <f t="shared" si="286"/>
        <v>0</v>
      </c>
      <c r="X3013">
        <f t="shared" si="287"/>
        <v>1</v>
      </c>
    </row>
    <row r="3014" spans="1:24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>
        <f>E3014/D3014</f>
        <v>1.1712499999999999</v>
      </c>
      <c r="O3014" s="6">
        <f>IF(L3014&gt;0,E3014/L3014,0)</f>
        <v>85.181818181818187</v>
      </c>
      <c r="P3014" s="11">
        <f t="shared" si="282"/>
        <v>42045.494560185187</v>
      </c>
      <c r="Q3014" s="11">
        <f>(((J3014/60)/60)/24)+DATE(1970,1,1)+(-5/24)</f>
        <v>42024.494560185187</v>
      </c>
      <c r="R3014" s="13" t="s">
        <v>8303</v>
      </c>
      <c r="S3014" s="14" t="str">
        <f t="shared" si="283"/>
        <v>theater</v>
      </c>
      <c r="T3014" s="13" t="str">
        <f t="shared" si="284"/>
        <v>spaces</v>
      </c>
      <c r="U3014">
        <f>LEN(C3014)</f>
        <v>119</v>
      </c>
      <c r="V3014">
        <f t="shared" si="285"/>
        <v>0</v>
      </c>
      <c r="W3014">
        <f t="shared" si="286"/>
        <v>0</v>
      </c>
      <c r="X3014">
        <f t="shared" si="287"/>
        <v>1</v>
      </c>
    </row>
    <row r="3015" spans="1:24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>
        <f>E3015/D3015</f>
        <v>1.5696000000000001</v>
      </c>
      <c r="O3015" s="6">
        <f>IF(L3015&gt;0,E3015/L3015,0)</f>
        <v>146.69158878504672</v>
      </c>
      <c r="P3015" s="11">
        <f t="shared" si="282"/>
        <v>42176.627881944441</v>
      </c>
      <c r="Q3015" s="11">
        <f>(((J3015/60)/60)/24)+DATE(1970,1,1)+(-5/24)</f>
        <v>42146.627881944441</v>
      </c>
      <c r="R3015" s="13" t="s">
        <v>8303</v>
      </c>
      <c r="S3015" s="14" t="str">
        <f t="shared" si="283"/>
        <v>theater</v>
      </c>
      <c r="T3015" s="13" t="str">
        <f t="shared" si="284"/>
        <v>spaces</v>
      </c>
      <c r="U3015">
        <f>LEN(C3015)</f>
        <v>117</v>
      </c>
      <c r="V3015">
        <f t="shared" si="285"/>
        <v>0</v>
      </c>
      <c r="W3015">
        <f t="shared" si="286"/>
        <v>0</v>
      </c>
      <c r="X3015">
        <f t="shared" si="287"/>
        <v>1</v>
      </c>
    </row>
    <row r="3016" spans="1:24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>
        <f>E3016/D3016</f>
        <v>1.13104</v>
      </c>
      <c r="O3016" s="6">
        <f>IF(L3016&gt;0,E3016/L3016,0)</f>
        <v>50.764811490125673</v>
      </c>
      <c r="P3016" s="11">
        <f t="shared" si="282"/>
        <v>41948</v>
      </c>
      <c r="Q3016" s="11">
        <f>(((J3016/60)/60)/24)+DATE(1970,1,1)+(-5/24)</f>
        <v>41919.915277777778</v>
      </c>
      <c r="R3016" s="13" t="s">
        <v>8303</v>
      </c>
      <c r="S3016" s="14" t="str">
        <f t="shared" si="283"/>
        <v>theater</v>
      </c>
      <c r="T3016" s="13" t="str">
        <f t="shared" si="284"/>
        <v>spaces</v>
      </c>
      <c r="U3016">
        <f>LEN(C3016)</f>
        <v>132</v>
      </c>
      <c r="V3016">
        <f t="shared" si="285"/>
        <v>0</v>
      </c>
      <c r="W3016">
        <f t="shared" si="286"/>
        <v>0</v>
      </c>
      <c r="X3016">
        <f t="shared" si="287"/>
        <v>1</v>
      </c>
    </row>
    <row r="3017" spans="1:24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>
        <f>E3017/D3017</f>
        <v>1.0317647058823529</v>
      </c>
      <c r="O3017" s="6">
        <f>IF(L3017&gt;0,E3017/L3017,0)</f>
        <v>87.7</v>
      </c>
      <c r="P3017" s="11">
        <f t="shared" si="282"/>
        <v>41800.958333333328</v>
      </c>
      <c r="Q3017" s="11">
        <f>(((J3017/60)/60)/24)+DATE(1970,1,1)+(-5/24)</f>
        <v>41785.518958333334</v>
      </c>
      <c r="R3017" s="13" t="s">
        <v>8303</v>
      </c>
      <c r="S3017" s="14" t="str">
        <f t="shared" si="283"/>
        <v>theater</v>
      </c>
      <c r="T3017" s="13" t="str">
        <f t="shared" si="284"/>
        <v>spaces</v>
      </c>
      <c r="U3017">
        <f>LEN(C3017)</f>
        <v>108</v>
      </c>
      <c r="V3017">
        <f t="shared" si="285"/>
        <v>0</v>
      </c>
      <c r="W3017">
        <f t="shared" si="286"/>
        <v>0</v>
      </c>
      <c r="X3017">
        <f t="shared" si="287"/>
        <v>1</v>
      </c>
    </row>
    <row r="3018" spans="1:24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>
        <f>E3018/D3018</f>
        <v>1.0261176470588236</v>
      </c>
      <c r="O3018" s="6">
        <f>IF(L3018&gt;0,E3018/L3018,0)</f>
        <v>242.27777777777777</v>
      </c>
      <c r="P3018" s="11">
        <f t="shared" si="282"/>
        <v>41838.339722222219</v>
      </c>
      <c r="Q3018" s="11">
        <f>(((J3018/60)/60)/24)+DATE(1970,1,1)+(-5/24)</f>
        <v>41778.339722222219</v>
      </c>
      <c r="R3018" s="13" t="s">
        <v>8303</v>
      </c>
      <c r="S3018" s="14" t="str">
        <f t="shared" si="283"/>
        <v>theater</v>
      </c>
      <c r="T3018" s="13" t="str">
        <f t="shared" si="284"/>
        <v>spaces</v>
      </c>
      <c r="U3018">
        <f>LEN(C3018)</f>
        <v>133</v>
      </c>
      <c r="V3018">
        <f t="shared" si="285"/>
        <v>0</v>
      </c>
      <c r="W3018">
        <f t="shared" si="286"/>
        <v>0</v>
      </c>
      <c r="X3018">
        <f t="shared" si="287"/>
        <v>1</v>
      </c>
    </row>
    <row r="3019" spans="1:24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>
        <f>E3019/D3019</f>
        <v>1.0584090909090909</v>
      </c>
      <c r="O3019" s="6">
        <f>IF(L3019&gt;0,E3019/L3019,0)</f>
        <v>146.44654088050314</v>
      </c>
      <c r="P3019" s="11">
        <f t="shared" si="282"/>
        <v>41871.641701388886</v>
      </c>
      <c r="Q3019" s="11">
        <f>(((J3019/60)/60)/24)+DATE(1970,1,1)+(-5/24)</f>
        <v>41841.641701388886</v>
      </c>
      <c r="R3019" s="13" t="s">
        <v>8303</v>
      </c>
      <c r="S3019" s="14" t="str">
        <f t="shared" si="283"/>
        <v>theater</v>
      </c>
      <c r="T3019" s="13" t="str">
        <f t="shared" si="284"/>
        <v>spaces</v>
      </c>
      <c r="U3019">
        <f>LEN(C3019)</f>
        <v>130</v>
      </c>
      <c r="V3019">
        <f t="shared" si="285"/>
        <v>0</v>
      </c>
      <c r="W3019">
        <f t="shared" si="286"/>
        <v>0</v>
      </c>
      <c r="X3019">
        <f t="shared" si="287"/>
        <v>1</v>
      </c>
    </row>
    <row r="3020" spans="1:24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>
        <f>E3020/D3020</f>
        <v>1.0071428571428571</v>
      </c>
      <c r="O3020" s="6">
        <f>IF(L3020&gt;0,E3020/L3020,0)</f>
        <v>103.17073170731707</v>
      </c>
      <c r="P3020" s="11">
        <f t="shared" si="282"/>
        <v>42205.708333333336</v>
      </c>
      <c r="Q3020" s="11">
        <f>(((J3020/60)/60)/24)+DATE(1970,1,1)+(-5/24)</f>
        <v>42163.090000000004</v>
      </c>
      <c r="R3020" s="13" t="s">
        <v>8303</v>
      </c>
      <c r="S3020" s="14" t="str">
        <f t="shared" si="283"/>
        <v>theater</v>
      </c>
      <c r="T3020" s="13" t="str">
        <f t="shared" si="284"/>
        <v>spaces</v>
      </c>
      <c r="U3020">
        <f>LEN(C3020)</f>
        <v>127</v>
      </c>
      <c r="V3020">
        <f t="shared" si="285"/>
        <v>0</v>
      </c>
      <c r="W3020">
        <f t="shared" si="286"/>
        <v>0</v>
      </c>
      <c r="X3020">
        <f t="shared" si="287"/>
        <v>1</v>
      </c>
    </row>
    <row r="3021" spans="1:24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>
        <f>E3021/D3021</f>
        <v>1.2123333333333333</v>
      </c>
      <c r="O3021" s="6">
        <f>IF(L3021&gt;0,E3021/L3021,0)</f>
        <v>80.464601769911511</v>
      </c>
      <c r="P3021" s="11">
        <f t="shared" si="282"/>
        <v>41785.916666666664</v>
      </c>
      <c r="Q3021" s="11">
        <f>(((J3021/60)/60)/24)+DATE(1970,1,1)+(-5/24)</f>
        <v>41758.625231481477</v>
      </c>
      <c r="R3021" s="13" t="s">
        <v>8303</v>
      </c>
      <c r="S3021" s="14" t="str">
        <f t="shared" si="283"/>
        <v>theater</v>
      </c>
      <c r="T3021" s="13" t="str">
        <f t="shared" si="284"/>
        <v>spaces</v>
      </c>
      <c r="U3021">
        <f>LEN(C3021)</f>
        <v>131</v>
      </c>
      <c r="V3021">
        <f t="shared" si="285"/>
        <v>0</v>
      </c>
      <c r="W3021">
        <f t="shared" si="286"/>
        <v>0</v>
      </c>
      <c r="X3021">
        <f t="shared" si="287"/>
        <v>1</v>
      </c>
    </row>
    <row r="3022" spans="1:24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>
        <f>E3022/D3022</f>
        <v>1.0057142857142858</v>
      </c>
      <c r="O3022" s="6">
        <f>IF(L3022&gt;0,E3022/L3022,0)</f>
        <v>234.66666666666666</v>
      </c>
      <c r="P3022" s="11">
        <f t="shared" si="282"/>
        <v>42230.638113425921</v>
      </c>
      <c r="Q3022" s="11">
        <f>(((J3022/60)/60)/24)+DATE(1970,1,1)+(-5/24)</f>
        <v>42170.638113425921</v>
      </c>
      <c r="R3022" s="13" t="s">
        <v>8303</v>
      </c>
      <c r="S3022" s="14" t="str">
        <f t="shared" si="283"/>
        <v>theater</v>
      </c>
      <c r="T3022" s="13" t="str">
        <f t="shared" si="284"/>
        <v>spaces</v>
      </c>
      <c r="U3022">
        <f>LEN(C3022)</f>
        <v>130</v>
      </c>
      <c r="V3022">
        <f t="shared" si="285"/>
        <v>0</v>
      </c>
      <c r="W3022">
        <f t="shared" si="286"/>
        <v>0</v>
      </c>
      <c r="X3022">
        <f t="shared" si="287"/>
        <v>1</v>
      </c>
    </row>
    <row r="3023" spans="1:24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>
        <f>E3023/D3023</f>
        <v>1.1602222222222223</v>
      </c>
      <c r="O3023" s="6">
        <f>IF(L3023&gt;0,E3023/L3023,0)</f>
        <v>50.689320388349515</v>
      </c>
      <c r="P3023" s="11">
        <f t="shared" si="282"/>
        <v>42696.040972222218</v>
      </c>
      <c r="Q3023" s="11">
        <f>(((J3023/60)/60)/24)+DATE(1970,1,1)+(-5/24)</f>
        <v>42660.410520833328</v>
      </c>
      <c r="R3023" s="13" t="s">
        <v>8303</v>
      </c>
      <c r="S3023" s="14" t="str">
        <f t="shared" si="283"/>
        <v>theater</v>
      </c>
      <c r="T3023" s="13" t="str">
        <f t="shared" si="284"/>
        <v>spaces</v>
      </c>
      <c r="U3023">
        <f>LEN(C3023)</f>
        <v>133</v>
      </c>
      <c r="V3023">
        <f t="shared" si="285"/>
        <v>0</v>
      </c>
      <c r="W3023">
        <f t="shared" si="286"/>
        <v>0</v>
      </c>
      <c r="X3023">
        <f t="shared" si="287"/>
        <v>1</v>
      </c>
    </row>
    <row r="3024" spans="1:24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>
        <f>E3024/D3024</f>
        <v>1.0087999999999999</v>
      </c>
      <c r="O3024" s="6">
        <f>IF(L3024&gt;0,E3024/L3024,0)</f>
        <v>162.70967741935485</v>
      </c>
      <c r="P3024" s="11">
        <f t="shared" si="282"/>
        <v>42609.745474537034</v>
      </c>
      <c r="Q3024" s="11">
        <f>(((J3024/60)/60)/24)+DATE(1970,1,1)+(-5/24)</f>
        <v>42564.745474537034</v>
      </c>
      <c r="R3024" s="13" t="s">
        <v>8303</v>
      </c>
      <c r="S3024" s="14" t="str">
        <f t="shared" si="283"/>
        <v>theater</v>
      </c>
      <c r="T3024" s="13" t="str">
        <f t="shared" si="284"/>
        <v>spaces</v>
      </c>
      <c r="U3024">
        <f>LEN(C3024)</f>
        <v>132</v>
      </c>
      <c r="V3024">
        <f t="shared" si="285"/>
        <v>0</v>
      </c>
      <c r="W3024">
        <f t="shared" si="286"/>
        <v>0</v>
      </c>
      <c r="X3024">
        <f t="shared" si="287"/>
        <v>1</v>
      </c>
    </row>
    <row r="3025" spans="1:24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>
        <f>E3025/D3025</f>
        <v>1.03</v>
      </c>
      <c r="O3025" s="6">
        <f>IF(L3025&gt;0,E3025/L3025,0)</f>
        <v>120.16666666666667</v>
      </c>
      <c r="P3025" s="11">
        <f t="shared" si="282"/>
        <v>42166.46743055556</v>
      </c>
      <c r="Q3025" s="11">
        <f>(((J3025/60)/60)/24)+DATE(1970,1,1)+(-5/24)</f>
        <v>42121.46743055556</v>
      </c>
      <c r="R3025" s="13" t="s">
        <v>8303</v>
      </c>
      <c r="S3025" s="14" t="str">
        <f t="shared" si="283"/>
        <v>theater</v>
      </c>
      <c r="T3025" s="13" t="str">
        <f t="shared" si="284"/>
        <v>spaces</v>
      </c>
      <c r="U3025">
        <f>LEN(C3025)</f>
        <v>134</v>
      </c>
      <c r="V3025">
        <f t="shared" si="285"/>
        <v>0</v>
      </c>
      <c r="W3025">
        <f t="shared" si="286"/>
        <v>0</v>
      </c>
      <c r="X3025">
        <f t="shared" si="287"/>
        <v>1</v>
      </c>
    </row>
    <row r="3026" spans="1:24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>
        <f>E3026/D3026</f>
        <v>2.4641999999999999</v>
      </c>
      <c r="O3026" s="6">
        <f>IF(L3026&gt;0,E3026/L3026,0)</f>
        <v>67.697802197802204</v>
      </c>
      <c r="P3026" s="11">
        <f t="shared" si="282"/>
        <v>41188.785590277774</v>
      </c>
      <c r="Q3026" s="11">
        <f>(((J3026/60)/60)/24)+DATE(1970,1,1)+(-5/24)</f>
        <v>41158.785590277774</v>
      </c>
      <c r="R3026" s="13" t="s">
        <v>8303</v>
      </c>
      <c r="S3026" s="14" t="str">
        <f t="shared" si="283"/>
        <v>theater</v>
      </c>
      <c r="T3026" s="13" t="str">
        <f t="shared" si="284"/>
        <v>spaces</v>
      </c>
      <c r="U3026">
        <f>LEN(C3026)</f>
        <v>128</v>
      </c>
      <c r="V3026">
        <f t="shared" si="285"/>
        <v>0</v>
      </c>
      <c r="W3026">
        <f t="shared" si="286"/>
        <v>0</v>
      </c>
      <c r="X3026">
        <f t="shared" si="287"/>
        <v>1</v>
      </c>
    </row>
    <row r="3027" spans="1:24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>
        <f>E3027/D3027</f>
        <v>3.0219999999999998</v>
      </c>
      <c r="O3027" s="6">
        <f>IF(L3027&gt;0,E3027/L3027,0)</f>
        <v>52.103448275862071</v>
      </c>
      <c r="P3027" s="11">
        <f t="shared" si="282"/>
        <v>41789.458333333328</v>
      </c>
      <c r="Q3027" s="11">
        <f>(((J3027/60)/60)/24)+DATE(1970,1,1)+(-5/24)</f>
        <v>41761.301076388889</v>
      </c>
      <c r="R3027" s="13" t="s">
        <v>8303</v>
      </c>
      <c r="S3027" s="14" t="str">
        <f t="shared" si="283"/>
        <v>theater</v>
      </c>
      <c r="T3027" s="13" t="str">
        <f t="shared" si="284"/>
        <v>spaces</v>
      </c>
      <c r="U3027">
        <f>LEN(C3027)</f>
        <v>106</v>
      </c>
      <c r="V3027">
        <f t="shared" si="285"/>
        <v>0</v>
      </c>
      <c r="W3027">
        <f t="shared" si="286"/>
        <v>0</v>
      </c>
      <c r="X3027">
        <f t="shared" si="287"/>
        <v>1</v>
      </c>
    </row>
    <row r="3028" spans="1:24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>
        <f>E3028/D3028</f>
        <v>1.4333333333333333</v>
      </c>
      <c r="O3028" s="6">
        <f>IF(L3028&gt;0,E3028/L3028,0)</f>
        <v>51.6</v>
      </c>
      <c r="P3028" s="11">
        <f t="shared" si="282"/>
        <v>42797.251064814809</v>
      </c>
      <c r="Q3028" s="11">
        <f>(((J3028/60)/60)/24)+DATE(1970,1,1)+(-5/24)</f>
        <v>42783.251064814809</v>
      </c>
      <c r="R3028" s="13" t="s">
        <v>8303</v>
      </c>
      <c r="S3028" s="14" t="str">
        <f t="shared" si="283"/>
        <v>theater</v>
      </c>
      <c r="T3028" s="13" t="str">
        <f t="shared" si="284"/>
        <v>spaces</v>
      </c>
      <c r="U3028">
        <f>LEN(C3028)</f>
        <v>135</v>
      </c>
      <c r="V3028">
        <f t="shared" si="285"/>
        <v>0</v>
      </c>
      <c r="W3028">
        <f t="shared" si="286"/>
        <v>0</v>
      </c>
      <c r="X3028">
        <f t="shared" si="287"/>
        <v>1</v>
      </c>
    </row>
    <row r="3029" spans="1:24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>
        <f>E3029/D3029</f>
        <v>1.3144</v>
      </c>
      <c r="O3029" s="6">
        <f>IF(L3029&gt;0,E3029/L3029,0)</f>
        <v>164.3</v>
      </c>
      <c r="P3029" s="11">
        <f t="shared" si="282"/>
        <v>42083.454293981478</v>
      </c>
      <c r="Q3029" s="11">
        <f>(((J3029/60)/60)/24)+DATE(1970,1,1)+(-5/24)</f>
        <v>42053.49596064815</v>
      </c>
      <c r="R3029" s="13" t="s">
        <v>8303</v>
      </c>
      <c r="S3029" s="14" t="str">
        <f t="shared" si="283"/>
        <v>theater</v>
      </c>
      <c r="T3029" s="13" t="str">
        <f t="shared" si="284"/>
        <v>spaces</v>
      </c>
      <c r="U3029">
        <f>LEN(C3029)</f>
        <v>99</v>
      </c>
      <c r="V3029">
        <f t="shared" si="285"/>
        <v>0</v>
      </c>
      <c r="W3029">
        <f t="shared" si="286"/>
        <v>1</v>
      </c>
      <c r="X3029">
        <f t="shared" si="287"/>
        <v>0</v>
      </c>
    </row>
    <row r="3030" spans="1:24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>
        <f>E3030/D3030</f>
        <v>1.6801999999999999</v>
      </c>
      <c r="O3030" s="6">
        <f>IF(L3030&gt;0,E3030/L3030,0)</f>
        <v>84.858585858585855</v>
      </c>
      <c r="P3030" s="11">
        <f t="shared" si="282"/>
        <v>42597.055844907409</v>
      </c>
      <c r="Q3030" s="11">
        <f>(((J3030/60)/60)/24)+DATE(1970,1,1)+(-5/24)</f>
        <v>42567.055844907409</v>
      </c>
      <c r="R3030" s="13" t="s">
        <v>8303</v>
      </c>
      <c r="S3030" s="14" t="str">
        <f t="shared" si="283"/>
        <v>theater</v>
      </c>
      <c r="T3030" s="13" t="str">
        <f t="shared" si="284"/>
        <v>spaces</v>
      </c>
      <c r="U3030">
        <f>LEN(C3030)</f>
        <v>84</v>
      </c>
      <c r="V3030">
        <f t="shared" si="285"/>
        <v>0</v>
      </c>
      <c r="W3030">
        <f t="shared" si="286"/>
        <v>1</v>
      </c>
      <c r="X3030">
        <f t="shared" si="287"/>
        <v>0</v>
      </c>
    </row>
    <row r="3031" spans="1:24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>
        <f>E3031/D3031</f>
        <v>1.0967666666666667</v>
      </c>
      <c r="O3031" s="6">
        <f>IF(L3031&gt;0,E3031/L3031,0)</f>
        <v>94.548850574712645</v>
      </c>
      <c r="P3031" s="11">
        <f t="shared" si="282"/>
        <v>41960.982638888883</v>
      </c>
      <c r="Q3031" s="11">
        <f>(((J3031/60)/60)/24)+DATE(1970,1,1)+(-5/24)</f>
        <v>41932.500543981478</v>
      </c>
      <c r="R3031" s="13" t="s">
        <v>8303</v>
      </c>
      <c r="S3031" s="14" t="str">
        <f t="shared" si="283"/>
        <v>theater</v>
      </c>
      <c r="T3031" s="13" t="str">
        <f t="shared" si="284"/>
        <v>spaces</v>
      </c>
      <c r="U3031">
        <f>LEN(C3031)</f>
        <v>135</v>
      </c>
      <c r="V3031">
        <f t="shared" si="285"/>
        <v>0</v>
      </c>
      <c r="W3031">
        <f t="shared" si="286"/>
        <v>0</v>
      </c>
      <c r="X3031">
        <f t="shared" si="287"/>
        <v>1</v>
      </c>
    </row>
    <row r="3032" spans="1:24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>
        <f>E3032/D3032</f>
        <v>1.0668571428571429</v>
      </c>
      <c r="O3032" s="6">
        <f>IF(L3032&gt;0,E3032/L3032,0)</f>
        <v>45.536585365853661</v>
      </c>
      <c r="P3032" s="11">
        <f t="shared" si="282"/>
        <v>42263.5390162037</v>
      </c>
      <c r="Q3032" s="11">
        <f>(((J3032/60)/60)/24)+DATE(1970,1,1)+(-5/24)</f>
        <v>42233.5390162037</v>
      </c>
      <c r="R3032" s="13" t="s">
        <v>8303</v>
      </c>
      <c r="S3032" s="14" t="str">
        <f t="shared" si="283"/>
        <v>theater</v>
      </c>
      <c r="T3032" s="13" t="str">
        <f t="shared" si="284"/>
        <v>spaces</v>
      </c>
      <c r="U3032">
        <f>LEN(C3032)</f>
        <v>134</v>
      </c>
      <c r="V3032">
        <f t="shared" si="285"/>
        <v>0</v>
      </c>
      <c r="W3032">
        <f t="shared" si="286"/>
        <v>0</v>
      </c>
      <c r="X3032">
        <f t="shared" si="287"/>
        <v>1</v>
      </c>
    </row>
    <row r="3033" spans="1:24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>
        <f>E3033/D3033</f>
        <v>1</v>
      </c>
      <c r="O3033" s="6">
        <f>IF(L3033&gt;0,E3033/L3033,0)</f>
        <v>51.724137931034484</v>
      </c>
      <c r="P3033" s="11">
        <f t="shared" si="282"/>
        <v>42657.674155092587</v>
      </c>
      <c r="Q3033" s="11">
        <f>(((J3033/60)/60)/24)+DATE(1970,1,1)+(-5/24)</f>
        <v>42597.674155092587</v>
      </c>
      <c r="R3033" s="13" t="s">
        <v>8303</v>
      </c>
      <c r="S3033" s="14" t="str">
        <f t="shared" si="283"/>
        <v>theater</v>
      </c>
      <c r="T3033" s="13" t="str">
        <f t="shared" si="284"/>
        <v>spaces</v>
      </c>
      <c r="U3033">
        <f>LEN(C3033)</f>
        <v>128</v>
      </c>
      <c r="V3033">
        <f t="shared" si="285"/>
        <v>0</v>
      </c>
      <c r="W3033">
        <f t="shared" si="286"/>
        <v>0</v>
      </c>
      <c r="X3033">
        <f t="shared" si="287"/>
        <v>1</v>
      </c>
    </row>
    <row r="3034" spans="1:24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>
        <f>E3034/D3034</f>
        <v>1.272</v>
      </c>
      <c r="O3034" s="6">
        <f>IF(L3034&gt;0,E3034/L3034,0)</f>
        <v>50.88</v>
      </c>
      <c r="P3034" s="11">
        <f t="shared" si="282"/>
        <v>42257.836331018516</v>
      </c>
      <c r="Q3034" s="11">
        <f>(((J3034/60)/60)/24)+DATE(1970,1,1)+(-5/24)</f>
        <v>42227.836331018516</v>
      </c>
      <c r="R3034" s="13" t="s">
        <v>8303</v>
      </c>
      <c r="S3034" s="14" t="str">
        <f t="shared" si="283"/>
        <v>theater</v>
      </c>
      <c r="T3034" s="13" t="str">
        <f t="shared" si="284"/>
        <v>spaces</v>
      </c>
      <c r="U3034">
        <f>LEN(C3034)</f>
        <v>117</v>
      </c>
      <c r="V3034">
        <f t="shared" si="285"/>
        <v>0</v>
      </c>
      <c r="W3034">
        <f t="shared" si="286"/>
        <v>0</v>
      </c>
      <c r="X3034">
        <f t="shared" si="287"/>
        <v>1</v>
      </c>
    </row>
    <row r="3035" spans="1:24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>
        <f>E3035/D3035</f>
        <v>1.4653333333333334</v>
      </c>
      <c r="O3035" s="6">
        <f>IF(L3035&gt;0,E3035/L3035,0)</f>
        <v>191.13043478260869</v>
      </c>
      <c r="P3035" s="11">
        <f t="shared" si="282"/>
        <v>42599.901909722219</v>
      </c>
      <c r="Q3035" s="11">
        <f>(((J3035/60)/60)/24)+DATE(1970,1,1)+(-5/24)</f>
        <v>42569.901909722219</v>
      </c>
      <c r="R3035" s="13" t="s">
        <v>8303</v>
      </c>
      <c r="S3035" s="14" t="str">
        <f t="shared" si="283"/>
        <v>theater</v>
      </c>
      <c r="T3035" s="13" t="str">
        <f t="shared" si="284"/>
        <v>spaces</v>
      </c>
      <c r="U3035">
        <f>LEN(C3035)</f>
        <v>112</v>
      </c>
      <c r="V3035">
        <f t="shared" si="285"/>
        <v>0</v>
      </c>
      <c r="W3035">
        <f t="shared" si="286"/>
        <v>0</v>
      </c>
      <c r="X3035">
        <f t="shared" si="287"/>
        <v>1</v>
      </c>
    </row>
    <row r="3036" spans="1:24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>
        <f>E3036/D3036</f>
        <v>1.1253599999999999</v>
      </c>
      <c r="O3036" s="6">
        <f>IF(L3036&gt;0,E3036/L3036,0)</f>
        <v>89.314285714285717</v>
      </c>
      <c r="P3036" s="11">
        <f t="shared" si="282"/>
        <v>42674.957638888889</v>
      </c>
      <c r="Q3036" s="11">
        <f>(((J3036/60)/60)/24)+DATE(1970,1,1)+(-5/24)</f>
        <v>42644.327025462961</v>
      </c>
      <c r="R3036" s="13" t="s">
        <v>8303</v>
      </c>
      <c r="S3036" s="14" t="str">
        <f t="shared" si="283"/>
        <v>theater</v>
      </c>
      <c r="T3036" s="13" t="str">
        <f t="shared" si="284"/>
        <v>spaces</v>
      </c>
      <c r="U3036">
        <f>LEN(C3036)</f>
        <v>135</v>
      </c>
      <c r="V3036">
        <f t="shared" si="285"/>
        <v>0</v>
      </c>
      <c r="W3036">
        <f t="shared" si="286"/>
        <v>0</v>
      </c>
      <c r="X3036">
        <f t="shared" si="287"/>
        <v>1</v>
      </c>
    </row>
    <row r="3037" spans="1:24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>
        <f>E3037/D3037</f>
        <v>1.0878684000000001</v>
      </c>
      <c r="O3037" s="6">
        <f>IF(L3037&gt;0,E3037/L3037,0)</f>
        <v>88.588631921824103</v>
      </c>
      <c r="P3037" s="11">
        <f t="shared" si="282"/>
        <v>41398.351956018516</v>
      </c>
      <c r="Q3037" s="11">
        <f>(((J3037/60)/60)/24)+DATE(1970,1,1)+(-5/24)</f>
        <v>41368.351956018516</v>
      </c>
      <c r="R3037" s="13" t="s">
        <v>8303</v>
      </c>
      <c r="S3037" s="14" t="str">
        <f t="shared" si="283"/>
        <v>theater</v>
      </c>
      <c r="T3037" s="13" t="str">
        <f t="shared" si="284"/>
        <v>spaces</v>
      </c>
      <c r="U3037">
        <f>LEN(C3037)</f>
        <v>79</v>
      </c>
      <c r="V3037">
        <f t="shared" si="285"/>
        <v>0</v>
      </c>
      <c r="W3037">
        <f t="shared" si="286"/>
        <v>1</v>
      </c>
      <c r="X3037">
        <f t="shared" si="287"/>
        <v>0</v>
      </c>
    </row>
    <row r="3038" spans="1:24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>
        <f>E3038/D3038</f>
        <v>1.26732</v>
      </c>
      <c r="O3038" s="6">
        <f>IF(L3038&gt;0,E3038/L3038,0)</f>
        <v>96.300911854103347</v>
      </c>
      <c r="P3038" s="11">
        <f t="shared" si="282"/>
        <v>41502.290972222218</v>
      </c>
      <c r="Q3038" s="11">
        <f>(((J3038/60)/60)/24)+DATE(1970,1,1)+(-5/24)</f>
        <v>41466.576898148145</v>
      </c>
      <c r="R3038" s="13" t="s">
        <v>8303</v>
      </c>
      <c r="S3038" s="14" t="str">
        <f t="shared" si="283"/>
        <v>theater</v>
      </c>
      <c r="T3038" s="13" t="str">
        <f t="shared" si="284"/>
        <v>spaces</v>
      </c>
      <c r="U3038">
        <f>LEN(C3038)</f>
        <v>127</v>
      </c>
      <c r="V3038">
        <f t="shared" si="285"/>
        <v>0</v>
      </c>
      <c r="W3038">
        <f t="shared" si="286"/>
        <v>0</v>
      </c>
      <c r="X3038">
        <f t="shared" si="287"/>
        <v>1</v>
      </c>
    </row>
    <row r="3039" spans="1:24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>
        <f>E3039/D3039</f>
        <v>2.1320000000000001</v>
      </c>
      <c r="O3039" s="6">
        <f>IF(L3039&gt;0,E3039/L3039,0)</f>
        <v>33.3125</v>
      </c>
      <c r="P3039" s="11">
        <f t="shared" si="282"/>
        <v>40452.999305555553</v>
      </c>
      <c r="Q3039" s="11">
        <f>(((J3039/60)/60)/24)+DATE(1970,1,1)+(-5/24)</f>
        <v>40378.684872685182</v>
      </c>
      <c r="R3039" s="13" t="s">
        <v>8303</v>
      </c>
      <c r="S3039" s="14" t="str">
        <f t="shared" si="283"/>
        <v>theater</v>
      </c>
      <c r="T3039" s="13" t="str">
        <f t="shared" si="284"/>
        <v>spaces</v>
      </c>
      <c r="U3039">
        <f>LEN(C3039)</f>
        <v>150</v>
      </c>
      <c r="V3039">
        <f t="shared" si="285"/>
        <v>0</v>
      </c>
      <c r="W3039">
        <f t="shared" si="286"/>
        <v>0</v>
      </c>
      <c r="X3039">
        <f t="shared" si="287"/>
        <v>1</v>
      </c>
    </row>
    <row r="3040" spans="1:24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>
        <f>E3040/D3040</f>
        <v>1.0049999999999999</v>
      </c>
      <c r="O3040" s="6">
        <f>IF(L3040&gt;0,E3040/L3040,0)</f>
        <v>37.222222222222221</v>
      </c>
      <c r="P3040" s="11">
        <f t="shared" si="282"/>
        <v>42433.043946759259</v>
      </c>
      <c r="Q3040" s="11">
        <f>(((J3040/60)/60)/24)+DATE(1970,1,1)+(-5/24)</f>
        <v>42373.043946759259</v>
      </c>
      <c r="R3040" s="13" t="s">
        <v>8303</v>
      </c>
      <c r="S3040" s="14" t="str">
        <f t="shared" si="283"/>
        <v>theater</v>
      </c>
      <c r="T3040" s="13" t="str">
        <f t="shared" si="284"/>
        <v>spaces</v>
      </c>
      <c r="U3040">
        <f>LEN(C3040)</f>
        <v>126</v>
      </c>
      <c r="V3040">
        <f t="shared" si="285"/>
        <v>0</v>
      </c>
      <c r="W3040">
        <f t="shared" si="286"/>
        <v>0</v>
      </c>
      <c r="X3040">
        <f t="shared" si="287"/>
        <v>1</v>
      </c>
    </row>
    <row r="3041" spans="1:24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>
        <f>E3041/D3041</f>
        <v>1.0871389999999999</v>
      </c>
      <c r="O3041" s="6">
        <f>IF(L3041&gt;0,E3041/L3041,0)</f>
        <v>92.130423728813554</v>
      </c>
      <c r="P3041" s="11">
        <f t="shared" si="282"/>
        <v>41637.124305555553</v>
      </c>
      <c r="Q3041" s="11">
        <f>(((J3041/60)/60)/24)+DATE(1970,1,1)+(-5/24)</f>
        <v>41610.586087962962</v>
      </c>
      <c r="R3041" s="13" t="s">
        <v>8303</v>
      </c>
      <c r="S3041" s="14" t="str">
        <f t="shared" si="283"/>
        <v>theater</v>
      </c>
      <c r="T3041" s="13" t="str">
        <f t="shared" si="284"/>
        <v>spaces</v>
      </c>
      <c r="U3041">
        <f>LEN(C3041)</f>
        <v>123</v>
      </c>
      <c r="V3041">
        <f t="shared" si="285"/>
        <v>0</v>
      </c>
      <c r="W3041">
        <f t="shared" si="286"/>
        <v>0</v>
      </c>
      <c r="X3041">
        <f t="shared" si="287"/>
        <v>1</v>
      </c>
    </row>
    <row r="3042" spans="1:24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>
        <f>E3042/D3042</f>
        <v>1.075</v>
      </c>
      <c r="O3042" s="6">
        <f>IF(L3042&gt;0,E3042/L3042,0)</f>
        <v>76.785714285714292</v>
      </c>
      <c r="P3042" s="11">
        <f t="shared" si="282"/>
        <v>42181.749999999993</v>
      </c>
      <c r="Q3042" s="11">
        <f>(((J3042/60)/60)/24)+DATE(1970,1,1)+(-5/24)</f>
        <v>42177.583576388883</v>
      </c>
      <c r="R3042" s="13" t="s">
        <v>8303</v>
      </c>
      <c r="S3042" s="14" t="str">
        <f t="shared" si="283"/>
        <v>theater</v>
      </c>
      <c r="T3042" s="13" t="str">
        <f t="shared" si="284"/>
        <v>spaces</v>
      </c>
      <c r="U3042">
        <f>LEN(C3042)</f>
        <v>107</v>
      </c>
      <c r="V3042">
        <f t="shared" si="285"/>
        <v>0</v>
      </c>
      <c r="W3042">
        <f t="shared" si="286"/>
        <v>0</v>
      </c>
      <c r="X3042">
        <f t="shared" si="287"/>
        <v>1</v>
      </c>
    </row>
    <row r="3043" spans="1:24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>
        <f>E3043/D3043</f>
        <v>1.1048192771084338</v>
      </c>
      <c r="O3043" s="6">
        <f>IF(L3043&gt;0,E3043/L3043,0)</f>
        <v>96.526315789473685</v>
      </c>
      <c r="P3043" s="11">
        <f t="shared" si="282"/>
        <v>42389.660277777781</v>
      </c>
      <c r="Q3043" s="11">
        <f>(((J3043/60)/60)/24)+DATE(1970,1,1)+(-5/24)</f>
        <v>42359.660277777781</v>
      </c>
      <c r="R3043" s="13" t="s">
        <v>8303</v>
      </c>
      <c r="S3043" s="14" t="str">
        <f t="shared" si="283"/>
        <v>theater</v>
      </c>
      <c r="T3043" s="13" t="str">
        <f t="shared" si="284"/>
        <v>spaces</v>
      </c>
      <c r="U3043">
        <f>LEN(C3043)</f>
        <v>79</v>
      </c>
      <c r="V3043">
        <f t="shared" si="285"/>
        <v>0</v>
      </c>
      <c r="W3043">
        <f t="shared" si="286"/>
        <v>1</v>
      </c>
      <c r="X3043">
        <f t="shared" si="287"/>
        <v>0</v>
      </c>
    </row>
    <row r="3044" spans="1:24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>
        <f>E3044/D3044</f>
        <v>1.28</v>
      </c>
      <c r="O3044" s="6">
        <f>IF(L3044&gt;0,E3044/L3044,0)</f>
        <v>51.891891891891895</v>
      </c>
      <c r="P3044" s="11">
        <f t="shared" si="282"/>
        <v>42283.479710648149</v>
      </c>
      <c r="Q3044" s="11">
        <f>(((J3044/60)/60)/24)+DATE(1970,1,1)+(-5/24)</f>
        <v>42253.479710648149</v>
      </c>
      <c r="R3044" s="13" t="s">
        <v>8303</v>
      </c>
      <c r="S3044" s="14" t="str">
        <f t="shared" si="283"/>
        <v>theater</v>
      </c>
      <c r="T3044" s="13" t="str">
        <f t="shared" si="284"/>
        <v>spaces</v>
      </c>
      <c r="U3044">
        <f>LEN(C3044)</f>
        <v>128</v>
      </c>
      <c r="V3044">
        <f t="shared" si="285"/>
        <v>0</v>
      </c>
      <c r="W3044">
        <f t="shared" si="286"/>
        <v>0</v>
      </c>
      <c r="X3044">
        <f t="shared" si="287"/>
        <v>1</v>
      </c>
    </row>
    <row r="3045" spans="1:24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>
        <f>E3045/D3045</f>
        <v>1.1000666666666667</v>
      </c>
      <c r="O3045" s="6">
        <f>IF(L3045&gt;0,E3045/L3045,0)</f>
        <v>128.9140625</v>
      </c>
      <c r="P3045" s="11">
        <f t="shared" si="282"/>
        <v>42109.909722222219</v>
      </c>
      <c r="Q3045" s="11">
        <f>(((J3045/60)/60)/24)+DATE(1970,1,1)+(-5/24)</f>
        <v>42082.862256944441</v>
      </c>
      <c r="R3045" s="13" t="s">
        <v>8303</v>
      </c>
      <c r="S3045" s="14" t="str">
        <f t="shared" si="283"/>
        <v>theater</v>
      </c>
      <c r="T3045" s="13" t="str">
        <f t="shared" si="284"/>
        <v>spaces</v>
      </c>
      <c r="U3045">
        <f>LEN(C3045)</f>
        <v>126</v>
      </c>
      <c r="V3045">
        <f t="shared" si="285"/>
        <v>0</v>
      </c>
      <c r="W3045">
        <f t="shared" si="286"/>
        <v>0</v>
      </c>
      <c r="X3045">
        <f t="shared" si="287"/>
        <v>1</v>
      </c>
    </row>
    <row r="3046" spans="1:24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>
        <f>E3046/D3046</f>
        <v>1.0934166666666667</v>
      </c>
      <c r="O3046" s="6">
        <f>IF(L3046&gt;0,E3046/L3046,0)</f>
        <v>84.108974358974365</v>
      </c>
      <c r="P3046" s="11">
        <f t="shared" si="282"/>
        <v>42402.518495370365</v>
      </c>
      <c r="Q3046" s="11">
        <f>(((J3046/60)/60)/24)+DATE(1970,1,1)+(-5/24)</f>
        <v>42387.518495370365</v>
      </c>
      <c r="R3046" s="13" t="s">
        <v>8303</v>
      </c>
      <c r="S3046" s="14" t="str">
        <f t="shared" si="283"/>
        <v>theater</v>
      </c>
      <c r="T3046" s="13" t="str">
        <f t="shared" si="284"/>
        <v>spaces</v>
      </c>
      <c r="U3046">
        <f>LEN(C3046)</f>
        <v>129</v>
      </c>
      <c r="V3046">
        <f t="shared" si="285"/>
        <v>0</v>
      </c>
      <c r="W3046">
        <f t="shared" si="286"/>
        <v>0</v>
      </c>
      <c r="X3046">
        <f t="shared" si="287"/>
        <v>1</v>
      </c>
    </row>
    <row r="3047" spans="1:24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>
        <f>E3047/D3047</f>
        <v>1.3270650000000002</v>
      </c>
      <c r="O3047" s="6">
        <f>IF(L3047&gt;0,E3047/L3047,0)</f>
        <v>82.941562500000003</v>
      </c>
      <c r="P3047" s="11">
        <f t="shared" si="282"/>
        <v>41872.947395833333</v>
      </c>
      <c r="Q3047" s="11">
        <f>(((J3047/60)/60)/24)+DATE(1970,1,1)+(-5/24)</f>
        <v>41842.947395833333</v>
      </c>
      <c r="R3047" s="13" t="s">
        <v>8303</v>
      </c>
      <c r="S3047" s="14" t="str">
        <f t="shared" si="283"/>
        <v>theater</v>
      </c>
      <c r="T3047" s="13" t="str">
        <f t="shared" si="284"/>
        <v>spaces</v>
      </c>
      <c r="U3047">
        <f>LEN(C3047)</f>
        <v>133</v>
      </c>
      <c r="V3047">
        <f t="shared" si="285"/>
        <v>0</v>
      </c>
      <c r="W3047">
        <f t="shared" si="286"/>
        <v>0</v>
      </c>
      <c r="X3047">
        <f t="shared" si="287"/>
        <v>1</v>
      </c>
    </row>
    <row r="3048" spans="1:24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>
        <f>E3048/D3048</f>
        <v>1.9084810126582279</v>
      </c>
      <c r="O3048" s="6">
        <f>IF(L3048&gt;0,E3048/L3048,0)</f>
        <v>259.94827586206895</v>
      </c>
      <c r="P3048" s="11">
        <f t="shared" si="282"/>
        <v>41891.994444444441</v>
      </c>
      <c r="Q3048" s="11">
        <f>(((J3048/60)/60)/24)+DATE(1970,1,1)+(-5/24)</f>
        <v>41862.59474537037</v>
      </c>
      <c r="R3048" s="13" t="s">
        <v>8303</v>
      </c>
      <c r="S3048" s="14" t="str">
        <f t="shared" si="283"/>
        <v>theater</v>
      </c>
      <c r="T3048" s="13" t="str">
        <f t="shared" si="284"/>
        <v>spaces</v>
      </c>
      <c r="U3048">
        <f>LEN(C3048)</f>
        <v>135</v>
      </c>
      <c r="V3048">
        <f t="shared" si="285"/>
        <v>0</v>
      </c>
      <c r="W3048">
        <f t="shared" si="286"/>
        <v>0</v>
      </c>
      <c r="X3048">
        <f t="shared" si="287"/>
        <v>1</v>
      </c>
    </row>
    <row r="3049" spans="1:24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>
        <f>E3049/D3049</f>
        <v>1.49</v>
      </c>
      <c r="O3049" s="6">
        <f>IF(L3049&gt;0,E3049/L3049,0)</f>
        <v>37.25</v>
      </c>
      <c r="P3049" s="11">
        <f t="shared" si="282"/>
        <v>42487.344444444439</v>
      </c>
      <c r="Q3049" s="11">
        <f>(((J3049/60)/60)/24)+DATE(1970,1,1)+(-5/24)</f>
        <v>42443.780717592592</v>
      </c>
      <c r="R3049" s="13" t="s">
        <v>8303</v>
      </c>
      <c r="S3049" s="14" t="str">
        <f t="shared" si="283"/>
        <v>theater</v>
      </c>
      <c r="T3049" s="13" t="str">
        <f t="shared" si="284"/>
        <v>spaces</v>
      </c>
      <c r="U3049">
        <f>LEN(C3049)</f>
        <v>105</v>
      </c>
      <c r="V3049">
        <f t="shared" si="285"/>
        <v>0</v>
      </c>
      <c r="W3049">
        <f t="shared" si="286"/>
        <v>0</v>
      </c>
      <c r="X3049">
        <f t="shared" si="287"/>
        <v>1</v>
      </c>
    </row>
    <row r="3050" spans="1:24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>
        <f>E3050/D3050</f>
        <v>1.6639999999999999</v>
      </c>
      <c r="O3050" s="6">
        <f>IF(L3050&gt;0,E3050/L3050,0)</f>
        <v>177.02127659574469</v>
      </c>
      <c r="P3050" s="11">
        <f t="shared" si="282"/>
        <v>42004.681944444441</v>
      </c>
      <c r="Q3050" s="11">
        <f>(((J3050/60)/60)/24)+DATE(1970,1,1)+(-5/24)</f>
        <v>41975.692847222213</v>
      </c>
      <c r="R3050" s="13" t="s">
        <v>8303</v>
      </c>
      <c r="S3050" s="14" t="str">
        <f t="shared" si="283"/>
        <v>theater</v>
      </c>
      <c r="T3050" s="13" t="str">
        <f t="shared" si="284"/>
        <v>spaces</v>
      </c>
      <c r="U3050">
        <f>LEN(C3050)</f>
        <v>134</v>
      </c>
      <c r="V3050">
        <f t="shared" si="285"/>
        <v>0</v>
      </c>
      <c r="W3050">
        <f t="shared" si="286"/>
        <v>0</v>
      </c>
      <c r="X3050">
        <f t="shared" si="287"/>
        <v>1</v>
      </c>
    </row>
    <row r="3051" spans="1:24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>
        <f>E3051/D3051</f>
        <v>1.0666666666666667</v>
      </c>
      <c r="O3051" s="6">
        <f>IF(L3051&gt;0,E3051/L3051,0)</f>
        <v>74.074074074074076</v>
      </c>
      <c r="P3051" s="11">
        <f t="shared" si="282"/>
        <v>42168.806192129625</v>
      </c>
      <c r="Q3051" s="11">
        <f>(((J3051/60)/60)/24)+DATE(1970,1,1)+(-5/24)</f>
        <v>42138.806192129625</v>
      </c>
      <c r="R3051" s="13" t="s">
        <v>8303</v>
      </c>
      <c r="S3051" s="14" t="str">
        <f t="shared" si="283"/>
        <v>theater</v>
      </c>
      <c r="T3051" s="13" t="str">
        <f t="shared" si="284"/>
        <v>spaces</v>
      </c>
      <c r="U3051">
        <f>LEN(C3051)</f>
        <v>135</v>
      </c>
      <c r="V3051">
        <f t="shared" si="285"/>
        <v>0</v>
      </c>
      <c r="W3051">
        <f t="shared" si="286"/>
        <v>0</v>
      </c>
      <c r="X3051">
        <f t="shared" si="287"/>
        <v>1</v>
      </c>
    </row>
    <row r="3052" spans="1:24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>
        <f>E3052/D3052</f>
        <v>1.06</v>
      </c>
      <c r="O3052" s="6">
        <f>IF(L3052&gt;0,E3052/L3052,0)</f>
        <v>70.666666666666671</v>
      </c>
      <c r="P3052" s="11">
        <f t="shared" si="282"/>
        <v>42494.960185185184</v>
      </c>
      <c r="Q3052" s="11">
        <f>(((J3052/60)/60)/24)+DATE(1970,1,1)+(-5/24)</f>
        <v>42464.960185185184</v>
      </c>
      <c r="R3052" s="13" t="s">
        <v>8303</v>
      </c>
      <c r="S3052" s="14" t="str">
        <f t="shared" si="283"/>
        <v>theater</v>
      </c>
      <c r="T3052" s="13" t="str">
        <f t="shared" si="284"/>
        <v>spaces</v>
      </c>
      <c r="U3052">
        <f>LEN(C3052)</f>
        <v>68</v>
      </c>
      <c r="V3052">
        <f t="shared" si="285"/>
        <v>0</v>
      </c>
      <c r="W3052">
        <f t="shared" si="286"/>
        <v>1</v>
      </c>
      <c r="X3052">
        <f t="shared" si="287"/>
        <v>0</v>
      </c>
    </row>
    <row r="3053" spans="1:24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>
        <f>E3053/D3053</f>
        <v>0.23628571428571429</v>
      </c>
      <c r="O3053" s="6">
        <f>IF(L3053&gt;0,E3053/L3053,0)</f>
        <v>23.62857142857143</v>
      </c>
      <c r="P3053" s="11">
        <f t="shared" si="282"/>
        <v>42774.207696759251</v>
      </c>
      <c r="Q3053" s="11">
        <f>(((J3053/60)/60)/24)+DATE(1970,1,1)+(-5/24)</f>
        <v>42744.207696759251</v>
      </c>
      <c r="R3053" s="13" t="s">
        <v>8303</v>
      </c>
      <c r="S3053" s="14" t="str">
        <f t="shared" si="283"/>
        <v>theater</v>
      </c>
      <c r="T3053" s="13" t="str">
        <f t="shared" si="284"/>
        <v>spaces</v>
      </c>
      <c r="U3053">
        <f>LEN(C3053)</f>
        <v>135</v>
      </c>
      <c r="V3053">
        <f t="shared" si="285"/>
        <v>0</v>
      </c>
      <c r="W3053">
        <f t="shared" si="286"/>
        <v>0</v>
      </c>
      <c r="X3053">
        <f t="shared" si="287"/>
        <v>1</v>
      </c>
    </row>
    <row r="3054" spans="1:24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>
        <f>E3054/D3054</f>
        <v>1.5E-3</v>
      </c>
      <c r="O3054" s="6">
        <f>IF(L3054&gt;0,E3054/L3054,0)</f>
        <v>37.5</v>
      </c>
      <c r="P3054" s="11">
        <f t="shared" si="282"/>
        <v>42152.457638888889</v>
      </c>
      <c r="Q3054" s="11">
        <f>(((J3054/60)/60)/24)+DATE(1970,1,1)+(-5/24)</f>
        <v>42122.461736111109</v>
      </c>
      <c r="R3054" s="13" t="s">
        <v>8303</v>
      </c>
      <c r="S3054" s="14" t="str">
        <f t="shared" si="283"/>
        <v>theater</v>
      </c>
      <c r="T3054" s="13" t="str">
        <f t="shared" si="284"/>
        <v>spaces</v>
      </c>
      <c r="U3054">
        <f>LEN(C3054)</f>
        <v>92</v>
      </c>
      <c r="V3054">
        <f t="shared" si="285"/>
        <v>0</v>
      </c>
      <c r="W3054">
        <f t="shared" si="286"/>
        <v>1</v>
      </c>
      <c r="X3054">
        <f t="shared" si="287"/>
        <v>0</v>
      </c>
    </row>
    <row r="3055" spans="1:24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>
        <f>E3055/D3055</f>
        <v>4.0000000000000001E-3</v>
      </c>
      <c r="O3055" s="6">
        <f>IF(L3055&gt;0,E3055/L3055,0)</f>
        <v>13.333333333333334</v>
      </c>
      <c r="P3055" s="11">
        <f t="shared" si="282"/>
        <v>41913.957638888889</v>
      </c>
      <c r="Q3055" s="11">
        <f>(((J3055/60)/60)/24)+DATE(1970,1,1)+(-5/24)</f>
        <v>41862.553391203699</v>
      </c>
      <c r="R3055" s="13" t="s">
        <v>8303</v>
      </c>
      <c r="S3055" s="14" t="str">
        <f t="shared" si="283"/>
        <v>theater</v>
      </c>
      <c r="T3055" s="13" t="str">
        <f t="shared" si="284"/>
        <v>spaces</v>
      </c>
      <c r="U3055">
        <f>LEN(C3055)</f>
        <v>133</v>
      </c>
      <c r="V3055">
        <f t="shared" si="285"/>
        <v>0</v>
      </c>
      <c r="W3055">
        <f t="shared" si="286"/>
        <v>0</v>
      </c>
      <c r="X3055">
        <f t="shared" si="287"/>
        <v>1</v>
      </c>
    </row>
    <row r="3056" spans="1:24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>
        <f>E3056/D3056</f>
        <v>0</v>
      </c>
      <c r="O3056" s="6">
        <f>IF(L3056&gt;0,E3056/L3056,0)</f>
        <v>0</v>
      </c>
      <c r="P3056" s="11">
        <f t="shared" si="282"/>
        <v>42064.836111111108</v>
      </c>
      <c r="Q3056" s="11">
        <f>(((J3056/60)/60)/24)+DATE(1970,1,1)+(-5/24)</f>
        <v>42027.624467592592</v>
      </c>
      <c r="R3056" s="13" t="s">
        <v>8303</v>
      </c>
      <c r="S3056" s="14" t="str">
        <f t="shared" si="283"/>
        <v>theater</v>
      </c>
      <c r="T3056" s="13" t="str">
        <f t="shared" si="284"/>
        <v>spaces</v>
      </c>
      <c r="U3056">
        <f>LEN(C3056)</f>
        <v>133</v>
      </c>
      <c r="V3056">
        <f t="shared" si="285"/>
        <v>0</v>
      </c>
      <c r="W3056">
        <f t="shared" si="286"/>
        <v>0</v>
      </c>
      <c r="X3056">
        <f t="shared" si="287"/>
        <v>1</v>
      </c>
    </row>
    <row r="3057" spans="1:24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>
        <f>E3057/D3057</f>
        <v>5.0000000000000002E-5</v>
      </c>
      <c r="O3057" s="6">
        <f>IF(L3057&gt;0,E3057/L3057,0)</f>
        <v>1</v>
      </c>
      <c r="P3057" s="11">
        <f t="shared" si="282"/>
        <v>42013.749884259254</v>
      </c>
      <c r="Q3057" s="11">
        <f>(((J3057/60)/60)/24)+DATE(1970,1,1)+(-5/24)</f>
        <v>41953.749884259254</v>
      </c>
      <c r="R3057" s="13" t="s">
        <v>8303</v>
      </c>
      <c r="S3057" s="14" t="str">
        <f t="shared" si="283"/>
        <v>theater</v>
      </c>
      <c r="T3057" s="13" t="str">
        <f t="shared" si="284"/>
        <v>spaces</v>
      </c>
      <c r="U3057">
        <f>LEN(C3057)</f>
        <v>125</v>
      </c>
      <c r="V3057">
        <f t="shared" si="285"/>
        <v>0</v>
      </c>
      <c r="W3057">
        <f t="shared" si="286"/>
        <v>0</v>
      </c>
      <c r="X3057">
        <f t="shared" si="287"/>
        <v>1</v>
      </c>
    </row>
    <row r="3058" spans="1:24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>
        <f>E3058/D3058</f>
        <v>0</v>
      </c>
      <c r="O3058" s="6">
        <f>IF(L3058&gt;0,E3058/L3058,0)</f>
        <v>0</v>
      </c>
      <c r="P3058" s="11">
        <f t="shared" si="282"/>
        <v>41911.428055555552</v>
      </c>
      <c r="Q3058" s="11">
        <f>(((J3058/60)/60)/24)+DATE(1970,1,1)+(-5/24)</f>
        <v>41851.428055555552</v>
      </c>
      <c r="R3058" s="13" t="s">
        <v>8303</v>
      </c>
      <c r="S3058" s="14" t="str">
        <f t="shared" si="283"/>
        <v>theater</v>
      </c>
      <c r="T3058" s="13" t="str">
        <f t="shared" si="284"/>
        <v>spaces</v>
      </c>
      <c r="U3058">
        <f>LEN(C3058)</f>
        <v>126</v>
      </c>
      <c r="V3058">
        <f t="shared" si="285"/>
        <v>0</v>
      </c>
      <c r="W3058">
        <f t="shared" si="286"/>
        <v>0</v>
      </c>
      <c r="X3058">
        <f t="shared" si="287"/>
        <v>1</v>
      </c>
    </row>
    <row r="3059" spans="1:24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>
        <f>E3059/D3059</f>
        <v>0</v>
      </c>
      <c r="O3059" s="6">
        <f>IF(L3059&gt;0,E3059/L3059,0)</f>
        <v>0</v>
      </c>
      <c r="P3059" s="11">
        <f t="shared" si="282"/>
        <v>42463.400590277779</v>
      </c>
      <c r="Q3059" s="11">
        <f>(((J3059/60)/60)/24)+DATE(1970,1,1)+(-5/24)</f>
        <v>42433.442256944443</v>
      </c>
      <c r="R3059" s="13" t="s">
        <v>8303</v>
      </c>
      <c r="S3059" s="14" t="str">
        <f t="shared" si="283"/>
        <v>theater</v>
      </c>
      <c r="T3059" s="13" t="str">
        <f t="shared" si="284"/>
        <v>spaces</v>
      </c>
      <c r="U3059">
        <f>LEN(C3059)</f>
        <v>121</v>
      </c>
      <c r="V3059">
        <f t="shared" si="285"/>
        <v>0</v>
      </c>
      <c r="W3059">
        <f t="shared" si="286"/>
        <v>0</v>
      </c>
      <c r="X3059">
        <f t="shared" si="287"/>
        <v>1</v>
      </c>
    </row>
    <row r="3060" spans="1:24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>
        <f>E3060/D3060</f>
        <v>1.6666666666666666E-4</v>
      </c>
      <c r="O3060" s="6">
        <f>IF(L3060&gt;0,E3060/L3060,0)</f>
        <v>1</v>
      </c>
      <c r="P3060" s="11">
        <f t="shared" si="282"/>
        <v>42510.165972222218</v>
      </c>
      <c r="Q3060" s="11">
        <f>(((J3060/60)/60)/24)+DATE(1970,1,1)+(-5/24)</f>
        <v>42460.165972222218</v>
      </c>
      <c r="R3060" s="13" t="s">
        <v>8303</v>
      </c>
      <c r="S3060" s="14" t="str">
        <f t="shared" si="283"/>
        <v>theater</v>
      </c>
      <c r="T3060" s="13" t="str">
        <f t="shared" si="284"/>
        <v>spaces</v>
      </c>
      <c r="U3060">
        <f>LEN(C3060)</f>
        <v>130</v>
      </c>
      <c r="V3060">
        <f t="shared" si="285"/>
        <v>0</v>
      </c>
      <c r="W3060">
        <f t="shared" si="286"/>
        <v>0</v>
      </c>
      <c r="X3060">
        <f t="shared" si="287"/>
        <v>1</v>
      </c>
    </row>
    <row r="3061" spans="1:24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>
        <f>E3061/D3061</f>
        <v>3.0066666666666665E-2</v>
      </c>
      <c r="O3061" s="6">
        <f>IF(L3061&gt;0,E3061/L3061,0)</f>
        <v>41</v>
      </c>
      <c r="P3061" s="11">
        <f t="shared" si="282"/>
        <v>41859.727384259255</v>
      </c>
      <c r="Q3061" s="11">
        <f>(((J3061/60)/60)/24)+DATE(1970,1,1)+(-5/24)</f>
        <v>41829.727384259255</v>
      </c>
      <c r="R3061" s="13" t="s">
        <v>8303</v>
      </c>
      <c r="S3061" s="14" t="str">
        <f t="shared" si="283"/>
        <v>theater</v>
      </c>
      <c r="T3061" s="13" t="str">
        <f t="shared" si="284"/>
        <v>spaces</v>
      </c>
      <c r="U3061">
        <f>LEN(C3061)</f>
        <v>128</v>
      </c>
      <c r="V3061">
        <f t="shared" si="285"/>
        <v>0</v>
      </c>
      <c r="W3061">
        <f t="shared" si="286"/>
        <v>0</v>
      </c>
      <c r="X3061">
        <f t="shared" si="287"/>
        <v>1</v>
      </c>
    </row>
    <row r="3062" spans="1:24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>
        <f>E3062/D3062</f>
        <v>1.5227272727272728E-3</v>
      </c>
      <c r="O3062" s="6">
        <f>IF(L3062&gt;0,E3062/L3062,0)</f>
        <v>55.833333333333336</v>
      </c>
      <c r="P3062" s="11">
        <f t="shared" si="282"/>
        <v>42275.066365740735</v>
      </c>
      <c r="Q3062" s="11">
        <f>(((J3062/60)/60)/24)+DATE(1970,1,1)+(-5/24)</f>
        <v>42245.066365740735</v>
      </c>
      <c r="R3062" s="13" t="s">
        <v>8303</v>
      </c>
      <c r="S3062" s="14" t="str">
        <f t="shared" si="283"/>
        <v>theater</v>
      </c>
      <c r="T3062" s="13" t="str">
        <f t="shared" si="284"/>
        <v>spaces</v>
      </c>
      <c r="U3062">
        <f>LEN(C3062)</f>
        <v>85</v>
      </c>
      <c r="V3062">
        <f t="shared" si="285"/>
        <v>0</v>
      </c>
      <c r="W3062">
        <f t="shared" si="286"/>
        <v>1</v>
      </c>
      <c r="X3062">
        <f t="shared" si="287"/>
        <v>0</v>
      </c>
    </row>
    <row r="3063" spans="1:24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>
        <f>E3063/D3063</f>
        <v>0</v>
      </c>
      <c r="O3063" s="6">
        <f>IF(L3063&gt;0,E3063/L3063,0)</f>
        <v>0</v>
      </c>
      <c r="P3063" s="11">
        <f t="shared" si="282"/>
        <v>41864.575787037036</v>
      </c>
      <c r="Q3063" s="11">
        <f>(((J3063/60)/60)/24)+DATE(1970,1,1)+(-5/24)</f>
        <v>41834.575787037036</v>
      </c>
      <c r="R3063" s="13" t="s">
        <v>8303</v>
      </c>
      <c r="S3063" s="14" t="str">
        <f t="shared" si="283"/>
        <v>theater</v>
      </c>
      <c r="T3063" s="13" t="str">
        <f t="shared" si="284"/>
        <v>spaces</v>
      </c>
      <c r="U3063">
        <f>LEN(C3063)</f>
        <v>30</v>
      </c>
      <c r="V3063">
        <f t="shared" si="285"/>
        <v>1</v>
      </c>
      <c r="W3063">
        <f t="shared" si="286"/>
        <v>0</v>
      </c>
      <c r="X3063">
        <f t="shared" si="287"/>
        <v>0</v>
      </c>
    </row>
    <row r="3064" spans="1:24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>
        <f>E3064/D3064</f>
        <v>0.66839999999999999</v>
      </c>
      <c r="O3064" s="6">
        <f>IF(L3064&gt;0,E3064/L3064,0)</f>
        <v>99.761194029850742</v>
      </c>
      <c r="P3064" s="11">
        <f t="shared" si="282"/>
        <v>42277.541666666664</v>
      </c>
      <c r="Q3064" s="11">
        <f>(((J3064/60)/60)/24)+DATE(1970,1,1)+(-5/24)</f>
        <v>42248.3274537037</v>
      </c>
      <c r="R3064" s="13" t="s">
        <v>8303</v>
      </c>
      <c r="S3064" s="14" t="str">
        <f t="shared" si="283"/>
        <v>theater</v>
      </c>
      <c r="T3064" s="13" t="str">
        <f t="shared" si="284"/>
        <v>spaces</v>
      </c>
      <c r="U3064">
        <f>LEN(C3064)</f>
        <v>128</v>
      </c>
      <c r="V3064">
        <f t="shared" si="285"/>
        <v>0</v>
      </c>
      <c r="W3064">
        <f t="shared" si="286"/>
        <v>0</v>
      </c>
      <c r="X3064">
        <f t="shared" si="287"/>
        <v>1</v>
      </c>
    </row>
    <row r="3065" spans="1:24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>
        <f>E3065/D3065</f>
        <v>0.19566666666666666</v>
      </c>
      <c r="O3065" s="6">
        <f>IF(L3065&gt;0,E3065/L3065,0)</f>
        <v>25.521739130434781</v>
      </c>
      <c r="P3065" s="11">
        <f t="shared" si="282"/>
        <v>42665.714560185181</v>
      </c>
      <c r="Q3065" s="11">
        <f>(((J3065/60)/60)/24)+DATE(1970,1,1)+(-5/24)</f>
        <v>42630.714560185181</v>
      </c>
      <c r="R3065" s="13" t="s">
        <v>8303</v>
      </c>
      <c r="S3065" s="14" t="str">
        <f t="shared" si="283"/>
        <v>theater</v>
      </c>
      <c r="T3065" s="13" t="str">
        <f t="shared" si="284"/>
        <v>spaces</v>
      </c>
      <c r="U3065">
        <f>LEN(C3065)</f>
        <v>94</v>
      </c>
      <c r="V3065">
        <f t="shared" si="285"/>
        <v>0</v>
      </c>
      <c r="W3065">
        <f t="shared" si="286"/>
        <v>1</v>
      </c>
      <c r="X3065">
        <f t="shared" si="287"/>
        <v>0</v>
      </c>
    </row>
    <row r="3066" spans="1:24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>
        <f>E3066/D3066</f>
        <v>0.11294666666666667</v>
      </c>
      <c r="O3066" s="6">
        <f>IF(L3066&gt;0,E3066/L3066,0)</f>
        <v>117.65277777777777</v>
      </c>
      <c r="P3066" s="11">
        <f t="shared" si="282"/>
        <v>42330.082638888889</v>
      </c>
      <c r="Q3066" s="11">
        <f>(((J3066/60)/60)/24)+DATE(1970,1,1)+(-5/24)</f>
        <v>42298.9218287037</v>
      </c>
      <c r="R3066" s="13" t="s">
        <v>8303</v>
      </c>
      <c r="S3066" s="14" t="str">
        <f t="shared" si="283"/>
        <v>theater</v>
      </c>
      <c r="T3066" s="13" t="str">
        <f t="shared" si="284"/>
        <v>spaces</v>
      </c>
      <c r="U3066">
        <f>LEN(C3066)</f>
        <v>70</v>
      </c>
      <c r="V3066">
        <f t="shared" si="285"/>
        <v>0</v>
      </c>
      <c r="W3066">
        <f t="shared" si="286"/>
        <v>1</v>
      </c>
      <c r="X3066">
        <f t="shared" si="287"/>
        <v>0</v>
      </c>
    </row>
    <row r="3067" spans="1:24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>
        <f>E3067/D3067</f>
        <v>4.0000000000000002E-4</v>
      </c>
      <c r="O3067" s="6">
        <f>IF(L3067&gt;0,E3067/L3067,0)</f>
        <v>5</v>
      </c>
      <c r="P3067" s="11">
        <f t="shared" si="282"/>
        <v>41849.846898148149</v>
      </c>
      <c r="Q3067" s="11">
        <f>(((J3067/60)/60)/24)+DATE(1970,1,1)+(-5/24)</f>
        <v>41824.846898148149</v>
      </c>
      <c r="R3067" s="13" t="s">
        <v>8303</v>
      </c>
      <c r="S3067" s="14" t="str">
        <f t="shared" si="283"/>
        <v>theater</v>
      </c>
      <c r="T3067" s="13" t="str">
        <f t="shared" si="284"/>
        <v>spaces</v>
      </c>
      <c r="U3067">
        <f>LEN(C3067)</f>
        <v>133</v>
      </c>
      <c r="V3067">
        <f t="shared" si="285"/>
        <v>0</v>
      </c>
      <c r="W3067">
        <f t="shared" si="286"/>
        <v>0</v>
      </c>
      <c r="X3067">
        <f t="shared" si="287"/>
        <v>1</v>
      </c>
    </row>
    <row r="3068" spans="1:24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>
        <f>E3068/D3068</f>
        <v>0.11985714285714286</v>
      </c>
      <c r="O3068" s="6">
        <f>IF(L3068&gt;0,E3068/L3068,0)</f>
        <v>2796.6666666666665</v>
      </c>
      <c r="P3068" s="11">
        <f t="shared" si="282"/>
        <v>42561.020104166666</v>
      </c>
      <c r="Q3068" s="11">
        <f>(((J3068/60)/60)/24)+DATE(1970,1,1)+(-5/24)</f>
        <v>42531.020104166666</v>
      </c>
      <c r="R3068" s="13" t="s">
        <v>8303</v>
      </c>
      <c r="S3068" s="14" t="str">
        <f t="shared" si="283"/>
        <v>theater</v>
      </c>
      <c r="T3068" s="13" t="str">
        <f t="shared" si="284"/>
        <v>spaces</v>
      </c>
      <c r="U3068">
        <f>LEN(C3068)</f>
        <v>124</v>
      </c>
      <c r="V3068">
        <f t="shared" si="285"/>
        <v>0</v>
      </c>
      <c r="W3068">
        <f t="shared" si="286"/>
        <v>0</v>
      </c>
      <c r="X3068">
        <f t="shared" si="287"/>
        <v>1</v>
      </c>
    </row>
    <row r="3069" spans="1:24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>
        <f>E3069/D3069</f>
        <v>2.5000000000000001E-2</v>
      </c>
      <c r="O3069" s="6">
        <f>IF(L3069&gt;0,E3069/L3069,0)</f>
        <v>200</v>
      </c>
      <c r="P3069" s="11">
        <f t="shared" si="282"/>
        <v>42256.730081018519</v>
      </c>
      <c r="Q3069" s="11">
        <f>(((J3069/60)/60)/24)+DATE(1970,1,1)+(-5/24)</f>
        <v>42226.730081018519</v>
      </c>
      <c r="R3069" s="13" t="s">
        <v>8303</v>
      </c>
      <c r="S3069" s="14" t="str">
        <f t="shared" si="283"/>
        <v>theater</v>
      </c>
      <c r="T3069" s="13" t="str">
        <f t="shared" si="284"/>
        <v>spaces</v>
      </c>
      <c r="U3069">
        <f>LEN(C3069)</f>
        <v>133</v>
      </c>
      <c r="V3069">
        <f t="shared" si="285"/>
        <v>0</v>
      </c>
      <c r="W3069">
        <f t="shared" si="286"/>
        <v>0</v>
      </c>
      <c r="X3069">
        <f t="shared" si="287"/>
        <v>1</v>
      </c>
    </row>
    <row r="3070" spans="1:24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>
        <f>E3070/D3070</f>
        <v>6.9999999999999999E-4</v>
      </c>
      <c r="O3070" s="6">
        <f>IF(L3070&gt;0,E3070/L3070,0)</f>
        <v>87.5</v>
      </c>
      <c r="P3070" s="11">
        <f t="shared" si="282"/>
        <v>42293.483240740738</v>
      </c>
      <c r="Q3070" s="11">
        <f>(((J3070/60)/60)/24)+DATE(1970,1,1)+(-5/24)</f>
        <v>42263.483240740738</v>
      </c>
      <c r="R3070" s="13" t="s">
        <v>8303</v>
      </c>
      <c r="S3070" s="14" t="str">
        <f t="shared" si="283"/>
        <v>theater</v>
      </c>
      <c r="T3070" s="13" t="str">
        <f t="shared" si="284"/>
        <v>spaces</v>
      </c>
      <c r="U3070">
        <f>LEN(C3070)</f>
        <v>134</v>
      </c>
      <c r="V3070">
        <f t="shared" si="285"/>
        <v>0</v>
      </c>
      <c r="W3070">
        <f t="shared" si="286"/>
        <v>0</v>
      </c>
      <c r="X3070">
        <f t="shared" si="287"/>
        <v>1</v>
      </c>
    </row>
    <row r="3071" spans="1:24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>
        <f>E3071/D3071</f>
        <v>0.14099999999999999</v>
      </c>
      <c r="O3071" s="6">
        <f>IF(L3071&gt;0,E3071/L3071,0)</f>
        <v>20.142857142857142</v>
      </c>
      <c r="P3071" s="11">
        <f t="shared" si="282"/>
        <v>41987.625393518516</v>
      </c>
      <c r="Q3071" s="11">
        <f>(((J3071/60)/60)/24)+DATE(1970,1,1)+(-5/24)</f>
        <v>41957.625393518516</v>
      </c>
      <c r="R3071" s="13" t="s">
        <v>8303</v>
      </c>
      <c r="S3071" s="14" t="str">
        <f t="shared" si="283"/>
        <v>theater</v>
      </c>
      <c r="T3071" s="13" t="str">
        <f t="shared" si="284"/>
        <v>spaces</v>
      </c>
      <c r="U3071">
        <f>LEN(C3071)</f>
        <v>133</v>
      </c>
      <c r="V3071">
        <f t="shared" si="285"/>
        <v>0</v>
      </c>
      <c r="W3071">
        <f t="shared" si="286"/>
        <v>0</v>
      </c>
      <c r="X3071">
        <f t="shared" si="287"/>
        <v>1</v>
      </c>
    </row>
    <row r="3072" spans="1:24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>
        <f>E3072/D3072</f>
        <v>3.3399999999999999E-2</v>
      </c>
      <c r="O3072" s="6">
        <f>IF(L3072&gt;0,E3072/L3072,0)</f>
        <v>20.875</v>
      </c>
      <c r="P3072" s="11">
        <f t="shared" si="282"/>
        <v>42711.525104166663</v>
      </c>
      <c r="Q3072" s="11">
        <f>(((J3072/60)/60)/24)+DATE(1970,1,1)+(-5/24)</f>
        <v>42690.525104166663</v>
      </c>
      <c r="R3072" s="13" t="s">
        <v>8303</v>
      </c>
      <c r="S3072" s="14" t="str">
        <f t="shared" si="283"/>
        <v>theater</v>
      </c>
      <c r="T3072" s="13" t="str">
        <f t="shared" si="284"/>
        <v>spaces</v>
      </c>
      <c r="U3072">
        <f>LEN(C3072)</f>
        <v>102</v>
      </c>
      <c r="V3072">
        <f t="shared" si="285"/>
        <v>0</v>
      </c>
      <c r="W3072">
        <f t="shared" si="286"/>
        <v>0</v>
      </c>
      <c r="X3072">
        <f t="shared" si="287"/>
        <v>1</v>
      </c>
    </row>
    <row r="3073" spans="1:24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>
        <f>E3073/D3073</f>
        <v>0.59775</v>
      </c>
      <c r="O3073" s="6">
        <f>IF(L3073&gt;0,E3073/L3073,0)</f>
        <v>61.307692307692307</v>
      </c>
      <c r="P3073" s="11">
        <f t="shared" si="282"/>
        <v>42115.040972222218</v>
      </c>
      <c r="Q3073" s="11">
        <f>(((J3073/60)/60)/24)+DATE(1970,1,1)+(-5/24)</f>
        <v>42097.524085648147</v>
      </c>
      <c r="R3073" s="13" t="s">
        <v>8303</v>
      </c>
      <c r="S3073" s="14" t="str">
        <f t="shared" si="283"/>
        <v>theater</v>
      </c>
      <c r="T3073" s="13" t="str">
        <f t="shared" si="284"/>
        <v>spaces</v>
      </c>
      <c r="U3073">
        <f>LEN(C3073)</f>
        <v>113</v>
      </c>
      <c r="V3073">
        <f t="shared" si="285"/>
        <v>0</v>
      </c>
      <c r="W3073">
        <f t="shared" si="286"/>
        <v>0</v>
      </c>
      <c r="X3073">
        <f t="shared" si="287"/>
        <v>1</v>
      </c>
    </row>
    <row r="3074" spans="1:24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>
        <f>E3074/D3074</f>
        <v>1.6666666666666666E-4</v>
      </c>
      <c r="O3074" s="6">
        <f>IF(L3074&gt;0,E3074/L3074,0)</f>
        <v>1</v>
      </c>
      <c r="P3074" s="11">
        <f t="shared" ref="P3074:P3137" si="288">(((I3074/60)/60)/24)+DATE(1970,1,1)+(-5/24)</f>
        <v>42672.865277777775</v>
      </c>
      <c r="Q3074" s="11">
        <f>(((J3074/60)/60)/24)+DATE(1970,1,1)+(-5/24)</f>
        <v>42658.482199074067</v>
      </c>
      <c r="R3074" s="13" t="s">
        <v>8303</v>
      </c>
      <c r="S3074" s="14" t="str">
        <f t="shared" ref="S3074:S3137" si="289">LEFT(R3074,SEARCH("/",R3074)-1)</f>
        <v>theater</v>
      </c>
      <c r="T3074" s="13" t="str">
        <f t="shared" ref="T3074:T3137" si="290">RIGHT(R3074,LEN(R3074)-SEARCH("/",R3074))</f>
        <v>spaces</v>
      </c>
      <c r="U3074">
        <f>LEN(C3074)</f>
        <v>132</v>
      </c>
      <c r="V3074">
        <f t="shared" si="285"/>
        <v>0</v>
      </c>
      <c r="W3074">
        <f t="shared" si="286"/>
        <v>0</v>
      </c>
      <c r="X3074">
        <f t="shared" si="287"/>
        <v>1</v>
      </c>
    </row>
    <row r="3075" spans="1:24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>
        <f>E3075/D3075</f>
        <v>2.3035714285714285E-4</v>
      </c>
      <c r="O3075" s="6">
        <f>IF(L3075&gt;0,E3075/L3075,0)</f>
        <v>92.142857142857139</v>
      </c>
      <c r="P3075" s="11">
        <f t="shared" si="288"/>
        <v>42169.59652777778</v>
      </c>
      <c r="Q3075" s="11">
        <f>(((J3075/60)/60)/24)+DATE(1970,1,1)+(-5/24)</f>
        <v>42111.475694444445</v>
      </c>
      <c r="R3075" s="13" t="s">
        <v>8303</v>
      </c>
      <c r="S3075" s="14" t="str">
        <f t="shared" si="289"/>
        <v>theater</v>
      </c>
      <c r="T3075" s="13" t="str">
        <f t="shared" si="290"/>
        <v>spaces</v>
      </c>
      <c r="U3075">
        <f>LEN(C3075)</f>
        <v>117</v>
      </c>
      <c r="V3075">
        <f t="shared" ref="V3075:V3138" si="291">IF(U3075&lt;50,1,0)</f>
        <v>0</v>
      </c>
      <c r="W3075">
        <f t="shared" ref="W3075:W3138" si="292">IF(AND(U3075&gt;= 50, U3075 &lt; 100),1,0)</f>
        <v>0</v>
      </c>
      <c r="X3075">
        <f t="shared" ref="X3075:X3138" si="293">IF(U3075&gt;=100,1,0)</f>
        <v>1</v>
      </c>
    </row>
    <row r="3076" spans="1:24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>
        <f>E3076/D3076</f>
        <v>8.8000000000000003E-4</v>
      </c>
      <c r="O3076" s="6">
        <f>IF(L3076&gt;0,E3076/L3076,0)</f>
        <v>7.333333333333333</v>
      </c>
      <c r="P3076" s="11">
        <f t="shared" si="288"/>
        <v>42439.362951388881</v>
      </c>
      <c r="Q3076" s="11">
        <f>(((J3076/60)/60)/24)+DATE(1970,1,1)+(-5/24)</f>
        <v>42409.362951388881</v>
      </c>
      <c r="R3076" s="13" t="s">
        <v>8303</v>
      </c>
      <c r="S3076" s="14" t="str">
        <f t="shared" si="289"/>
        <v>theater</v>
      </c>
      <c r="T3076" s="13" t="str">
        <f t="shared" si="290"/>
        <v>spaces</v>
      </c>
      <c r="U3076">
        <f>LEN(C3076)</f>
        <v>134</v>
      </c>
      <c r="V3076">
        <f t="shared" si="291"/>
        <v>0</v>
      </c>
      <c r="W3076">
        <f t="shared" si="292"/>
        <v>0</v>
      </c>
      <c r="X3076">
        <f t="shared" si="293"/>
        <v>1</v>
      </c>
    </row>
    <row r="3077" spans="1:24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>
        <f>E3077/D3077</f>
        <v>8.6400000000000005E-2</v>
      </c>
      <c r="O3077" s="6">
        <f>IF(L3077&gt;0,E3077/L3077,0)</f>
        <v>64.8</v>
      </c>
      <c r="P3077" s="11">
        <f t="shared" si="288"/>
        <v>42600.893981481473</v>
      </c>
      <c r="Q3077" s="11">
        <f>(((J3077/60)/60)/24)+DATE(1970,1,1)+(-5/24)</f>
        <v>42550.893981481473</v>
      </c>
      <c r="R3077" s="13" t="s">
        <v>8303</v>
      </c>
      <c r="S3077" s="14" t="str">
        <f t="shared" si="289"/>
        <v>theater</v>
      </c>
      <c r="T3077" s="13" t="str">
        <f t="shared" si="290"/>
        <v>spaces</v>
      </c>
      <c r="U3077">
        <f>LEN(C3077)</f>
        <v>106</v>
      </c>
      <c r="V3077">
        <f t="shared" si="291"/>
        <v>0</v>
      </c>
      <c r="W3077">
        <f t="shared" si="292"/>
        <v>0</v>
      </c>
      <c r="X3077">
        <f t="shared" si="293"/>
        <v>1</v>
      </c>
    </row>
    <row r="3078" spans="1:24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>
        <f>E3078/D3078</f>
        <v>0.15060000000000001</v>
      </c>
      <c r="O3078" s="6">
        <f>IF(L3078&gt;0,E3078/L3078,0)</f>
        <v>30.12</v>
      </c>
      <c r="P3078" s="11">
        <f t="shared" si="288"/>
        <v>42286.443553240737</v>
      </c>
      <c r="Q3078" s="11">
        <f>(((J3078/60)/60)/24)+DATE(1970,1,1)+(-5/24)</f>
        <v>42226.443553240737</v>
      </c>
      <c r="R3078" s="13" t="s">
        <v>8303</v>
      </c>
      <c r="S3078" s="14" t="str">
        <f t="shared" si="289"/>
        <v>theater</v>
      </c>
      <c r="T3078" s="13" t="str">
        <f t="shared" si="290"/>
        <v>spaces</v>
      </c>
      <c r="U3078">
        <f>LEN(C3078)</f>
        <v>63</v>
      </c>
      <c r="V3078">
        <f t="shared" si="291"/>
        <v>0</v>
      </c>
      <c r="W3078">
        <f t="shared" si="292"/>
        <v>1</v>
      </c>
      <c r="X3078">
        <f t="shared" si="293"/>
        <v>0</v>
      </c>
    </row>
    <row r="3079" spans="1:24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>
        <f>E3079/D3079</f>
        <v>4.7727272727272731E-3</v>
      </c>
      <c r="O3079" s="6">
        <f>IF(L3079&gt;0,E3079/L3079,0)</f>
        <v>52.5</v>
      </c>
      <c r="P3079" s="11">
        <f t="shared" si="288"/>
        <v>42796.74858796296</v>
      </c>
      <c r="Q3079" s="11">
        <f>(((J3079/60)/60)/24)+DATE(1970,1,1)+(-5/24)</f>
        <v>42766.74858796296</v>
      </c>
      <c r="R3079" s="13" t="s">
        <v>8303</v>
      </c>
      <c r="S3079" s="14" t="str">
        <f t="shared" si="289"/>
        <v>theater</v>
      </c>
      <c r="T3079" s="13" t="str">
        <f t="shared" si="290"/>
        <v>spaces</v>
      </c>
      <c r="U3079">
        <f>LEN(C3079)</f>
        <v>131</v>
      </c>
      <c r="V3079">
        <f t="shared" si="291"/>
        <v>0</v>
      </c>
      <c r="W3079">
        <f t="shared" si="292"/>
        <v>0</v>
      </c>
      <c r="X3079">
        <f t="shared" si="293"/>
        <v>1</v>
      </c>
    </row>
    <row r="3080" spans="1:24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>
        <f>E3080/D3080</f>
        <v>1.1833333333333333E-3</v>
      </c>
      <c r="O3080" s="6">
        <f>IF(L3080&gt;0,E3080/L3080,0)</f>
        <v>23.666666666666668</v>
      </c>
      <c r="P3080" s="11">
        <f t="shared" si="288"/>
        <v>42060.930497685178</v>
      </c>
      <c r="Q3080" s="11">
        <f>(((J3080/60)/60)/24)+DATE(1970,1,1)+(-5/24)</f>
        <v>42030.930497685178</v>
      </c>
      <c r="R3080" s="13" t="s">
        <v>8303</v>
      </c>
      <c r="S3080" s="14" t="str">
        <f t="shared" si="289"/>
        <v>theater</v>
      </c>
      <c r="T3080" s="13" t="str">
        <f t="shared" si="290"/>
        <v>spaces</v>
      </c>
      <c r="U3080">
        <f>LEN(C3080)</f>
        <v>135</v>
      </c>
      <c r="V3080">
        <f t="shared" si="291"/>
        <v>0</v>
      </c>
      <c r="W3080">
        <f t="shared" si="292"/>
        <v>0</v>
      </c>
      <c r="X3080">
        <f t="shared" si="293"/>
        <v>1</v>
      </c>
    </row>
    <row r="3081" spans="1:24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>
        <f>E3081/D3081</f>
        <v>8.4173998587352451E-3</v>
      </c>
      <c r="O3081" s="6">
        <f>IF(L3081&gt;0,E3081/L3081,0)</f>
        <v>415.77777777777777</v>
      </c>
      <c r="P3081" s="11">
        <f t="shared" si="288"/>
        <v>42085.463368055549</v>
      </c>
      <c r="Q3081" s="11">
        <f>(((J3081/60)/60)/24)+DATE(1970,1,1)+(-5/24)</f>
        <v>42055.50503472222</v>
      </c>
      <c r="R3081" s="13" t="s">
        <v>8303</v>
      </c>
      <c r="S3081" s="14" t="str">
        <f t="shared" si="289"/>
        <v>theater</v>
      </c>
      <c r="T3081" s="13" t="str">
        <f t="shared" si="290"/>
        <v>spaces</v>
      </c>
      <c r="U3081">
        <f>LEN(C3081)</f>
        <v>134</v>
      </c>
      <c r="V3081">
        <f t="shared" si="291"/>
        <v>0</v>
      </c>
      <c r="W3081">
        <f t="shared" si="292"/>
        <v>0</v>
      </c>
      <c r="X3081">
        <f t="shared" si="293"/>
        <v>1</v>
      </c>
    </row>
    <row r="3082" spans="1:24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>
        <f>E3082/D3082</f>
        <v>1.8799999999999999E-4</v>
      </c>
      <c r="O3082" s="6">
        <f>IF(L3082&gt;0,E3082/L3082,0)</f>
        <v>53.714285714285715</v>
      </c>
      <c r="P3082" s="11">
        <f t="shared" si="288"/>
        <v>41999.861620370364</v>
      </c>
      <c r="Q3082" s="11">
        <f>(((J3082/60)/60)/24)+DATE(1970,1,1)+(-5/24)</f>
        <v>41939.8199537037</v>
      </c>
      <c r="R3082" s="13" t="s">
        <v>8303</v>
      </c>
      <c r="S3082" s="14" t="str">
        <f t="shared" si="289"/>
        <v>theater</v>
      </c>
      <c r="T3082" s="13" t="str">
        <f t="shared" si="290"/>
        <v>spaces</v>
      </c>
      <c r="U3082">
        <f>LEN(C3082)</f>
        <v>130</v>
      </c>
      <c r="V3082">
        <f t="shared" si="291"/>
        <v>0</v>
      </c>
      <c r="W3082">
        <f t="shared" si="292"/>
        <v>0</v>
      </c>
      <c r="X3082">
        <f t="shared" si="293"/>
        <v>1</v>
      </c>
    </row>
    <row r="3083" spans="1:24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>
        <f>E3083/D3083</f>
        <v>2.1029999999999998E-3</v>
      </c>
      <c r="O3083" s="6">
        <f>IF(L3083&gt;0,E3083/L3083,0)</f>
        <v>420.6</v>
      </c>
      <c r="P3083" s="11">
        <f t="shared" si="288"/>
        <v>42266.973275462959</v>
      </c>
      <c r="Q3083" s="11">
        <f>(((J3083/60)/60)/24)+DATE(1970,1,1)+(-5/24)</f>
        <v>42236.973275462959</v>
      </c>
      <c r="R3083" s="13" t="s">
        <v>8303</v>
      </c>
      <c r="S3083" s="14" t="str">
        <f t="shared" si="289"/>
        <v>theater</v>
      </c>
      <c r="T3083" s="13" t="str">
        <f t="shared" si="290"/>
        <v>spaces</v>
      </c>
      <c r="U3083">
        <f>LEN(C3083)</f>
        <v>133</v>
      </c>
      <c r="V3083">
        <f t="shared" si="291"/>
        <v>0</v>
      </c>
      <c r="W3083">
        <f t="shared" si="292"/>
        <v>0</v>
      </c>
      <c r="X3083">
        <f t="shared" si="293"/>
        <v>1</v>
      </c>
    </row>
    <row r="3084" spans="1:24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>
        <f>E3084/D3084</f>
        <v>0</v>
      </c>
      <c r="O3084" s="6">
        <f>IF(L3084&gt;0,E3084/L3084,0)</f>
        <v>0</v>
      </c>
      <c r="P3084" s="11">
        <f t="shared" si="288"/>
        <v>42323.756319444445</v>
      </c>
      <c r="Q3084" s="11">
        <f>(((J3084/60)/60)/24)+DATE(1970,1,1)+(-5/24)</f>
        <v>42293.714652777773</v>
      </c>
      <c r="R3084" s="13" t="s">
        <v>8303</v>
      </c>
      <c r="S3084" s="14" t="str">
        <f t="shared" si="289"/>
        <v>theater</v>
      </c>
      <c r="T3084" s="13" t="str">
        <f t="shared" si="290"/>
        <v>spaces</v>
      </c>
      <c r="U3084">
        <f>LEN(C3084)</f>
        <v>130</v>
      </c>
      <c r="V3084">
        <f t="shared" si="291"/>
        <v>0</v>
      </c>
      <c r="W3084">
        <f t="shared" si="292"/>
        <v>0</v>
      </c>
      <c r="X3084">
        <f t="shared" si="293"/>
        <v>1</v>
      </c>
    </row>
    <row r="3085" spans="1:24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>
        <f>E3085/D3085</f>
        <v>2.8E-3</v>
      </c>
      <c r="O3085" s="6">
        <f>IF(L3085&gt;0,E3085/L3085,0)</f>
        <v>18.666666666666668</v>
      </c>
      <c r="P3085" s="11">
        <f t="shared" si="288"/>
        <v>41883</v>
      </c>
      <c r="Q3085" s="11">
        <f>(((J3085/60)/60)/24)+DATE(1970,1,1)+(-5/24)</f>
        <v>41853.355069444442</v>
      </c>
      <c r="R3085" s="13" t="s">
        <v>8303</v>
      </c>
      <c r="S3085" s="14" t="str">
        <f t="shared" si="289"/>
        <v>theater</v>
      </c>
      <c r="T3085" s="13" t="str">
        <f t="shared" si="290"/>
        <v>spaces</v>
      </c>
      <c r="U3085">
        <f>LEN(C3085)</f>
        <v>127</v>
      </c>
      <c r="V3085">
        <f t="shared" si="291"/>
        <v>0</v>
      </c>
      <c r="W3085">
        <f t="shared" si="292"/>
        <v>0</v>
      </c>
      <c r="X3085">
        <f t="shared" si="293"/>
        <v>1</v>
      </c>
    </row>
    <row r="3086" spans="1:24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>
        <f>E3086/D3086</f>
        <v>0.11579206701157921</v>
      </c>
      <c r="O3086" s="6">
        <f>IF(L3086&gt;0,E3086/L3086,0)</f>
        <v>78.333333333333329</v>
      </c>
      <c r="P3086" s="11">
        <f t="shared" si="288"/>
        <v>42129.574999999997</v>
      </c>
      <c r="Q3086" s="11">
        <f>(((J3086/60)/60)/24)+DATE(1970,1,1)+(-5/24)</f>
        <v>42100.515405092585</v>
      </c>
      <c r="R3086" s="13" t="s">
        <v>8303</v>
      </c>
      <c r="S3086" s="14" t="str">
        <f t="shared" si="289"/>
        <v>theater</v>
      </c>
      <c r="T3086" s="13" t="str">
        <f t="shared" si="290"/>
        <v>spaces</v>
      </c>
      <c r="U3086">
        <f>LEN(C3086)</f>
        <v>135</v>
      </c>
      <c r="V3086">
        <f t="shared" si="291"/>
        <v>0</v>
      </c>
      <c r="W3086">
        <f t="shared" si="292"/>
        <v>0</v>
      </c>
      <c r="X3086">
        <f t="shared" si="293"/>
        <v>1</v>
      </c>
    </row>
    <row r="3087" spans="1:24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>
        <f>E3087/D3087</f>
        <v>2.4400000000000002E-2</v>
      </c>
      <c r="O3087" s="6">
        <f>IF(L3087&gt;0,E3087/L3087,0)</f>
        <v>67.777777777777771</v>
      </c>
      <c r="P3087" s="11">
        <f t="shared" si="288"/>
        <v>42276.675451388881</v>
      </c>
      <c r="Q3087" s="11">
        <f>(((J3087/60)/60)/24)+DATE(1970,1,1)+(-5/24)</f>
        <v>42246.675451388881</v>
      </c>
      <c r="R3087" s="13" t="s">
        <v>8303</v>
      </c>
      <c r="S3087" s="14" t="str">
        <f t="shared" si="289"/>
        <v>theater</v>
      </c>
      <c r="T3087" s="13" t="str">
        <f t="shared" si="290"/>
        <v>spaces</v>
      </c>
      <c r="U3087">
        <f>LEN(C3087)</f>
        <v>132</v>
      </c>
      <c r="V3087">
        <f t="shared" si="291"/>
        <v>0</v>
      </c>
      <c r="W3087">
        <f t="shared" si="292"/>
        <v>0</v>
      </c>
      <c r="X3087">
        <f t="shared" si="293"/>
        <v>1</v>
      </c>
    </row>
    <row r="3088" spans="1:24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>
        <f>E3088/D3088</f>
        <v>2.5000000000000001E-3</v>
      </c>
      <c r="O3088" s="6">
        <f>IF(L3088&gt;0,E3088/L3088,0)</f>
        <v>16.666666666666668</v>
      </c>
      <c r="P3088" s="11">
        <f t="shared" si="288"/>
        <v>42233.462488425925</v>
      </c>
      <c r="Q3088" s="11">
        <f>(((J3088/60)/60)/24)+DATE(1970,1,1)+(-5/24)</f>
        <v>42173.462488425925</v>
      </c>
      <c r="R3088" s="13" t="s">
        <v>8303</v>
      </c>
      <c r="S3088" s="14" t="str">
        <f t="shared" si="289"/>
        <v>theater</v>
      </c>
      <c r="T3088" s="13" t="str">
        <f t="shared" si="290"/>
        <v>spaces</v>
      </c>
      <c r="U3088">
        <f>LEN(C3088)</f>
        <v>133</v>
      </c>
      <c r="V3088">
        <f t="shared" si="291"/>
        <v>0</v>
      </c>
      <c r="W3088">
        <f t="shared" si="292"/>
        <v>0</v>
      </c>
      <c r="X3088">
        <f t="shared" si="293"/>
        <v>1</v>
      </c>
    </row>
    <row r="3089" spans="1:24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>
        <f>E3089/D3089</f>
        <v>6.2500000000000003E-3</v>
      </c>
      <c r="O3089" s="6">
        <f>IF(L3089&gt;0,E3089/L3089,0)</f>
        <v>62.5</v>
      </c>
      <c r="P3089" s="11">
        <f t="shared" si="288"/>
        <v>42724.983680555553</v>
      </c>
      <c r="Q3089" s="11">
        <f>(((J3089/60)/60)/24)+DATE(1970,1,1)+(-5/24)</f>
        <v>42664.942013888889</v>
      </c>
      <c r="R3089" s="13" t="s">
        <v>8303</v>
      </c>
      <c r="S3089" s="14" t="str">
        <f t="shared" si="289"/>
        <v>theater</v>
      </c>
      <c r="T3089" s="13" t="str">
        <f t="shared" si="290"/>
        <v>spaces</v>
      </c>
      <c r="U3089">
        <f>LEN(C3089)</f>
        <v>132</v>
      </c>
      <c r="V3089">
        <f t="shared" si="291"/>
        <v>0</v>
      </c>
      <c r="W3089">
        <f t="shared" si="292"/>
        <v>0</v>
      </c>
      <c r="X3089">
        <f t="shared" si="293"/>
        <v>1</v>
      </c>
    </row>
    <row r="3090" spans="1:24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>
        <f>E3090/D3090</f>
        <v>1.9384615384615384E-3</v>
      </c>
      <c r="O3090" s="6">
        <f>IF(L3090&gt;0,E3090/L3090,0)</f>
        <v>42</v>
      </c>
      <c r="P3090" s="11">
        <f t="shared" si="288"/>
        <v>42012.361805555549</v>
      </c>
      <c r="Q3090" s="11">
        <f>(((J3090/60)/60)/24)+DATE(1970,1,1)+(-5/24)</f>
        <v>41981.363969907405</v>
      </c>
      <c r="R3090" s="13" t="s">
        <v>8303</v>
      </c>
      <c r="S3090" s="14" t="str">
        <f t="shared" si="289"/>
        <v>theater</v>
      </c>
      <c r="T3090" s="13" t="str">
        <f t="shared" si="290"/>
        <v>spaces</v>
      </c>
      <c r="U3090">
        <f>LEN(C3090)</f>
        <v>101</v>
      </c>
      <c r="V3090">
        <f t="shared" si="291"/>
        <v>0</v>
      </c>
      <c r="W3090">
        <f t="shared" si="292"/>
        <v>0</v>
      </c>
      <c r="X3090">
        <f t="shared" si="293"/>
        <v>1</v>
      </c>
    </row>
    <row r="3091" spans="1:24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>
        <f>E3091/D3091</f>
        <v>0.23416000000000001</v>
      </c>
      <c r="O3091" s="6">
        <f>IF(L3091&gt;0,E3091/L3091,0)</f>
        <v>130.0888888888889</v>
      </c>
      <c r="P3091" s="11">
        <f t="shared" si="288"/>
        <v>42559.874305555553</v>
      </c>
      <c r="Q3091" s="11">
        <f>(((J3091/60)/60)/24)+DATE(1970,1,1)+(-5/24)</f>
        <v>42528.334293981483</v>
      </c>
      <c r="R3091" s="13" t="s">
        <v>8303</v>
      </c>
      <c r="S3091" s="14" t="str">
        <f t="shared" si="289"/>
        <v>theater</v>
      </c>
      <c r="T3091" s="13" t="str">
        <f t="shared" si="290"/>
        <v>spaces</v>
      </c>
      <c r="U3091">
        <f>LEN(C3091)</f>
        <v>101</v>
      </c>
      <c r="V3091">
        <f t="shared" si="291"/>
        <v>0</v>
      </c>
      <c r="W3091">
        <f t="shared" si="292"/>
        <v>0</v>
      </c>
      <c r="X3091">
        <f t="shared" si="293"/>
        <v>1</v>
      </c>
    </row>
    <row r="3092" spans="1:24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>
        <f>E3092/D3092</f>
        <v>5.080888888888889E-2</v>
      </c>
      <c r="O3092" s="6">
        <f>IF(L3092&gt;0,E3092/L3092,0)</f>
        <v>1270.2222222222222</v>
      </c>
      <c r="P3092" s="11">
        <f t="shared" si="288"/>
        <v>42125.568807870368</v>
      </c>
      <c r="Q3092" s="11">
        <f>(((J3092/60)/60)/24)+DATE(1970,1,1)+(-5/24)</f>
        <v>42065.610474537032</v>
      </c>
      <c r="R3092" s="13" t="s">
        <v>8303</v>
      </c>
      <c r="S3092" s="14" t="str">
        <f t="shared" si="289"/>
        <v>theater</v>
      </c>
      <c r="T3092" s="13" t="str">
        <f t="shared" si="290"/>
        <v>spaces</v>
      </c>
      <c r="U3092">
        <f>LEN(C3092)</f>
        <v>133</v>
      </c>
      <c r="V3092">
        <f t="shared" si="291"/>
        <v>0</v>
      </c>
      <c r="W3092">
        <f t="shared" si="292"/>
        <v>0</v>
      </c>
      <c r="X3092">
        <f t="shared" si="293"/>
        <v>1</v>
      </c>
    </row>
    <row r="3093" spans="1:24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>
        <f>E3093/D3093</f>
        <v>0.15920000000000001</v>
      </c>
      <c r="O3093" s="6">
        <f>IF(L3093&gt;0,E3093/L3093,0)</f>
        <v>88.444444444444443</v>
      </c>
      <c r="P3093" s="11">
        <f t="shared" si="288"/>
        <v>42596.740081018514</v>
      </c>
      <c r="Q3093" s="11">
        <f>(((J3093/60)/60)/24)+DATE(1970,1,1)+(-5/24)</f>
        <v>42566.740081018514</v>
      </c>
      <c r="R3093" s="13" t="s">
        <v>8303</v>
      </c>
      <c r="S3093" s="14" t="str">
        <f t="shared" si="289"/>
        <v>theater</v>
      </c>
      <c r="T3093" s="13" t="str">
        <f t="shared" si="290"/>
        <v>spaces</v>
      </c>
      <c r="U3093">
        <f>LEN(C3093)</f>
        <v>131</v>
      </c>
      <c r="V3093">
        <f t="shared" si="291"/>
        <v>0</v>
      </c>
      <c r="W3093">
        <f t="shared" si="292"/>
        <v>0</v>
      </c>
      <c r="X3093">
        <f t="shared" si="293"/>
        <v>1</v>
      </c>
    </row>
    <row r="3094" spans="1:24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>
        <f>E3094/D3094</f>
        <v>1.1831900000000001E-2</v>
      </c>
      <c r="O3094" s="6">
        <f>IF(L3094&gt;0,E3094/L3094,0)</f>
        <v>56.342380952380957</v>
      </c>
      <c r="P3094" s="11">
        <f t="shared" si="288"/>
        <v>42292.708333333336</v>
      </c>
      <c r="Q3094" s="11">
        <f>(((J3094/60)/60)/24)+DATE(1970,1,1)+(-5/24)</f>
        <v>42255.41101851852</v>
      </c>
      <c r="R3094" s="13" t="s">
        <v>8303</v>
      </c>
      <c r="S3094" s="14" t="str">
        <f t="shared" si="289"/>
        <v>theater</v>
      </c>
      <c r="T3094" s="13" t="str">
        <f t="shared" si="290"/>
        <v>spaces</v>
      </c>
      <c r="U3094">
        <f>LEN(C3094)</f>
        <v>121</v>
      </c>
      <c r="V3094">
        <f t="shared" si="291"/>
        <v>0</v>
      </c>
      <c r="W3094">
        <f t="shared" si="292"/>
        <v>0</v>
      </c>
      <c r="X3094">
        <f t="shared" si="293"/>
        <v>1</v>
      </c>
    </row>
    <row r="3095" spans="1:24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>
        <f>E3095/D3095</f>
        <v>0.22750000000000001</v>
      </c>
      <c r="O3095" s="6">
        <f>IF(L3095&gt;0,E3095/L3095,0)</f>
        <v>53.529411764705884</v>
      </c>
      <c r="P3095" s="11">
        <f t="shared" si="288"/>
        <v>41790.957638888889</v>
      </c>
      <c r="Q3095" s="11">
        <f>(((J3095/60)/60)/24)+DATE(1970,1,1)+(-5/24)</f>
        <v>41760.700706018513</v>
      </c>
      <c r="R3095" s="13" t="s">
        <v>8303</v>
      </c>
      <c r="S3095" s="14" t="str">
        <f t="shared" si="289"/>
        <v>theater</v>
      </c>
      <c r="T3095" s="13" t="str">
        <f t="shared" si="290"/>
        <v>spaces</v>
      </c>
      <c r="U3095">
        <f>LEN(C3095)</f>
        <v>134</v>
      </c>
      <c r="V3095">
        <f t="shared" si="291"/>
        <v>0</v>
      </c>
      <c r="W3095">
        <f t="shared" si="292"/>
        <v>0</v>
      </c>
      <c r="X3095">
        <f t="shared" si="293"/>
        <v>1</v>
      </c>
    </row>
    <row r="3096" spans="1:24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>
        <f>E3096/D3096</f>
        <v>2.5000000000000001E-4</v>
      </c>
      <c r="O3096" s="6">
        <f>IF(L3096&gt;0,E3096/L3096,0)</f>
        <v>25</v>
      </c>
      <c r="P3096" s="11">
        <f t="shared" si="288"/>
        <v>42267.587453703702</v>
      </c>
      <c r="Q3096" s="11">
        <f>(((J3096/60)/60)/24)+DATE(1970,1,1)+(-5/24)</f>
        <v>42207.587453703702</v>
      </c>
      <c r="R3096" s="13" t="s">
        <v>8303</v>
      </c>
      <c r="S3096" s="14" t="str">
        <f t="shared" si="289"/>
        <v>theater</v>
      </c>
      <c r="T3096" s="13" t="str">
        <f t="shared" si="290"/>
        <v>spaces</v>
      </c>
      <c r="U3096">
        <f>LEN(C3096)</f>
        <v>104</v>
      </c>
      <c r="V3096">
        <f t="shared" si="291"/>
        <v>0</v>
      </c>
      <c r="W3096">
        <f t="shared" si="292"/>
        <v>0</v>
      </c>
      <c r="X3096">
        <f t="shared" si="293"/>
        <v>1</v>
      </c>
    </row>
    <row r="3097" spans="1:24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>
        <f>E3097/D3097</f>
        <v>3.351206434316354E-3</v>
      </c>
      <c r="O3097" s="6">
        <f>IF(L3097&gt;0,E3097/L3097,0)</f>
        <v>50</v>
      </c>
      <c r="P3097" s="11">
        <f t="shared" si="288"/>
        <v>42582.81689814815</v>
      </c>
      <c r="Q3097" s="11">
        <f>(((J3097/60)/60)/24)+DATE(1970,1,1)+(-5/24)</f>
        <v>42522.81689814815</v>
      </c>
      <c r="R3097" s="13" t="s">
        <v>8303</v>
      </c>
      <c r="S3097" s="14" t="str">
        <f t="shared" si="289"/>
        <v>theater</v>
      </c>
      <c r="T3097" s="13" t="str">
        <f t="shared" si="290"/>
        <v>spaces</v>
      </c>
      <c r="U3097">
        <f>LEN(C3097)</f>
        <v>120</v>
      </c>
      <c r="V3097">
        <f t="shared" si="291"/>
        <v>0</v>
      </c>
      <c r="W3097">
        <f t="shared" si="292"/>
        <v>0</v>
      </c>
      <c r="X3097">
        <f t="shared" si="293"/>
        <v>1</v>
      </c>
    </row>
    <row r="3098" spans="1:24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>
        <f>E3098/D3098</f>
        <v>3.9750000000000001E-2</v>
      </c>
      <c r="O3098" s="6">
        <f>IF(L3098&gt;0,E3098/L3098,0)</f>
        <v>56.785714285714285</v>
      </c>
      <c r="P3098" s="11">
        <f t="shared" si="288"/>
        <v>42144.617199074077</v>
      </c>
      <c r="Q3098" s="11">
        <f>(((J3098/60)/60)/24)+DATE(1970,1,1)+(-5/24)</f>
        <v>42114.617199074077</v>
      </c>
      <c r="R3098" s="13" t="s">
        <v>8303</v>
      </c>
      <c r="S3098" s="14" t="str">
        <f t="shared" si="289"/>
        <v>theater</v>
      </c>
      <c r="T3098" s="13" t="str">
        <f t="shared" si="290"/>
        <v>spaces</v>
      </c>
      <c r="U3098">
        <f>LEN(C3098)</f>
        <v>123</v>
      </c>
      <c r="V3098">
        <f t="shared" si="291"/>
        <v>0</v>
      </c>
      <c r="W3098">
        <f t="shared" si="292"/>
        <v>0</v>
      </c>
      <c r="X3098">
        <f t="shared" si="293"/>
        <v>1</v>
      </c>
    </row>
    <row r="3099" spans="1:24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>
        <f>E3099/D3099</f>
        <v>0.17150000000000001</v>
      </c>
      <c r="O3099" s="6">
        <f>IF(L3099&gt;0,E3099/L3099,0)</f>
        <v>40.833333333333336</v>
      </c>
      <c r="P3099" s="11">
        <f t="shared" si="288"/>
        <v>42650.374999999993</v>
      </c>
      <c r="Q3099" s="11">
        <f>(((J3099/60)/60)/24)+DATE(1970,1,1)+(-5/24)</f>
        <v>42629.29515046296</v>
      </c>
      <c r="R3099" s="13" t="s">
        <v>8303</v>
      </c>
      <c r="S3099" s="14" t="str">
        <f t="shared" si="289"/>
        <v>theater</v>
      </c>
      <c r="T3099" s="13" t="str">
        <f t="shared" si="290"/>
        <v>spaces</v>
      </c>
      <c r="U3099">
        <f>LEN(C3099)</f>
        <v>131</v>
      </c>
      <c r="V3099">
        <f t="shared" si="291"/>
        <v>0</v>
      </c>
      <c r="W3099">
        <f t="shared" si="292"/>
        <v>0</v>
      </c>
      <c r="X3099">
        <f t="shared" si="293"/>
        <v>1</v>
      </c>
    </row>
    <row r="3100" spans="1:24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>
        <f>E3100/D3100</f>
        <v>3.608004104669061E-2</v>
      </c>
      <c r="O3100" s="6">
        <f>IF(L3100&gt;0,E3100/L3100,0)</f>
        <v>65.111111111111114</v>
      </c>
      <c r="P3100" s="11">
        <f t="shared" si="288"/>
        <v>42407.803472222215</v>
      </c>
      <c r="Q3100" s="11">
        <f>(((J3100/60)/60)/24)+DATE(1970,1,1)+(-5/24)</f>
        <v>42359.58390046296</v>
      </c>
      <c r="R3100" s="13" t="s">
        <v>8303</v>
      </c>
      <c r="S3100" s="14" t="str">
        <f t="shared" si="289"/>
        <v>theater</v>
      </c>
      <c r="T3100" s="13" t="str">
        <f t="shared" si="290"/>
        <v>spaces</v>
      </c>
      <c r="U3100">
        <f>LEN(C3100)</f>
        <v>133</v>
      </c>
      <c r="V3100">
        <f t="shared" si="291"/>
        <v>0</v>
      </c>
      <c r="W3100">
        <f t="shared" si="292"/>
        <v>0</v>
      </c>
      <c r="X3100">
        <f t="shared" si="293"/>
        <v>1</v>
      </c>
    </row>
    <row r="3101" spans="1:24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>
        <f>E3101/D3101</f>
        <v>0.13900000000000001</v>
      </c>
      <c r="O3101" s="6">
        <f>IF(L3101&gt;0,E3101/L3101,0)</f>
        <v>55.6</v>
      </c>
      <c r="P3101" s="11">
        <f t="shared" si="288"/>
        <v>42411.981377314813</v>
      </c>
      <c r="Q3101" s="11">
        <f>(((J3101/60)/60)/24)+DATE(1970,1,1)+(-5/24)</f>
        <v>42381.981377314813</v>
      </c>
      <c r="R3101" s="13" t="s">
        <v>8303</v>
      </c>
      <c r="S3101" s="14" t="str">
        <f t="shared" si="289"/>
        <v>theater</v>
      </c>
      <c r="T3101" s="13" t="str">
        <f t="shared" si="290"/>
        <v>spaces</v>
      </c>
      <c r="U3101">
        <f>LEN(C3101)</f>
        <v>135</v>
      </c>
      <c r="V3101">
        <f t="shared" si="291"/>
        <v>0</v>
      </c>
      <c r="W3101">
        <f t="shared" si="292"/>
        <v>0</v>
      </c>
      <c r="X3101">
        <f t="shared" si="293"/>
        <v>1</v>
      </c>
    </row>
    <row r="3102" spans="1:24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>
        <f>E3102/D3102</f>
        <v>0.15225</v>
      </c>
      <c r="O3102" s="6">
        <f>IF(L3102&gt;0,E3102/L3102,0)</f>
        <v>140.53846153846155</v>
      </c>
      <c r="P3102" s="11">
        <f t="shared" si="288"/>
        <v>41932.4140625</v>
      </c>
      <c r="Q3102" s="11">
        <f>(((J3102/60)/60)/24)+DATE(1970,1,1)+(-5/24)</f>
        <v>41902.4140625</v>
      </c>
      <c r="R3102" s="13" t="s">
        <v>8303</v>
      </c>
      <c r="S3102" s="14" t="str">
        <f t="shared" si="289"/>
        <v>theater</v>
      </c>
      <c r="T3102" s="13" t="str">
        <f t="shared" si="290"/>
        <v>spaces</v>
      </c>
      <c r="U3102">
        <f>LEN(C3102)</f>
        <v>131</v>
      </c>
      <c r="V3102">
        <f t="shared" si="291"/>
        <v>0</v>
      </c>
      <c r="W3102">
        <f t="shared" si="292"/>
        <v>0</v>
      </c>
      <c r="X3102">
        <f t="shared" si="293"/>
        <v>1</v>
      </c>
    </row>
    <row r="3103" spans="1:24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>
        <f>E3103/D3103</f>
        <v>0.12</v>
      </c>
      <c r="O3103" s="6">
        <f>IF(L3103&gt;0,E3103/L3103,0)</f>
        <v>25</v>
      </c>
      <c r="P3103" s="11">
        <f t="shared" si="288"/>
        <v>42201.12222222222</v>
      </c>
      <c r="Q3103" s="11">
        <f>(((J3103/60)/60)/24)+DATE(1970,1,1)+(-5/24)</f>
        <v>42171.175196759257</v>
      </c>
      <c r="R3103" s="13" t="s">
        <v>8303</v>
      </c>
      <c r="S3103" s="14" t="str">
        <f t="shared" si="289"/>
        <v>theater</v>
      </c>
      <c r="T3103" s="13" t="str">
        <f t="shared" si="290"/>
        <v>spaces</v>
      </c>
      <c r="U3103">
        <f>LEN(C3103)</f>
        <v>136</v>
      </c>
      <c r="V3103">
        <f t="shared" si="291"/>
        <v>0</v>
      </c>
      <c r="W3103">
        <f t="shared" si="292"/>
        <v>0</v>
      </c>
      <c r="X3103">
        <f t="shared" si="293"/>
        <v>1</v>
      </c>
    </row>
    <row r="3104" spans="1:24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>
        <f>E3104/D3104</f>
        <v>0.391125</v>
      </c>
      <c r="O3104" s="6">
        <f>IF(L3104&gt;0,E3104/L3104,0)</f>
        <v>69.533333333333331</v>
      </c>
      <c r="P3104" s="11">
        <f t="shared" si="288"/>
        <v>42605.132152777776</v>
      </c>
      <c r="Q3104" s="11">
        <f>(((J3104/60)/60)/24)+DATE(1970,1,1)+(-5/24)</f>
        <v>42555.132152777776</v>
      </c>
      <c r="R3104" s="13" t="s">
        <v>8303</v>
      </c>
      <c r="S3104" s="14" t="str">
        <f t="shared" si="289"/>
        <v>theater</v>
      </c>
      <c r="T3104" s="13" t="str">
        <f t="shared" si="290"/>
        <v>spaces</v>
      </c>
      <c r="U3104">
        <f>LEN(C3104)</f>
        <v>134</v>
      </c>
      <c r="V3104">
        <f t="shared" si="291"/>
        <v>0</v>
      </c>
      <c r="W3104">
        <f t="shared" si="292"/>
        <v>0</v>
      </c>
      <c r="X3104">
        <f t="shared" si="293"/>
        <v>1</v>
      </c>
    </row>
    <row r="3105" spans="1:24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>
        <f>E3105/D3105</f>
        <v>2.6829268292682929E-3</v>
      </c>
      <c r="O3105" s="6">
        <f>IF(L3105&gt;0,E3105/L3105,0)</f>
        <v>5.5</v>
      </c>
      <c r="P3105" s="11">
        <f t="shared" si="288"/>
        <v>42166.94798611111</v>
      </c>
      <c r="Q3105" s="11">
        <f>(((J3105/60)/60)/24)+DATE(1970,1,1)+(-5/24)</f>
        <v>42106.94798611111</v>
      </c>
      <c r="R3105" s="13" t="s">
        <v>8303</v>
      </c>
      <c r="S3105" s="14" t="str">
        <f t="shared" si="289"/>
        <v>theater</v>
      </c>
      <c r="T3105" s="13" t="str">
        <f t="shared" si="290"/>
        <v>spaces</v>
      </c>
      <c r="U3105">
        <f>LEN(C3105)</f>
        <v>82</v>
      </c>
      <c r="V3105">
        <f t="shared" si="291"/>
        <v>0</v>
      </c>
      <c r="W3105">
        <f t="shared" si="292"/>
        <v>1</v>
      </c>
      <c r="X3105">
        <f t="shared" si="293"/>
        <v>0</v>
      </c>
    </row>
    <row r="3106" spans="1:24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>
        <f>E3106/D3106</f>
        <v>0.29625000000000001</v>
      </c>
      <c r="O3106" s="6">
        <f>IF(L3106&gt;0,E3106/L3106,0)</f>
        <v>237</v>
      </c>
      <c r="P3106" s="11">
        <f t="shared" si="288"/>
        <v>42037.874999999993</v>
      </c>
      <c r="Q3106" s="11">
        <f>(((J3106/60)/60)/24)+DATE(1970,1,1)+(-5/24)</f>
        <v>42006.70035879629</v>
      </c>
      <c r="R3106" s="13" t="s">
        <v>8303</v>
      </c>
      <c r="S3106" s="14" t="str">
        <f t="shared" si="289"/>
        <v>theater</v>
      </c>
      <c r="T3106" s="13" t="str">
        <f t="shared" si="290"/>
        <v>spaces</v>
      </c>
      <c r="U3106">
        <f>LEN(C3106)</f>
        <v>126</v>
      </c>
      <c r="V3106">
        <f t="shared" si="291"/>
        <v>0</v>
      </c>
      <c r="W3106">
        <f t="shared" si="292"/>
        <v>0</v>
      </c>
      <c r="X3106">
        <f t="shared" si="293"/>
        <v>1</v>
      </c>
    </row>
    <row r="3107" spans="1:24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>
        <f>E3107/D3107</f>
        <v>0.4236099230111206</v>
      </c>
      <c r="O3107" s="6">
        <f>IF(L3107&gt;0,E3107/L3107,0)</f>
        <v>79.870967741935488</v>
      </c>
      <c r="P3107" s="11">
        <f t="shared" si="288"/>
        <v>41931</v>
      </c>
      <c r="Q3107" s="11">
        <f>(((J3107/60)/60)/24)+DATE(1970,1,1)+(-5/24)</f>
        <v>41876.510601851849</v>
      </c>
      <c r="R3107" s="13" t="s">
        <v>8303</v>
      </c>
      <c r="S3107" s="14" t="str">
        <f t="shared" si="289"/>
        <v>theater</v>
      </c>
      <c r="T3107" s="13" t="str">
        <f t="shared" si="290"/>
        <v>spaces</v>
      </c>
      <c r="U3107">
        <f>LEN(C3107)</f>
        <v>114</v>
      </c>
      <c r="V3107">
        <f t="shared" si="291"/>
        <v>0</v>
      </c>
      <c r="W3107">
        <f t="shared" si="292"/>
        <v>0</v>
      </c>
      <c r="X3107">
        <f t="shared" si="293"/>
        <v>1</v>
      </c>
    </row>
    <row r="3108" spans="1:24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>
        <f>E3108/D3108</f>
        <v>4.1000000000000002E-2</v>
      </c>
      <c r="O3108" s="6">
        <f>IF(L3108&gt;0,E3108/L3108,0)</f>
        <v>10.25</v>
      </c>
      <c r="P3108" s="11">
        <f t="shared" si="288"/>
        <v>42263.708333333336</v>
      </c>
      <c r="Q3108" s="11">
        <f>(((J3108/60)/60)/24)+DATE(1970,1,1)+(-5/24)</f>
        <v>42241.22078703704</v>
      </c>
      <c r="R3108" s="13" t="s">
        <v>8303</v>
      </c>
      <c r="S3108" s="14" t="str">
        <f t="shared" si="289"/>
        <v>theater</v>
      </c>
      <c r="T3108" s="13" t="str">
        <f t="shared" si="290"/>
        <v>spaces</v>
      </c>
      <c r="U3108">
        <f>LEN(C3108)</f>
        <v>134</v>
      </c>
      <c r="V3108">
        <f t="shared" si="291"/>
        <v>0</v>
      </c>
      <c r="W3108">
        <f t="shared" si="292"/>
        <v>0</v>
      </c>
      <c r="X3108">
        <f t="shared" si="293"/>
        <v>1</v>
      </c>
    </row>
    <row r="3109" spans="1:24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>
        <f>E3109/D3109</f>
        <v>0.197625</v>
      </c>
      <c r="O3109" s="6">
        <f>IF(L3109&gt;0,E3109/L3109,0)</f>
        <v>272.58620689655174</v>
      </c>
      <c r="P3109" s="11">
        <f t="shared" si="288"/>
        <v>42135.605914351843</v>
      </c>
      <c r="Q3109" s="11">
        <f>(((J3109/60)/60)/24)+DATE(1970,1,1)+(-5/24)</f>
        <v>42128.605914351843</v>
      </c>
      <c r="R3109" s="13" t="s">
        <v>8303</v>
      </c>
      <c r="S3109" s="14" t="str">
        <f t="shared" si="289"/>
        <v>theater</v>
      </c>
      <c r="T3109" s="13" t="str">
        <f t="shared" si="290"/>
        <v>spaces</v>
      </c>
      <c r="U3109">
        <f>LEN(C3109)</f>
        <v>122</v>
      </c>
      <c r="V3109">
        <f t="shared" si="291"/>
        <v>0</v>
      </c>
      <c r="W3109">
        <f t="shared" si="292"/>
        <v>0</v>
      </c>
      <c r="X3109">
        <f t="shared" si="293"/>
        <v>1</v>
      </c>
    </row>
    <row r="3110" spans="1:24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>
        <f>E3110/D3110</f>
        <v>5.1999999999999995E-4</v>
      </c>
      <c r="O3110" s="6">
        <f>IF(L3110&gt;0,E3110/L3110,0)</f>
        <v>13</v>
      </c>
      <c r="P3110" s="11">
        <f t="shared" si="288"/>
        <v>42122.430486111109</v>
      </c>
      <c r="Q3110" s="11">
        <f>(((J3110/60)/60)/24)+DATE(1970,1,1)+(-5/24)</f>
        <v>42062.47215277778</v>
      </c>
      <c r="R3110" s="13" t="s">
        <v>8303</v>
      </c>
      <c r="S3110" s="14" t="str">
        <f t="shared" si="289"/>
        <v>theater</v>
      </c>
      <c r="T3110" s="13" t="str">
        <f t="shared" si="290"/>
        <v>spaces</v>
      </c>
      <c r="U3110">
        <f>LEN(C3110)</f>
        <v>41</v>
      </c>
      <c r="V3110">
        <f t="shared" si="291"/>
        <v>1</v>
      </c>
      <c r="W3110">
        <f t="shared" si="292"/>
        <v>0</v>
      </c>
      <c r="X3110">
        <f t="shared" si="293"/>
        <v>0</v>
      </c>
    </row>
    <row r="3111" spans="1:24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>
        <f>E3111/D3111</f>
        <v>0.25030188679245285</v>
      </c>
      <c r="O3111" s="6">
        <f>IF(L3111&gt;0,E3111/L3111,0)</f>
        <v>58.184210526315788</v>
      </c>
      <c r="P3111" s="11">
        <f t="shared" si="288"/>
        <v>41878.916782407403</v>
      </c>
      <c r="Q3111" s="11">
        <f>(((J3111/60)/60)/24)+DATE(1970,1,1)+(-5/24)</f>
        <v>41843.916782407403</v>
      </c>
      <c r="R3111" s="13" t="s">
        <v>8303</v>
      </c>
      <c r="S3111" s="14" t="str">
        <f t="shared" si="289"/>
        <v>theater</v>
      </c>
      <c r="T3111" s="13" t="str">
        <f t="shared" si="290"/>
        <v>spaces</v>
      </c>
      <c r="U3111">
        <f>LEN(C3111)</f>
        <v>131</v>
      </c>
      <c r="V3111">
        <f t="shared" si="291"/>
        <v>0</v>
      </c>
      <c r="W3111">
        <f t="shared" si="292"/>
        <v>0</v>
      </c>
      <c r="X3111">
        <f t="shared" si="293"/>
        <v>1</v>
      </c>
    </row>
    <row r="3112" spans="1:24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>
        <f>E3112/D3112</f>
        <v>4.0000000000000002E-4</v>
      </c>
      <c r="O3112" s="6">
        <f>IF(L3112&gt;0,E3112/L3112,0)</f>
        <v>10</v>
      </c>
      <c r="P3112" s="11">
        <f t="shared" si="288"/>
        <v>42784.823136574072</v>
      </c>
      <c r="Q3112" s="11">
        <f>(((J3112/60)/60)/24)+DATE(1970,1,1)+(-5/24)</f>
        <v>42744.823136574072</v>
      </c>
      <c r="R3112" s="13" t="s">
        <v>8303</v>
      </c>
      <c r="S3112" s="14" t="str">
        <f t="shared" si="289"/>
        <v>theater</v>
      </c>
      <c r="T3112" s="13" t="str">
        <f t="shared" si="290"/>
        <v>spaces</v>
      </c>
      <c r="U3112">
        <f>LEN(C3112)</f>
        <v>104</v>
      </c>
      <c r="V3112">
        <f t="shared" si="291"/>
        <v>0</v>
      </c>
      <c r="W3112">
        <f t="shared" si="292"/>
        <v>0</v>
      </c>
      <c r="X3112">
        <f t="shared" si="293"/>
        <v>1</v>
      </c>
    </row>
    <row r="3113" spans="1:24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>
        <f>E3113/D3113</f>
        <v>0.26640000000000003</v>
      </c>
      <c r="O3113" s="6">
        <f>IF(L3113&gt;0,E3113/L3113,0)</f>
        <v>70.10526315789474</v>
      </c>
      <c r="P3113" s="11">
        <f t="shared" si="288"/>
        <v>41916.38680555555</v>
      </c>
      <c r="Q3113" s="11">
        <f>(((J3113/60)/60)/24)+DATE(1970,1,1)+(-5/24)</f>
        <v>41885.38680555555</v>
      </c>
      <c r="R3113" s="13" t="s">
        <v>8303</v>
      </c>
      <c r="S3113" s="14" t="str">
        <f t="shared" si="289"/>
        <v>theater</v>
      </c>
      <c r="T3113" s="13" t="str">
        <f t="shared" si="290"/>
        <v>spaces</v>
      </c>
      <c r="U3113">
        <f>LEN(C3113)</f>
        <v>100</v>
      </c>
      <c r="V3113">
        <f t="shared" si="291"/>
        <v>0</v>
      </c>
      <c r="W3113">
        <f t="shared" si="292"/>
        <v>0</v>
      </c>
      <c r="X3113">
        <f t="shared" si="293"/>
        <v>1</v>
      </c>
    </row>
    <row r="3114" spans="1:24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>
        <f>E3114/D3114</f>
        <v>4.7363636363636365E-2</v>
      </c>
      <c r="O3114" s="6">
        <f>IF(L3114&gt;0,E3114/L3114,0)</f>
        <v>57.888888888888886</v>
      </c>
      <c r="P3114" s="11">
        <f t="shared" si="288"/>
        <v>42674.913587962961</v>
      </c>
      <c r="Q3114" s="11">
        <f>(((J3114/60)/60)/24)+DATE(1970,1,1)+(-5/24)</f>
        <v>42614.913587962961</v>
      </c>
      <c r="R3114" s="13" t="s">
        <v>8303</v>
      </c>
      <c r="S3114" s="14" t="str">
        <f t="shared" si="289"/>
        <v>theater</v>
      </c>
      <c r="T3114" s="13" t="str">
        <f t="shared" si="290"/>
        <v>spaces</v>
      </c>
      <c r="U3114">
        <f>LEN(C3114)</f>
        <v>135</v>
      </c>
      <c r="V3114">
        <f t="shared" si="291"/>
        <v>0</v>
      </c>
      <c r="W3114">
        <f t="shared" si="292"/>
        <v>0</v>
      </c>
      <c r="X3114">
        <f t="shared" si="293"/>
        <v>1</v>
      </c>
    </row>
    <row r="3115" spans="1:24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>
        <f>E3115/D3115</f>
        <v>4.2435339894712751E-2</v>
      </c>
      <c r="O3115" s="6">
        <f>IF(L3115&gt;0,E3115/L3115,0)</f>
        <v>125.27027027027027</v>
      </c>
      <c r="P3115" s="11">
        <f t="shared" si="288"/>
        <v>42111.522939814815</v>
      </c>
      <c r="Q3115" s="11">
        <f>(((J3115/60)/60)/24)+DATE(1970,1,1)+(-5/24)</f>
        <v>42081.522939814815</v>
      </c>
      <c r="R3115" s="13" t="s">
        <v>8303</v>
      </c>
      <c r="S3115" s="14" t="str">
        <f t="shared" si="289"/>
        <v>theater</v>
      </c>
      <c r="T3115" s="13" t="str">
        <f t="shared" si="290"/>
        <v>spaces</v>
      </c>
      <c r="U3115">
        <f>LEN(C3115)</f>
        <v>123</v>
      </c>
      <c r="V3115">
        <f t="shared" si="291"/>
        <v>0</v>
      </c>
      <c r="W3115">
        <f t="shared" si="292"/>
        <v>0</v>
      </c>
      <c r="X3115">
        <f t="shared" si="293"/>
        <v>1</v>
      </c>
    </row>
    <row r="3116" spans="1:24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>
        <f>E3116/D3116</f>
        <v>0</v>
      </c>
      <c r="O3116" s="6">
        <f>IF(L3116&gt;0,E3116/L3116,0)</f>
        <v>0</v>
      </c>
      <c r="P3116" s="11">
        <f t="shared" si="288"/>
        <v>41903.42418981481</v>
      </c>
      <c r="Q3116" s="11">
        <f>(((J3116/60)/60)/24)+DATE(1970,1,1)+(-5/24)</f>
        <v>41843.42418981481</v>
      </c>
      <c r="R3116" s="13" t="s">
        <v>8303</v>
      </c>
      <c r="S3116" s="14" t="str">
        <f t="shared" si="289"/>
        <v>theater</v>
      </c>
      <c r="T3116" s="13" t="str">
        <f t="shared" si="290"/>
        <v>spaces</v>
      </c>
      <c r="U3116">
        <f>LEN(C3116)</f>
        <v>135</v>
      </c>
      <c r="V3116">
        <f t="shared" si="291"/>
        <v>0</v>
      </c>
      <c r="W3116">
        <f t="shared" si="292"/>
        <v>0</v>
      </c>
      <c r="X3116">
        <f t="shared" si="293"/>
        <v>1</v>
      </c>
    </row>
    <row r="3117" spans="1:24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>
        <f>E3117/D3117</f>
        <v>0.03</v>
      </c>
      <c r="O3117" s="6">
        <f>IF(L3117&gt;0,E3117/L3117,0)</f>
        <v>300</v>
      </c>
      <c r="P3117" s="11">
        <f t="shared" si="288"/>
        <v>42526.238738425927</v>
      </c>
      <c r="Q3117" s="11">
        <f>(((J3117/60)/60)/24)+DATE(1970,1,1)+(-5/24)</f>
        <v>42496.238738425927</v>
      </c>
      <c r="R3117" s="13" t="s">
        <v>8303</v>
      </c>
      <c r="S3117" s="14" t="str">
        <f t="shared" si="289"/>
        <v>theater</v>
      </c>
      <c r="T3117" s="13" t="str">
        <f t="shared" si="290"/>
        <v>spaces</v>
      </c>
      <c r="U3117">
        <f>LEN(C3117)</f>
        <v>119</v>
      </c>
      <c r="V3117">
        <f t="shared" si="291"/>
        <v>0</v>
      </c>
      <c r="W3117">
        <f t="shared" si="292"/>
        <v>0</v>
      </c>
      <c r="X3117">
        <f t="shared" si="293"/>
        <v>1</v>
      </c>
    </row>
    <row r="3118" spans="1:24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>
        <f>E3118/D3118</f>
        <v>0.57333333333333336</v>
      </c>
      <c r="O3118" s="6">
        <f>IF(L3118&gt;0,E3118/L3118,0)</f>
        <v>43</v>
      </c>
      <c r="P3118" s="11">
        <f t="shared" si="288"/>
        <v>42095.30700231481</v>
      </c>
      <c r="Q3118" s="11">
        <f>(((J3118/60)/60)/24)+DATE(1970,1,1)+(-5/24)</f>
        <v>42081.30700231481</v>
      </c>
      <c r="R3118" s="13" t="s">
        <v>8303</v>
      </c>
      <c r="S3118" s="14" t="str">
        <f t="shared" si="289"/>
        <v>theater</v>
      </c>
      <c r="T3118" s="13" t="str">
        <f t="shared" si="290"/>
        <v>spaces</v>
      </c>
      <c r="U3118">
        <f>LEN(C3118)</f>
        <v>109</v>
      </c>
      <c r="V3118">
        <f t="shared" si="291"/>
        <v>0</v>
      </c>
      <c r="W3118">
        <f t="shared" si="292"/>
        <v>0</v>
      </c>
      <c r="X3118">
        <f t="shared" si="293"/>
        <v>1</v>
      </c>
    </row>
    <row r="3119" spans="1:24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>
        <f>E3119/D3119</f>
        <v>1E-3</v>
      </c>
      <c r="O3119" s="6">
        <f>IF(L3119&gt;0,E3119/L3119,0)</f>
        <v>1</v>
      </c>
      <c r="P3119" s="11">
        <f t="shared" si="288"/>
        <v>42517.341666666667</v>
      </c>
      <c r="Q3119" s="11">
        <f>(((J3119/60)/60)/24)+DATE(1970,1,1)+(-5/24)</f>
        <v>42509.166203703695</v>
      </c>
      <c r="R3119" s="13" t="s">
        <v>8303</v>
      </c>
      <c r="S3119" s="14" t="str">
        <f t="shared" si="289"/>
        <v>theater</v>
      </c>
      <c r="T3119" s="13" t="str">
        <f t="shared" si="290"/>
        <v>spaces</v>
      </c>
      <c r="U3119">
        <f>LEN(C3119)</f>
        <v>111</v>
      </c>
      <c r="V3119">
        <f t="shared" si="291"/>
        <v>0</v>
      </c>
      <c r="W3119">
        <f t="shared" si="292"/>
        <v>0</v>
      </c>
      <c r="X3119">
        <f t="shared" si="293"/>
        <v>1</v>
      </c>
    </row>
    <row r="3120" spans="1:24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>
        <f>E3120/D3120</f>
        <v>3.0999999999999999E-3</v>
      </c>
      <c r="O3120" s="6">
        <f>IF(L3120&gt;0,E3120/L3120,0)</f>
        <v>775</v>
      </c>
      <c r="P3120" s="11">
        <f t="shared" si="288"/>
        <v>42553.441238425927</v>
      </c>
      <c r="Q3120" s="11">
        <f>(((J3120/60)/60)/24)+DATE(1970,1,1)+(-5/24)</f>
        <v>42534.441238425927</v>
      </c>
      <c r="R3120" s="13" t="s">
        <v>8303</v>
      </c>
      <c r="S3120" s="14" t="str">
        <f t="shared" si="289"/>
        <v>theater</v>
      </c>
      <c r="T3120" s="13" t="str">
        <f t="shared" si="290"/>
        <v>spaces</v>
      </c>
      <c r="U3120">
        <f>LEN(C3120)</f>
        <v>72</v>
      </c>
      <c r="V3120">
        <f t="shared" si="291"/>
        <v>0</v>
      </c>
      <c r="W3120">
        <f t="shared" si="292"/>
        <v>1</v>
      </c>
      <c r="X3120">
        <f t="shared" si="293"/>
        <v>0</v>
      </c>
    </row>
    <row r="3121" spans="1:24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>
        <f>E3121/D3121</f>
        <v>5.0000000000000001E-4</v>
      </c>
      <c r="O3121" s="6">
        <f>IF(L3121&gt;0,E3121/L3121,0)</f>
        <v>5</v>
      </c>
      <c r="P3121" s="11">
        <f t="shared" si="288"/>
        <v>42089.795509259253</v>
      </c>
      <c r="Q3121" s="11">
        <f>(((J3121/60)/60)/24)+DATE(1970,1,1)+(-5/24)</f>
        <v>42059.837175925924</v>
      </c>
      <c r="R3121" s="13" t="s">
        <v>8303</v>
      </c>
      <c r="S3121" s="14" t="str">
        <f t="shared" si="289"/>
        <v>theater</v>
      </c>
      <c r="T3121" s="13" t="str">
        <f t="shared" si="290"/>
        <v>spaces</v>
      </c>
      <c r="U3121">
        <f>LEN(C3121)</f>
        <v>133</v>
      </c>
      <c r="V3121">
        <f t="shared" si="291"/>
        <v>0</v>
      </c>
      <c r="W3121">
        <f t="shared" si="292"/>
        <v>0</v>
      </c>
      <c r="X3121">
        <f t="shared" si="293"/>
        <v>1</v>
      </c>
    </row>
    <row r="3122" spans="1:24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>
        <f>E3122/D3122</f>
        <v>9.8461538461538464E-5</v>
      </c>
      <c r="O3122" s="6">
        <f>IF(L3122&gt;0,E3122/L3122,0)</f>
        <v>12.8</v>
      </c>
      <c r="P3122" s="11">
        <f t="shared" si="288"/>
        <v>42495.692083333335</v>
      </c>
      <c r="Q3122" s="11">
        <f>(((J3122/60)/60)/24)+DATE(1970,1,1)+(-5/24)</f>
        <v>42435.733749999999</v>
      </c>
      <c r="R3122" s="13" t="s">
        <v>8303</v>
      </c>
      <c r="S3122" s="14" t="str">
        <f t="shared" si="289"/>
        <v>theater</v>
      </c>
      <c r="T3122" s="13" t="str">
        <f t="shared" si="290"/>
        <v>spaces</v>
      </c>
      <c r="U3122">
        <f>LEN(C3122)</f>
        <v>98</v>
      </c>
      <c r="V3122">
        <f t="shared" si="291"/>
        <v>0</v>
      </c>
      <c r="W3122">
        <f t="shared" si="292"/>
        <v>1</v>
      </c>
      <c r="X3122">
        <f t="shared" si="293"/>
        <v>0</v>
      </c>
    </row>
    <row r="3123" spans="1:24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>
        <f>E3123/D3123</f>
        <v>6.6666666666666671E-3</v>
      </c>
      <c r="O3123" s="6">
        <f>IF(L3123&gt;0,E3123/L3123,0)</f>
        <v>10</v>
      </c>
      <c r="P3123" s="11">
        <f t="shared" si="288"/>
        <v>41908.471469907403</v>
      </c>
      <c r="Q3123" s="11">
        <f>(((J3123/60)/60)/24)+DATE(1970,1,1)+(-5/24)</f>
        <v>41848.471469907403</v>
      </c>
      <c r="R3123" s="13" t="s">
        <v>8303</v>
      </c>
      <c r="S3123" s="14" t="str">
        <f t="shared" si="289"/>
        <v>theater</v>
      </c>
      <c r="T3123" s="13" t="str">
        <f t="shared" si="290"/>
        <v>spaces</v>
      </c>
      <c r="U3123">
        <f>LEN(C3123)</f>
        <v>98</v>
      </c>
      <c r="V3123">
        <f t="shared" si="291"/>
        <v>0</v>
      </c>
      <c r="W3123">
        <f t="shared" si="292"/>
        <v>1</v>
      </c>
      <c r="X3123">
        <f t="shared" si="293"/>
        <v>0</v>
      </c>
    </row>
    <row r="3124" spans="1:24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>
        <f>E3124/D3124</f>
        <v>0.58291457286432158</v>
      </c>
      <c r="O3124" s="6">
        <f>IF(L3124&gt;0,E3124/L3124,0)</f>
        <v>58</v>
      </c>
      <c r="P3124" s="11">
        <f t="shared" si="288"/>
        <v>42683.765416666669</v>
      </c>
      <c r="Q3124" s="11">
        <f>(((J3124/60)/60)/24)+DATE(1970,1,1)+(-5/24)</f>
        <v>42678.723749999997</v>
      </c>
      <c r="R3124" s="13" t="s">
        <v>8303</v>
      </c>
      <c r="S3124" s="14" t="str">
        <f t="shared" si="289"/>
        <v>theater</v>
      </c>
      <c r="T3124" s="13" t="str">
        <f t="shared" si="290"/>
        <v>spaces</v>
      </c>
      <c r="U3124">
        <f>LEN(C3124)</f>
        <v>30</v>
      </c>
      <c r="V3124">
        <f t="shared" si="291"/>
        <v>1</v>
      </c>
      <c r="W3124">
        <f t="shared" si="292"/>
        <v>0</v>
      </c>
      <c r="X3124">
        <f t="shared" si="293"/>
        <v>0</v>
      </c>
    </row>
    <row r="3125" spans="1:24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>
        <f>E3125/D3125</f>
        <v>0.68153600000000003</v>
      </c>
      <c r="O3125" s="6">
        <f>IF(L3125&gt;0,E3125/L3125,0)</f>
        <v>244.80459770114942</v>
      </c>
      <c r="P3125" s="11">
        <f t="shared" si="288"/>
        <v>42560.784699074073</v>
      </c>
      <c r="Q3125" s="11">
        <f>(((J3125/60)/60)/24)+DATE(1970,1,1)+(-5/24)</f>
        <v>42530.784699074073</v>
      </c>
      <c r="R3125" s="13" t="s">
        <v>8303</v>
      </c>
      <c r="S3125" s="14" t="str">
        <f t="shared" si="289"/>
        <v>theater</v>
      </c>
      <c r="T3125" s="13" t="str">
        <f t="shared" si="290"/>
        <v>spaces</v>
      </c>
      <c r="U3125">
        <f>LEN(C3125)</f>
        <v>122</v>
      </c>
      <c r="V3125">
        <f t="shared" si="291"/>
        <v>0</v>
      </c>
      <c r="W3125">
        <f t="shared" si="292"/>
        <v>0</v>
      </c>
      <c r="X3125">
        <f t="shared" si="293"/>
        <v>1</v>
      </c>
    </row>
    <row r="3126" spans="1:24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>
        <f>E3126/D3126</f>
        <v>3.2499999999999997E-5</v>
      </c>
      <c r="O3126" s="6">
        <f>IF(L3126&gt;0,E3126/L3126,0)</f>
        <v>6.5</v>
      </c>
      <c r="P3126" s="11">
        <f t="shared" si="288"/>
        <v>42037.571770833332</v>
      </c>
      <c r="Q3126" s="11">
        <f>(((J3126/60)/60)/24)+DATE(1970,1,1)+(-5/24)</f>
        <v>41977.571770833332</v>
      </c>
      <c r="R3126" s="13" t="s">
        <v>8303</v>
      </c>
      <c r="S3126" s="14" t="str">
        <f t="shared" si="289"/>
        <v>theater</v>
      </c>
      <c r="T3126" s="13" t="str">
        <f t="shared" si="290"/>
        <v>spaces</v>
      </c>
      <c r="U3126">
        <f>LEN(C3126)</f>
        <v>96</v>
      </c>
      <c r="V3126">
        <f t="shared" si="291"/>
        <v>0</v>
      </c>
      <c r="W3126">
        <f t="shared" si="292"/>
        <v>1</v>
      </c>
      <c r="X3126">
        <f t="shared" si="293"/>
        <v>0</v>
      </c>
    </row>
    <row r="3127" spans="1:24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>
        <f>E3127/D3127</f>
        <v>0</v>
      </c>
      <c r="O3127" s="6">
        <f>IF(L3127&gt;0,E3127/L3127,0)</f>
        <v>0</v>
      </c>
      <c r="P3127" s="11">
        <f t="shared" si="288"/>
        <v>42375.998518518514</v>
      </c>
      <c r="Q3127" s="11">
        <f>(((J3127/60)/60)/24)+DATE(1970,1,1)+(-5/24)</f>
        <v>42345.998518518514</v>
      </c>
      <c r="R3127" s="13" t="s">
        <v>8303</v>
      </c>
      <c r="S3127" s="14" t="str">
        <f t="shared" si="289"/>
        <v>theater</v>
      </c>
      <c r="T3127" s="13" t="str">
        <f t="shared" si="290"/>
        <v>spaces</v>
      </c>
      <c r="U3127">
        <f>LEN(C3127)</f>
        <v>3</v>
      </c>
      <c r="V3127">
        <f t="shared" si="291"/>
        <v>1</v>
      </c>
      <c r="W3127">
        <f t="shared" si="292"/>
        <v>0</v>
      </c>
      <c r="X3127">
        <f t="shared" si="293"/>
        <v>0</v>
      </c>
    </row>
    <row r="3128" spans="1:24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>
        <f>E3128/D3128</f>
        <v>4.1599999999999998E-2</v>
      </c>
      <c r="O3128" s="6">
        <f>IF(L3128&gt;0,E3128/L3128,0)</f>
        <v>61.176470588235297</v>
      </c>
      <c r="P3128" s="11">
        <f t="shared" si="288"/>
        <v>42456.768078703702</v>
      </c>
      <c r="Q3128" s="11">
        <f>(((J3128/60)/60)/24)+DATE(1970,1,1)+(-5/24)</f>
        <v>42426.809745370374</v>
      </c>
      <c r="R3128" s="13" t="s">
        <v>8303</v>
      </c>
      <c r="S3128" s="14" t="str">
        <f t="shared" si="289"/>
        <v>theater</v>
      </c>
      <c r="T3128" s="13" t="str">
        <f t="shared" si="290"/>
        <v>spaces</v>
      </c>
      <c r="U3128">
        <f>LEN(C3128)</f>
        <v>127</v>
      </c>
      <c r="V3128">
        <f t="shared" si="291"/>
        <v>0</v>
      </c>
      <c r="W3128">
        <f t="shared" si="292"/>
        <v>0</v>
      </c>
      <c r="X3128">
        <f t="shared" si="293"/>
        <v>1</v>
      </c>
    </row>
    <row r="3129" spans="1:24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>
        <f>E3129/D3129</f>
        <v>0</v>
      </c>
      <c r="O3129" s="6">
        <f>IF(L3129&gt;0,E3129/L3129,0)</f>
        <v>0</v>
      </c>
      <c r="P3129" s="11">
        <f t="shared" si="288"/>
        <v>42064.648483796293</v>
      </c>
      <c r="Q3129" s="11">
        <f>(((J3129/60)/60)/24)+DATE(1970,1,1)+(-5/24)</f>
        <v>42034.648483796293</v>
      </c>
      <c r="R3129" s="13" t="s">
        <v>8303</v>
      </c>
      <c r="S3129" s="14" t="str">
        <f t="shared" si="289"/>
        <v>theater</v>
      </c>
      <c r="T3129" s="13" t="str">
        <f t="shared" si="290"/>
        <v>spaces</v>
      </c>
      <c r="U3129">
        <f>LEN(C3129)</f>
        <v>133</v>
      </c>
      <c r="V3129">
        <f t="shared" si="291"/>
        <v>0</v>
      </c>
      <c r="W3129">
        <f t="shared" si="292"/>
        <v>0</v>
      </c>
      <c r="X3129">
        <f t="shared" si="293"/>
        <v>1</v>
      </c>
    </row>
    <row r="3130" spans="1:24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>
        <f>E3130/D3130</f>
        <v>1.0860666666666667</v>
      </c>
      <c r="O3130" s="6">
        <f>IF(L3130&gt;0,E3130/L3130,0)</f>
        <v>139.23931623931625</v>
      </c>
      <c r="P3130" s="11">
        <f t="shared" si="288"/>
        <v>42810.575706018521</v>
      </c>
      <c r="Q3130" s="11">
        <f>(((J3130/60)/60)/24)+DATE(1970,1,1)+(-5/24)</f>
        <v>42780.617372685178</v>
      </c>
      <c r="R3130" s="13" t="s">
        <v>8271</v>
      </c>
      <c r="S3130" s="14" t="str">
        <f t="shared" si="289"/>
        <v>theater</v>
      </c>
      <c r="T3130" s="13" t="str">
        <f t="shared" si="290"/>
        <v>plays</v>
      </c>
      <c r="U3130">
        <f>LEN(C3130)</f>
        <v>130</v>
      </c>
      <c r="V3130">
        <f t="shared" si="291"/>
        <v>0</v>
      </c>
      <c r="W3130">
        <f t="shared" si="292"/>
        <v>0</v>
      </c>
      <c r="X3130">
        <f t="shared" si="293"/>
        <v>1</v>
      </c>
    </row>
    <row r="3131" spans="1:24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>
        <f>E3131/D3131</f>
        <v>8.0000000000000002E-3</v>
      </c>
      <c r="O3131" s="6">
        <f>IF(L3131&gt;0,E3131/L3131,0)</f>
        <v>10</v>
      </c>
      <c r="P3131" s="11">
        <f t="shared" si="288"/>
        <v>42843.592812499999</v>
      </c>
      <c r="Q3131" s="11">
        <f>(((J3131/60)/60)/24)+DATE(1970,1,1)+(-5/24)</f>
        <v>42803.634479166663</v>
      </c>
      <c r="R3131" s="13" t="s">
        <v>8271</v>
      </c>
      <c r="S3131" s="14" t="str">
        <f t="shared" si="289"/>
        <v>theater</v>
      </c>
      <c r="T3131" s="13" t="str">
        <f t="shared" si="290"/>
        <v>plays</v>
      </c>
      <c r="U3131">
        <f>LEN(C3131)</f>
        <v>133</v>
      </c>
      <c r="V3131">
        <f t="shared" si="291"/>
        <v>0</v>
      </c>
      <c r="W3131">
        <f t="shared" si="292"/>
        <v>0</v>
      </c>
      <c r="X3131">
        <f t="shared" si="293"/>
        <v>1</v>
      </c>
    </row>
    <row r="3132" spans="1:24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>
        <f>E3132/D3132</f>
        <v>3.7499999999999999E-2</v>
      </c>
      <c r="O3132" s="6">
        <f>IF(L3132&gt;0,E3132/L3132,0)</f>
        <v>93.75</v>
      </c>
      <c r="P3132" s="11">
        <f t="shared" si="288"/>
        <v>42838.999305555553</v>
      </c>
      <c r="Q3132" s="11">
        <f>(((J3132/60)/60)/24)+DATE(1970,1,1)+(-5/24)</f>
        <v>42808.431898148141</v>
      </c>
      <c r="R3132" s="13" t="s">
        <v>8271</v>
      </c>
      <c r="S3132" s="14" t="str">
        <f t="shared" si="289"/>
        <v>theater</v>
      </c>
      <c r="T3132" s="13" t="str">
        <f t="shared" si="290"/>
        <v>plays</v>
      </c>
      <c r="U3132">
        <f>LEN(C3132)</f>
        <v>101</v>
      </c>
      <c r="V3132">
        <f t="shared" si="291"/>
        <v>0</v>
      </c>
      <c r="W3132">
        <f t="shared" si="292"/>
        <v>0</v>
      </c>
      <c r="X3132">
        <f t="shared" si="293"/>
        <v>1</v>
      </c>
    </row>
    <row r="3133" spans="1:24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>
        <f>E3133/D3133</f>
        <v>0.15731707317073171</v>
      </c>
      <c r="O3133" s="6">
        <f>IF(L3133&gt;0,E3133/L3133,0)</f>
        <v>53.75</v>
      </c>
      <c r="P3133" s="11">
        <f t="shared" si="288"/>
        <v>42833.329224537032</v>
      </c>
      <c r="Q3133" s="11">
        <f>(((J3133/60)/60)/24)+DATE(1970,1,1)+(-5/24)</f>
        <v>42803.370891203704</v>
      </c>
      <c r="R3133" s="13" t="s">
        <v>8271</v>
      </c>
      <c r="S3133" s="14" t="str">
        <f t="shared" si="289"/>
        <v>theater</v>
      </c>
      <c r="T3133" s="13" t="str">
        <f t="shared" si="290"/>
        <v>plays</v>
      </c>
      <c r="U3133">
        <f>LEN(C3133)</f>
        <v>59</v>
      </c>
      <c r="V3133">
        <f t="shared" si="291"/>
        <v>0</v>
      </c>
      <c r="W3133">
        <f t="shared" si="292"/>
        <v>1</v>
      </c>
      <c r="X3133">
        <f t="shared" si="293"/>
        <v>0</v>
      </c>
    </row>
    <row r="3134" spans="1:24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>
        <f>E3134/D3134</f>
        <v>3.3333333333333332E-4</v>
      </c>
      <c r="O3134" s="6">
        <f>IF(L3134&gt;0,E3134/L3134,0)</f>
        <v>10</v>
      </c>
      <c r="P3134" s="11">
        <f t="shared" si="288"/>
        <v>42846.100231481476</v>
      </c>
      <c r="Q3134" s="11">
        <f>(((J3134/60)/60)/24)+DATE(1970,1,1)+(-5/24)</f>
        <v>42786.141898148147</v>
      </c>
      <c r="R3134" s="13" t="s">
        <v>8271</v>
      </c>
      <c r="S3134" s="14" t="str">
        <f t="shared" si="289"/>
        <v>theater</v>
      </c>
      <c r="T3134" s="13" t="str">
        <f t="shared" si="290"/>
        <v>plays</v>
      </c>
      <c r="U3134">
        <f>LEN(C3134)</f>
        <v>70</v>
      </c>
      <c r="V3134">
        <f t="shared" si="291"/>
        <v>0</v>
      </c>
      <c r="W3134">
        <f t="shared" si="292"/>
        <v>1</v>
      </c>
      <c r="X3134">
        <f t="shared" si="293"/>
        <v>0</v>
      </c>
    </row>
    <row r="3135" spans="1:24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>
        <f>E3135/D3135</f>
        <v>1.08</v>
      </c>
      <c r="O3135" s="6">
        <f>IF(L3135&gt;0,E3135/L3135,0)</f>
        <v>33.75</v>
      </c>
      <c r="P3135" s="11">
        <f t="shared" si="288"/>
        <v>42818.315208333333</v>
      </c>
      <c r="Q3135" s="11">
        <f>(((J3135/60)/60)/24)+DATE(1970,1,1)+(-5/24)</f>
        <v>42788.356874999998</v>
      </c>
      <c r="R3135" s="13" t="s">
        <v>8271</v>
      </c>
      <c r="S3135" s="14" t="str">
        <f t="shared" si="289"/>
        <v>theater</v>
      </c>
      <c r="T3135" s="13" t="str">
        <f t="shared" si="290"/>
        <v>plays</v>
      </c>
      <c r="U3135">
        <f>LEN(C3135)</f>
        <v>105</v>
      </c>
      <c r="V3135">
        <f t="shared" si="291"/>
        <v>0</v>
      </c>
      <c r="W3135">
        <f t="shared" si="292"/>
        <v>0</v>
      </c>
      <c r="X3135">
        <f t="shared" si="293"/>
        <v>1</v>
      </c>
    </row>
    <row r="3136" spans="1:24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>
        <f>E3136/D3136</f>
        <v>0.22500000000000001</v>
      </c>
      <c r="O3136" s="6">
        <f>IF(L3136&gt;0,E3136/L3136,0)</f>
        <v>18.75</v>
      </c>
      <c r="P3136" s="11">
        <f t="shared" si="288"/>
        <v>42821.470127314817</v>
      </c>
      <c r="Q3136" s="11">
        <f>(((J3136/60)/60)/24)+DATE(1970,1,1)+(-5/24)</f>
        <v>42800.511793981481</v>
      </c>
      <c r="R3136" s="13" t="s">
        <v>8271</v>
      </c>
      <c r="S3136" s="14" t="str">
        <f t="shared" si="289"/>
        <v>theater</v>
      </c>
      <c r="T3136" s="13" t="str">
        <f t="shared" si="290"/>
        <v>plays</v>
      </c>
      <c r="U3136">
        <f>LEN(C3136)</f>
        <v>135</v>
      </c>
      <c r="V3136">
        <f t="shared" si="291"/>
        <v>0</v>
      </c>
      <c r="W3136">
        <f t="shared" si="292"/>
        <v>0</v>
      </c>
      <c r="X3136">
        <f t="shared" si="293"/>
        <v>1</v>
      </c>
    </row>
    <row r="3137" spans="1:24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>
        <f>E3137/D3137</f>
        <v>0.20849420849420849</v>
      </c>
      <c r="O3137" s="6">
        <f>IF(L3137&gt;0,E3137/L3137,0)</f>
        <v>23.142857142857142</v>
      </c>
      <c r="P3137" s="11">
        <f t="shared" si="288"/>
        <v>42828.943530092591</v>
      </c>
      <c r="Q3137" s="11">
        <f>(((J3137/60)/60)/24)+DATE(1970,1,1)+(-5/24)</f>
        <v>42806.943530092591</v>
      </c>
      <c r="R3137" s="13" t="s">
        <v>8271</v>
      </c>
      <c r="S3137" s="14" t="str">
        <f t="shared" si="289"/>
        <v>theater</v>
      </c>
      <c r="T3137" s="13" t="str">
        <f t="shared" si="290"/>
        <v>plays</v>
      </c>
      <c r="U3137">
        <f>LEN(C3137)</f>
        <v>128</v>
      </c>
      <c r="V3137">
        <f t="shared" si="291"/>
        <v>0</v>
      </c>
      <c r="W3137">
        <f t="shared" si="292"/>
        <v>0</v>
      </c>
      <c r="X3137">
        <f t="shared" si="293"/>
        <v>1</v>
      </c>
    </row>
    <row r="3138" spans="1:24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>
        <f>E3138/D3138</f>
        <v>1.278</v>
      </c>
      <c r="O3138" s="6">
        <f>IF(L3138&gt;0,E3138/L3138,0)</f>
        <v>29.045454545454547</v>
      </c>
      <c r="P3138" s="11">
        <f t="shared" ref="P3138:P3201" si="294">(((I3138/60)/60)/24)+DATE(1970,1,1)+(-5/24)</f>
        <v>42825.749305555553</v>
      </c>
      <c r="Q3138" s="11">
        <f>(((J3138/60)/60)/24)+DATE(1970,1,1)+(-5/24)</f>
        <v>42789.25409722222</v>
      </c>
      <c r="R3138" s="13" t="s">
        <v>8271</v>
      </c>
      <c r="S3138" s="14" t="str">
        <f t="shared" ref="S3138:S3201" si="295">LEFT(R3138,SEARCH("/",R3138)-1)</f>
        <v>theater</v>
      </c>
      <c r="T3138" s="13" t="str">
        <f t="shared" ref="T3138:T3201" si="296">RIGHT(R3138,LEN(R3138)-SEARCH("/",R3138))</f>
        <v>plays</v>
      </c>
      <c r="U3138">
        <f>LEN(C3138)</f>
        <v>125</v>
      </c>
      <c r="V3138">
        <f t="shared" si="291"/>
        <v>0</v>
      </c>
      <c r="W3138">
        <f t="shared" si="292"/>
        <v>0</v>
      </c>
      <c r="X3138">
        <f t="shared" si="293"/>
        <v>1</v>
      </c>
    </row>
    <row r="3139" spans="1:24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>
        <f>E3139/D3139</f>
        <v>3.3333333333333333E-2</v>
      </c>
      <c r="O3139" s="6">
        <f>IF(L3139&gt;0,E3139/L3139,0)</f>
        <v>50</v>
      </c>
      <c r="P3139" s="11">
        <f t="shared" si="294"/>
        <v>42858.591666666667</v>
      </c>
      <c r="Q3139" s="11">
        <f>(((J3139/60)/60)/24)+DATE(1970,1,1)+(-5/24)</f>
        <v>42807.676724537036</v>
      </c>
      <c r="R3139" s="13" t="s">
        <v>8271</v>
      </c>
      <c r="S3139" s="14" t="str">
        <f t="shared" si="295"/>
        <v>theater</v>
      </c>
      <c r="T3139" s="13" t="str">
        <f t="shared" si="296"/>
        <v>plays</v>
      </c>
      <c r="U3139">
        <f>LEN(C3139)</f>
        <v>88</v>
      </c>
      <c r="V3139">
        <f t="shared" ref="V3139:V3202" si="297">IF(U3139&lt;50,1,0)</f>
        <v>0</v>
      </c>
      <c r="W3139">
        <f t="shared" ref="W3139:W3202" si="298">IF(AND(U3139&gt;= 50, U3139 &lt; 100),1,0)</f>
        <v>1</v>
      </c>
      <c r="X3139">
        <f t="shared" ref="X3139:X3202" si="299">IF(U3139&gt;=100,1,0)</f>
        <v>0</v>
      </c>
    </row>
    <row r="3140" spans="1:24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>
        <f>E3140/D3140</f>
        <v>0</v>
      </c>
      <c r="O3140" s="6">
        <f>IF(L3140&gt;0,E3140/L3140,0)</f>
        <v>0</v>
      </c>
      <c r="P3140" s="11">
        <f t="shared" si="294"/>
        <v>42828.437581018516</v>
      </c>
      <c r="Q3140" s="11">
        <f>(((J3140/60)/60)/24)+DATE(1970,1,1)+(-5/24)</f>
        <v>42809.437581018516</v>
      </c>
      <c r="R3140" s="13" t="s">
        <v>8271</v>
      </c>
      <c r="S3140" s="14" t="str">
        <f t="shared" si="295"/>
        <v>theater</v>
      </c>
      <c r="T3140" s="13" t="str">
        <f t="shared" si="296"/>
        <v>plays</v>
      </c>
      <c r="U3140">
        <f>LEN(C3140)</f>
        <v>134</v>
      </c>
      <c r="V3140">
        <f t="shared" si="297"/>
        <v>0</v>
      </c>
      <c r="W3140">
        <f t="shared" si="298"/>
        <v>0</v>
      </c>
      <c r="X3140">
        <f t="shared" si="299"/>
        <v>1</v>
      </c>
    </row>
    <row r="3141" spans="1:24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>
        <f>E3141/D3141</f>
        <v>5.3999999999999999E-2</v>
      </c>
      <c r="O3141" s="6">
        <f>IF(L3141&gt;0,E3141/L3141,0)</f>
        <v>450</v>
      </c>
      <c r="P3141" s="11">
        <f t="shared" si="294"/>
        <v>42818.981249999997</v>
      </c>
      <c r="Q3141" s="11">
        <f>(((J3141/60)/60)/24)+DATE(1970,1,1)+(-5/24)</f>
        <v>42785.062037037038</v>
      </c>
      <c r="R3141" s="13" t="s">
        <v>8271</v>
      </c>
      <c r="S3141" s="14" t="str">
        <f t="shared" si="295"/>
        <v>theater</v>
      </c>
      <c r="T3141" s="13" t="str">
        <f t="shared" si="296"/>
        <v>plays</v>
      </c>
      <c r="U3141">
        <f>LEN(C3141)</f>
        <v>134</v>
      </c>
      <c r="V3141">
        <f t="shared" si="297"/>
        <v>0</v>
      </c>
      <c r="W3141">
        <f t="shared" si="298"/>
        <v>0</v>
      </c>
      <c r="X3141">
        <f t="shared" si="299"/>
        <v>1</v>
      </c>
    </row>
    <row r="3142" spans="1:24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>
        <f>E3142/D3142</f>
        <v>9.5999999999999992E-3</v>
      </c>
      <c r="O3142" s="6">
        <f>IF(L3142&gt;0,E3142/L3142,0)</f>
        <v>24</v>
      </c>
      <c r="P3142" s="11">
        <f t="shared" si="294"/>
        <v>42832.468784722216</v>
      </c>
      <c r="Q3142" s="11">
        <f>(((J3142/60)/60)/24)+DATE(1970,1,1)+(-5/24)</f>
        <v>42802.510451388887</v>
      </c>
      <c r="R3142" s="13" t="s">
        <v>8271</v>
      </c>
      <c r="S3142" s="14" t="str">
        <f t="shared" si="295"/>
        <v>theater</v>
      </c>
      <c r="T3142" s="13" t="str">
        <f t="shared" si="296"/>
        <v>plays</v>
      </c>
      <c r="U3142">
        <f>LEN(C3142)</f>
        <v>135</v>
      </c>
      <c r="V3142">
        <f t="shared" si="297"/>
        <v>0</v>
      </c>
      <c r="W3142">
        <f t="shared" si="298"/>
        <v>0</v>
      </c>
      <c r="X3142">
        <f t="shared" si="299"/>
        <v>1</v>
      </c>
    </row>
    <row r="3143" spans="1:24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>
        <f>E3143/D3143</f>
        <v>0.51600000000000001</v>
      </c>
      <c r="O3143" s="6">
        <f>IF(L3143&gt;0,E3143/L3143,0)</f>
        <v>32.25</v>
      </c>
      <c r="P3143" s="11">
        <f t="shared" si="294"/>
        <v>42841.624999999993</v>
      </c>
      <c r="Q3143" s="11">
        <f>(((J3143/60)/60)/24)+DATE(1970,1,1)+(-5/24)</f>
        <v>42800.544999999998</v>
      </c>
      <c r="R3143" s="13" t="s">
        <v>8271</v>
      </c>
      <c r="S3143" s="14" t="str">
        <f t="shared" si="295"/>
        <v>theater</v>
      </c>
      <c r="T3143" s="13" t="str">
        <f t="shared" si="296"/>
        <v>plays</v>
      </c>
      <c r="U3143">
        <f>LEN(C3143)</f>
        <v>135</v>
      </c>
      <c r="V3143">
        <f t="shared" si="297"/>
        <v>0</v>
      </c>
      <c r="W3143">
        <f t="shared" si="298"/>
        <v>0</v>
      </c>
      <c r="X3143">
        <f t="shared" si="299"/>
        <v>1</v>
      </c>
    </row>
    <row r="3144" spans="1:24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>
        <f>E3144/D3144</f>
        <v>1.6363636363636365E-2</v>
      </c>
      <c r="O3144" s="6">
        <f>IF(L3144&gt;0,E3144/L3144,0)</f>
        <v>15</v>
      </c>
      <c r="P3144" s="11">
        <f t="shared" si="294"/>
        <v>42813.263182870367</v>
      </c>
      <c r="Q3144" s="11">
        <f>(((J3144/60)/60)/24)+DATE(1970,1,1)+(-5/24)</f>
        <v>42783.304849537039</v>
      </c>
      <c r="R3144" s="13" t="s">
        <v>8271</v>
      </c>
      <c r="S3144" s="14" t="str">
        <f t="shared" si="295"/>
        <v>theater</v>
      </c>
      <c r="T3144" s="13" t="str">
        <f t="shared" si="296"/>
        <v>plays</v>
      </c>
      <c r="U3144">
        <f>LEN(C3144)</f>
        <v>112</v>
      </c>
      <c r="V3144">
        <f t="shared" si="297"/>
        <v>0</v>
      </c>
      <c r="W3144">
        <f t="shared" si="298"/>
        <v>0</v>
      </c>
      <c r="X3144">
        <f t="shared" si="299"/>
        <v>1</v>
      </c>
    </row>
    <row r="3145" spans="1:24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>
        <f>E3145/D3145</f>
        <v>0</v>
      </c>
      <c r="O3145" s="6">
        <f>IF(L3145&gt;0,E3145/L3145,0)</f>
        <v>0</v>
      </c>
      <c r="P3145" s="11">
        <f t="shared" si="294"/>
        <v>42834.149953703702</v>
      </c>
      <c r="Q3145" s="11">
        <f>(((J3145/60)/60)/24)+DATE(1970,1,1)+(-5/24)</f>
        <v>42808.149953703702</v>
      </c>
      <c r="R3145" s="13" t="s">
        <v>8271</v>
      </c>
      <c r="S3145" s="14" t="str">
        <f t="shared" si="295"/>
        <v>theater</v>
      </c>
      <c r="T3145" s="13" t="str">
        <f t="shared" si="296"/>
        <v>plays</v>
      </c>
      <c r="U3145">
        <f>LEN(C3145)</f>
        <v>134</v>
      </c>
      <c r="V3145">
        <f t="shared" si="297"/>
        <v>0</v>
      </c>
      <c r="W3145">
        <f t="shared" si="298"/>
        <v>0</v>
      </c>
      <c r="X3145">
        <f t="shared" si="299"/>
        <v>1</v>
      </c>
    </row>
    <row r="3146" spans="1:24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>
        <f>E3146/D3146</f>
        <v>0.754</v>
      </c>
      <c r="O3146" s="6">
        <f>IF(L3146&gt;0,E3146/L3146,0)</f>
        <v>251.33333333333334</v>
      </c>
      <c r="P3146" s="11">
        <f t="shared" si="294"/>
        <v>42813.041666666664</v>
      </c>
      <c r="Q3146" s="11">
        <f>(((J3146/60)/60)/24)+DATE(1970,1,1)+(-5/24)</f>
        <v>42796.329942129632</v>
      </c>
      <c r="R3146" s="13" t="s">
        <v>8271</v>
      </c>
      <c r="S3146" s="14" t="str">
        <f t="shared" si="295"/>
        <v>theater</v>
      </c>
      <c r="T3146" s="13" t="str">
        <f t="shared" si="296"/>
        <v>plays</v>
      </c>
      <c r="U3146">
        <f>LEN(C3146)</f>
        <v>134</v>
      </c>
      <c r="V3146">
        <f t="shared" si="297"/>
        <v>0</v>
      </c>
      <c r="W3146">
        <f t="shared" si="298"/>
        <v>0</v>
      </c>
      <c r="X3146">
        <f t="shared" si="299"/>
        <v>1</v>
      </c>
    </row>
    <row r="3147" spans="1:24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>
        <f>E3147/D3147</f>
        <v>0</v>
      </c>
      <c r="O3147" s="6">
        <f>IF(L3147&gt;0,E3147/L3147,0)</f>
        <v>0</v>
      </c>
      <c r="P3147" s="11">
        <f t="shared" si="294"/>
        <v>42821.790902777771</v>
      </c>
      <c r="Q3147" s="11">
        <f>(((J3147/60)/60)/24)+DATE(1970,1,1)+(-5/24)</f>
        <v>42761.832569444443</v>
      </c>
      <c r="R3147" s="13" t="s">
        <v>8271</v>
      </c>
      <c r="S3147" s="14" t="str">
        <f t="shared" si="295"/>
        <v>theater</v>
      </c>
      <c r="T3147" s="13" t="str">
        <f t="shared" si="296"/>
        <v>plays</v>
      </c>
      <c r="U3147">
        <f>LEN(C3147)</f>
        <v>98</v>
      </c>
      <c r="V3147">
        <f t="shared" si="297"/>
        <v>0</v>
      </c>
      <c r="W3147">
        <f t="shared" si="298"/>
        <v>1</v>
      </c>
      <c r="X3147">
        <f t="shared" si="299"/>
        <v>0</v>
      </c>
    </row>
    <row r="3148" spans="1:24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>
        <f>E3148/D3148</f>
        <v>0.105</v>
      </c>
      <c r="O3148" s="6">
        <f>IF(L3148&gt;0,E3148/L3148,0)</f>
        <v>437.5</v>
      </c>
      <c r="P3148" s="11">
        <f t="shared" si="294"/>
        <v>42841.432476851849</v>
      </c>
      <c r="Q3148" s="11">
        <f>(((J3148/60)/60)/24)+DATE(1970,1,1)+(-5/24)</f>
        <v>42796.474143518521</v>
      </c>
      <c r="R3148" s="13" t="s">
        <v>8271</v>
      </c>
      <c r="S3148" s="14" t="str">
        <f t="shared" si="295"/>
        <v>theater</v>
      </c>
      <c r="T3148" s="13" t="str">
        <f t="shared" si="296"/>
        <v>plays</v>
      </c>
      <c r="U3148">
        <f>LEN(C3148)</f>
        <v>90</v>
      </c>
      <c r="V3148">
        <f t="shared" si="297"/>
        <v>0</v>
      </c>
      <c r="W3148">
        <f t="shared" si="298"/>
        <v>1</v>
      </c>
      <c r="X3148">
        <f t="shared" si="299"/>
        <v>0</v>
      </c>
    </row>
    <row r="3149" spans="1:24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>
        <f>E3149/D3149</f>
        <v>1.1752499999999999</v>
      </c>
      <c r="O3149" s="6">
        <f>IF(L3149&gt;0,E3149/L3149,0)</f>
        <v>110.35211267605634</v>
      </c>
      <c r="P3149" s="11">
        <f t="shared" si="294"/>
        <v>41949.802719907406</v>
      </c>
      <c r="Q3149" s="11">
        <f>(((J3149/60)/60)/24)+DATE(1970,1,1)+(-5/24)</f>
        <v>41909.761053240742</v>
      </c>
      <c r="R3149" s="13" t="s">
        <v>8271</v>
      </c>
      <c r="S3149" s="14" t="str">
        <f t="shared" si="295"/>
        <v>theater</v>
      </c>
      <c r="T3149" s="13" t="str">
        <f t="shared" si="296"/>
        <v>plays</v>
      </c>
      <c r="U3149">
        <f>LEN(C3149)</f>
        <v>127</v>
      </c>
      <c r="V3149">
        <f t="shared" si="297"/>
        <v>0</v>
      </c>
      <c r="W3149">
        <f t="shared" si="298"/>
        <v>0</v>
      </c>
      <c r="X3149">
        <f t="shared" si="299"/>
        <v>1</v>
      </c>
    </row>
    <row r="3150" spans="1:24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>
        <f>E3150/D3150</f>
        <v>1.3116666666666668</v>
      </c>
      <c r="O3150" s="6">
        <f>IF(L3150&gt;0,E3150/L3150,0)</f>
        <v>41.421052631578945</v>
      </c>
      <c r="P3150" s="11">
        <f t="shared" si="294"/>
        <v>41912.958333333328</v>
      </c>
      <c r="Q3150" s="11">
        <f>(((J3150/60)/60)/24)+DATE(1970,1,1)+(-5/24)</f>
        <v>41891.456990740735</v>
      </c>
      <c r="R3150" s="13" t="s">
        <v>8271</v>
      </c>
      <c r="S3150" s="14" t="str">
        <f t="shared" si="295"/>
        <v>theater</v>
      </c>
      <c r="T3150" s="13" t="str">
        <f t="shared" si="296"/>
        <v>plays</v>
      </c>
      <c r="U3150">
        <f>LEN(C3150)</f>
        <v>64</v>
      </c>
      <c r="V3150">
        <f t="shared" si="297"/>
        <v>0</v>
      </c>
      <c r="W3150">
        <f t="shared" si="298"/>
        <v>1</v>
      </c>
      <c r="X3150">
        <f t="shared" si="299"/>
        <v>0</v>
      </c>
    </row>
    <row r="3151" spans="1:24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>
        <f>E3151/D3151</f>
        <v>1.04</v>
      </c>
      <c r="O3151" s="6">
        <f>IF(L3151&gt;0,E3151/L3151,0)</f>
        <v>52</v>
      </c>
      <c r="P3151" s="11">
        <f t="shared" si="294"/>
        <v>41249.875</v>
      </c>
      <c r="Q3151" s="11">
        <f>(((J3151/60)/60)/24)+DATE(1970,1,1)+(-5/24)</f>
        <v>41225.809027777774</v>
      </c>
      <c r="R3151" s="13" t="s">
        <v>8271</v>
      </c>
      <c r="S3151" s="14" t="str">
        <f t="shared" si="295"/>
        <v>theater</v>
      </c>
      <c r="T3151" s="13" t="str">
        <f t="shared" si="296"/>
        <v>plays</v>
      </c>
      <c r="U3151">
        <f>LEN(C3151)</f>
        <v>134</v>
      </c>
      <c r="V3151">
        <f t="shared" si="297"/>
        <v>0</v>
      </c>
      <c r="W3151">
        <f t="shared" si="298"/>
        <v>0</v>
      </c>
      <c r="X3151">
        <f t="shared" si="299"/>
        <v>1</v>
      </c>
    </row>
    <row r="3152" spans="1:24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>
        <f>E3152/D3152</f>
        <v>1.01</v>
      </c>
      <c r="O3152" s="6">
        <f>IF(L3152&gt;0,E3152/L3152,0)</f>
        <v>33.990384615384613</v>
      </c>
      <c r="P3152" s="11">
        <f t="shared" si="294"/>
        <v>40567.958333333328</v>
      </c>
      <c r="Q3152" s="11">
        <f>(((J3152/60)/60)/24)+DATE(1970,1,1)+(-5/24)</f>
        <v>40478.055590277778</v>
      </c>
      <c r="R3152" s="13" t="s">
        <v>8271</v>
      </c>
      <c r="S3152" s="14" t="str">
        <f t="shared" si="295"/>
        <v>theater</v>
      </c>
      <c r="T3152" s="13" t="str">
        <f t="shared" si="296"/>
        <v>plays</v>
      </c>
      <c r="U3152">
        <f>LEN(C3152)</f>
        <v>148</v>
      </c>
      <c r="V3152">
        <f t="shared" si="297"/>
        <v>0</v>
      </c>
      <c r="W3152">
        <f t="shared" si="298"/>
        <v>0</v>
      </c>
      <c r="X3152">
        <f t="shared" si="299"/>
        <v>1</v>
      </c>
    </row>
    <row r="3153" spans="1:24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>
        <f>E3153/D3153</f>
        <v>1.004</v>
      </c>
      <c r="O3153" s="6">
        <f>IF(L3153&gt;0,E3153/L3153,0)</f>
        <v>103.35294117647059</v>
      </c>
      <c r="P3153" s="11">
        <f t="shared" si="294"/>
        <v>41892.631643518514</v>
      </c>
      <c r="Q3153" s="11">
        <f>(((J3153/60)/60)/24)+DATE(1970,1,1)+(-5/24)</f>
        <v>41862.631643518514</v>
      </c>
      <c r="R3153" s="13" t="s">
        <v>8271</v>
      </c>
      <c r="S3153" s="14" t="str">
        <f t="shared" si="295"/>
        <v>theater</v>
      </c>
      <c r="T3153" s="13" t="str">
        <f t="shared" si="296"/>
        <v>plays</v>
      </c>
      <c r="U3153">
        <f>LEN(C3153)</f>
        <v>99</v>
      </c>
      <c r="V3153">
        <f t="shared" si="297"/>
        <v>0</v>
      </c>
      <c r="W3153">
        <f t="shared" si="298"/>
        <v>1</v>
      </c>
      <c r="X3153">
        <f t="shared" si="299"/>
        <v>0</v>
      </c>
    </row>
    <row r="3154" spans="1:24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>
        <f>E3154/D3154</f>
        <v>1.0595454545454546</v>
      </c>
      <c r="O3154" s="6">
        <f>IF(L3154&gt;0,E3154/L3154,0)</f>
        <v>34.791044776119406</v>
      </c>
      <c r="P3154" s="11">
        <f t="shared" si="294"/>
        <v>41580.659340277773</v>
      </c>
      <c r="Q3154" s="11">
        <f>(((J3154/60)/60)/24)+DATE(1970,1,1)+(-5/24)</f>
        <v>41550.659340277773</v>
      </c>
      <c r="R3154" s="13" t="s">
        <v>8271</v>
      </c>
      <c r="S3154" s="14" t="str">
        <f t="shared" si="295"/>
        <v>theater</v>
      </c>
      <c r="T3154" s="13" t="str">
        <f t="shared" si="296"/>
        <v>plays</v>
      </c>
      <c r="U3154">
        <f>LEN(C3154)</f>
        <v>113</v>
      </c>
      <c r="V3154">
        <f t="shared" si="297"/>
        <v>0</v>
      </c>
      <c r="W3154">
        <f t="shared" si="298"/>
        <v>0</v>
      </c>
      <c r="X3154">
        <f t="shared" si="299"/>
        <v>1</v>
      </c>
    </row>
    <row r="3155" spans="1:24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>
        <f>E3155/D3155</f>
        <v>3.3558333333333334</v>
      </c>
      <c r="O3155" s="6">
        <f>IF(L3155&gt;0,E3155/L3155,0)</f>
        <v>41.773858921161825</v>
      </c>
      <c r="P3155" s="11">
        <f t="shared" si="294"/>
        <v>40663.999305555553</v>
      </c>
      <c r="Q3155" s="11">
        <f>(((J3155/60)/60)/24)+DATE(1970,1,1)+(-5/24)</f>
        <v>40632.946030092593</v>
      </c>
      <c r="R3155" s="13" t="s">
        <v>8271</v>
      </c>
      <c r="S3155" s="14" t="str">
        <f t="shared" si="295"/>
        <v>theater</v>
      </c>
      <c r="T3155" s="13" t="str">
        <f t="shared" si="296"/>
        <v>plays</v>
      </c>
      <c r="U3155">
        <f>LEN(C3155)</f>
        <v>103</v>
      </c>
      <c r="V3155">
        <f t="shared" si="297"/>
        <v>0</v>
      </c>
      <c r="W3155">
        <f t="shared" si="298"/>
        <v>0</v>
      </c>
      <c r="X3155">
        <f t="shared" si="299"/>
        <v>1</v>
      </c>
    </row>
    <row r="3156" spans="1:24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>
        <f>E3156/D3156</f>
        <v>1.1292857142857142</v>
      </c>
      <c r="O3156" s="6">
        <f>IF(L3156&gt;0,E3156/L3156,0)</f>
        <v>64.268292682926827</v>
      </c>
      <c r="P3156" s="11">
        <f t="shared" si="294"/>
        <v>41000.625671296293</v>
      </c>
      <c r="Q3156" s="11">
        <f>(((J3156/60)/60)/24)+DATE(1970,1,1)+(-5/24)</f>
        <v>40970.667337962957</v>
      </c>
      <c r="R3156" s="13" t="s">
        <v>8271</v>
      </c>
      <c r="S3156" s="14" t="str">
        <f t="shared" si="295"/>
        <v>theater</v>
      </c>
      <c r="T3156" s="13" t="str">
        <f t="shared" si="296"/>
        <v>plays</v>
      </c>
      <c r="U3156">
        <f>LEN(C3156)</f>
        <v>135</v>
      </c>
      <c r="V3156">
        <f t="shared" si="297"/>
        <v>0</v>
      </c>
      <c r="W3156">
        <f t="shared" si="298"/>
        <v>0</v>
      </c>
      <c r="X3156">
        <f t="shared" si="299"/>
        <v>1</v>
      </c>
    </row>
    <row r="3157" spans="1:24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>
        <f>E3157/D3157</f>
        <v>1.885046</v>
      </c>
      <c r="O3157" s="6">
        <f>IF(L3157&gt;0,E3157/L3157,0)</f>
        <v>31.209370860927152</v>
      </c>
      <c r="P3157" s="11">
        <f t="shared" si="294"/>
        <v>41263.290798611109</v>
      </c>
      <c r="Q3157" s="11">
        <f>(((J3157/60)/60)/24)+DATE(1970,1,1)+(-5/24)</f>
        <v>41233.290798611109</v>
      </c>
      <c r="R3157" s="13" t="s">
        <v>8271</v>
      </c>
      <c r="S3157" s="14" t="str">
        <f t="shared" si="295"/>
        <v>theater</v>
      </c>
      <c r="T3157" s="13" t="str">
        <f t="shared" si="296"/>
        <v>plays</v>
      </c>
      <c r="U3157">
        <f>LEN(C3157)</f>
        <v>107</v>
      </c>
      <c r="V3157">
        <f t="shared" si="297"/>
        <v>0</v>
      </c>
      <c r="W3157">
        <f t="shared" si="298"/>
        <v>0</v>
      </c>
      <c r="X3157">
        <f t="shared" si="299"/>
        <v>1</v>
      </c>
    </row>
    <row r="3158" spans="1:24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>
        <f>E3158/D3158</f>
        <v>1.0181818181818181</v>
      </c>
      <c r="O3158" s="6">
        <f>IF(L3158&gt;0,E3158/L3158,0)</f>
        <v>62.921348314606739</v>
      </c>
      <c r="P3158" s="11">
        <f t="shared" si="294"/>
        <v>41061.744722222218</v>
      </c>
      <c r="Q3158" s="11">
        <f>(((J3158/60)/60)/24)+DATE(1970,1,1)+(-5/24)</f>
        <v>41026.744722222218</v>
      </c>
      <c r="R3158" s="13" t="s">
        <v>8271</v>
      </c>
      <c r="S3158" s="14" t="str">
        <f t="shared" si="295"/>
        <v>theater</v>
      </c>
      <c r="T3158" s="13" t="str">
        <f t="shared" si="296"/>
        <v>plays</v>
      </c>
      <c r="U3158">
        <f>LEN(C3158)</f>
        <v>133</v>
      </c>
      <c r="V3158">
        <f t="shared" si="297"/>
        <v>0</v>
      </c>
      <c r="W3158">
        <f t="shared" si="298"/>
        <v>0</v>
      </c>
      <c r="X3158">
        <f t="shared" si="299"/>
        <v>1</v>
      </c>
    </row>
    <row r="3159" spans="1:24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>
        <f>E3159/D3159</f>
        <v>1.01</v>
      </c>
      <c r="O3159" s="6">
        <f>IF(L3159&gt;0,E3159/L3159,0)</f>
        <v>98.536585365853654</v>
      </c>
      <c r="P3159" s="11">
        <f t="shared" si="294"/>
        <v>41839</v>
      </c>
      <c r="Q3159" s="11">
        <f>(((J3159/60)/60)/24)+DATE(1970,1,1)+(-5/24)</f>
        <v>41829.579918981479</v>
      </c>
      <c r="R3159" s="13" t="s">
        <v>8271</v>
      </c>
      <c r="S3159" s="14" t="str">
        <f t="shared" si="295"/>
        <v>theater</v>
      </c>
      <c r="T3159" s="13" t="str">
        <f t="shared" si="296"/>
        <v>plays</v>
      </c>
      <c r="U3159">
        <f>LEN(C3159)</f>
        <v>55</v>
      </c>
      <c r="V3159">
        <f t="shared" si="297"/>
        <v>0</v>
      </c>
      <c r="W3159">
        <f t="shared" si="298"/>
        <v>1</v>
      </c>
      <c r="X3159">
        <f t="shared" si="299"/>
        <v>0</v>
      </c>
    </row>
    <row r="3160" spans="1:24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>
        <f>E3160/D3160</f>
        <v>1.1399999999999999</v>
      </c>
      <c r="O3160" s="6">
        <f>IF(L3160&gt;0,E3160/L3160,0)</f>
        <v>82.608695652173907</v>
      </c>
      <c r="P3160" s="11">
        <f t="shared" si="294"/>
        <v>41477.631388888884</v>
      </c>
      <c r="Q3160" s="11">
        <f>(((J3160/60)/60)/24)+DATE(1970,1,1)+(-5/24)</f>
        <v>41447.631388888884</v>
      </c>
      <c r="R3160" s="13" t="s">
        <v>8271</v>
      </c>
      <c r="S3160" s="14" t="str">
        <f t="shared" si="295"/>
        <v>theater</v>
      </c>
      <c r="T3160" s="13" t="str">
        <f t="shared" si="296"/>
        <v>plays</v>
      </c>
      <c r="U3160">
        <f>LEN(C3160)</f>
        <v>53</v>
      </c>
      <c r="V3160">
        <f t="shared" si="297"/>
        <v>0</v>
      </c>
      <c r="W3160">
        <f t="shared" si="298"/>
        <v>1</v>
      </c>
      <c r="X3160">
        <f t="shared" si="299"/>
        <v>0</v>
      </c>
    </row>
    <row r="3161" spans="1:24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>
        <f>E3161/D3161</f>
        <v>1.3348133333333334</v>
      </c>
      <c r="O3161" s="6">
        <f>IF(L3161&gt;0,E3161/L3161,0)</f>
        <v>38.504230769230773</v>
      </c>
      <c r="P3161" s="11">
        <f t="shared" si="294"/>
        <v>40926.75</v>
      </c>
      <c r="Q3161" s="11">
        <f>(((J3161/60)/60)/24)+DATE(1970,1,1)+(-5/24)</f>
        <v>40883.858344907407</v>
      </c>
      <c r="R3161" s="13" t="s">
        <v>8271</v>
      </c>
      <c r="S3161" s="14" t="str">
        <f t="shared" si="295"/>
        <v>theater</v>
      </c>
      <c r="T3161" s="13" t="str">
        <f t="shared" si="296"/>
        <v>plays</v>
      </c>
      <c r="U3161">
        <f>LEN(C3161)</f>
        <v>92</v>
      </c>
      <c r="V3161">
        <f t="shared" si="297"/>
        <v>0</v>
      </c>
      <c r="W3161">
        <f t="shared" si="298"/>
        <v>1</v>
      </c>
      <c r="X3161">
        <f t="shared" si="299"/>
        <v>0</v>
      </c>
    </row>
    <row r="3162" spans="1:24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>
        <f>E3162/D3162</f>
        <v>1.0153333333333334</v>
      </c>
      <c r="O3162" s="6">
        <f>IF(L3162&gt;0,E3162/L3162,0)</f>
        <v>80.15789473684211</v>
      </c>
      <c r="P3162" s="11">
        <f t="shared" si="294"/>
        <v>41863.999305555553</v>
      </c>
      <c r="Q3162" s="11">
        <f>(((J3162/60)/60)/24)+DATE(1970,1,1)+(-5/24)</f>
        <v>41841.056562499994</v>
      </c>
      <c r="R3162" s="13" t="s">
        <v>8271</v>
      </c>
      <c r="S3162" s="14" t="str">
        <f t="shared" si="295"/>
        <v>theater</v>
      </c>
      <c r="T3162" s="13" t="str">
        <f t="shared" si="296"/>
        <v>plays</v>
      </c>
      <c r="U3162">
        <f>LEN(C3162)</f>
        <v>120</v>
      </c>
      <c r="V3162">
        <f t="shared" si="297"/>
        <v>0</v>
      </c>
      <c r="W3162">
        <f t="shared" si="298"/>
        <v>0</v>
      </c>
      <c r="X3162">
        <f t="shared" si="299"/>
        <v>1</v>
      </c>
    </row>
    <row r="3163" spans="1:24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>
        <f>E3163/D3163</f>
        <v>1.0509999999999999</v>
      </c>
      <c r="O3163" s="6">
        <f>IF(L3163&gt;0,E3163/L3163,0)</f>
        <v>28.405405405405407</v>
      </c>
      <c r="P3163" s="11">
        <f t="shared" si="294"/>
        <v>41927.327800925923</v>
      </c>
      <c r="Q3163" s="11">
        <f>(((J3163/60)/60)/24)+DATE(1970,1,1)+(-5/24)</f>
        <v>41897.327800925923</v>
      </c>
      <c r="R3163" s="13" t="s">
        <v>8271</v>
      </c>
      <c r="S3163" s="14" t="str">
        <f t="shared" si="295"/>
        <v>theater</v>
      </c>
      <c r="T3163" s="13" t="str">
        <f t="shared" si="296"/>
        <v>plays</v>
      </c>
      <c r="U3163">
        <f>LEN(C3163)</f>
        <v>137</v>
      </c>
      <c r="V3163">
        <f t="shared" si="297"/>
        <v>0</v>
      </c>
      <c r="W3163">
        <f t="shared" si="298"/>
        <v>0</v>
      </c>
      <c r="X3163">
        <f t="shared" si="299"/>
        <v>1</v>
      </c>
    </row>
    <row r="3164" spans="1:24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>
        <f>E3164/D3164</f>
        <v>1.2715000000000001</v>
      </c>
      <c r="O3164" s="6">
        <f>IF(L3164&gt;0,E3164/L3164,0)</f>
        <v>80.730158730158735</v>
      </c>
      <c r="P3164" s="11">
        <f t="shared" si="294"/>
        <v>41826.875</v>
      </c>
      <c r="Q3164" s="11">
        <f>(((J3164/60)/60)/24)+DATE(1970,1,1)+(-5/24)</f>
        <v>41799.47756944444</v>
      </c>
      <c r="R3164" s="13" t="s">
        <v>8271</v>
      </c>
      <c r="S3164" s="14" t="str">
        <f t="shared" si="295"/>
        <v>theater</v>
      </c>
      <c r="T3164" s="13" t="str">
        <f t="shared" si="296"/>
        <v>plays</v>
      </c>
      <c r="U3164">
        <f>LEN(C3164)</f>
        <v>127</v>
      </c>
      <c r="V3164">
        <f t="shared" si="297"/>
        <v>0</v>
      </c>
      <c r="W3164">
        <f t="shared" si="298"/>
        <v>0</v>
      </c>
      <c r="X3164">
        <f t="shared" si="299"/>
        <v>1</v>
      </c>
    </row>
    <row r="3165" spans="1:24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>
        <f>E3165/D3165</f>
        <v>1.1115384615384616</v>
      </c>
      <c r="O3165" s="6">
        <f>IF(L3165&gt;0,E3165/L3165,0)</f>
        <v>200.69444444444446</v>
      </c>
      <c r="P3165" s="11">
        <f t="shared" si="294"/>
        <v>41805.545428240737</v>
      </c>
      <c r="Q3165" s="11">
        <f>(((J3165/60)/60)/24)+DATE(1970,1,1)+(-5/24)</f>
        <v>41775.545428240737</v>
      </c>
      <c r="R3165" s="13" t="s">
        <v>8271</v>
      </c>
      <c r="S3165" s="14" t="str">
        <f t="shared" si="295"/>
        <v>theater</v>
      </c>
      <c r="T3165" s="13" t="str">
        <f t="shared" si="296"/>
        <v>plays</v>
      </c>
      <c r="U3165">
        <f>LEN(C3165)</f>
        <v>119</v>
      </c>
      <c r="V3165">
        <f t="shared" si="297"/>
        <v>0</v>
      </c>
      <c r="W3165">
        <f t="shared" si="298"/>
        <v>0</v>
      </c>
      <c r="X3165">
        <f t="shared" si="299"/>
        <v>1</v>
      </c>
    </row>
    <row r="3166" spans="1:24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>
        <f>E3166/D3166</f>
        <v>1.0676000000000001</v>
      </c>
      <c r="O3166" s="6">
        <f>IF(L3166&gt;0,E3166/L3166,0)</f>
        <v>37.591549295774648</v>
      </c>
      <c r="P3166" s="11">
        <f t="shared" si="294"/>
        <v>41799.597395833334</v>
      </c>
      <c r="Q3166" s="11">
        <f>(((J3166/60)/60)/24)+DATE(1970,1,1)+(-5/24)</f>
        <v>41766.597395833334</v>
      </c>
      <c r="R3166" s="13" t="s">
        <v>8271</v>
      </c>
      <c r="S3166" s="14" t="str">
        <f t="shared" si="295"/>
        <v>theater</v>
      </c>
      <c r="T3166" s="13" t="str">
        <f t="shared" si="296"/>
        <v>plays</v>
      </c>
      <c r="U3166">
        <f>LEN(C3166)</f>
        <v>123</v>
      </c>
      <c r="V3166">
        <f t="shared" si="297"/>
        <v>0</v>
      </c>
      <c r="W3166">
        <f t="shared" si="298"/>
        <v>0</v>
      </c>
      <c r="X3166">
        <f t="shared" si="299"/>
        <v>1</v>
      </c>
    </row>
    <row r="3167" spans="1:24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>
        <f>E3167/D3167</f>
        <v>1.6266666666666667</v>
      </c>
      <c r="O3167" s="6">
        <f>IF(L3167&gt;0,E3167/L3167,0)</f>
        <v>58.095238095238095</v>
      </c>
      <c r="P3167" s="11">
        <f t="shared" si="294"/>
        <v>40665.957638888889</v>
      </c>
      <c r="Q3167" s="11">
        <f>(((J3167/60)/60)/24)+DATE(1970,1,1)+(-5/24)</f>
        <v>40643.950925925921</v>
      </c>
      <c r="R3167" s="13" t="s">
        <v>8271</v>
      </c>
      <c r="S3167" s="14" t="str">
        <f t="shared" si="295"/>
        <v>theater</v>
      </c>
      <c r="T3167" s="13" t="str">
        <f t="shared" si="296"/>
        <v>plays</v>
      </c>
      <c r="U3167">
        <f>LEN(C3167)</f>
        <v>133</v>
      </c>
      <c r="V3167">
        <f t="shared" si="297"/>
        <v>0</v>
      </c>
      <c r="W3167">
        <f t="shared" si="298"/>
        <v>0</v>
      </c>
      <c r="X3167">
        <f t="shared" si="299"/>
        <v>1</v>
      </c>
    </row>
    <row r="3168" spans="1:24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>
        <f>E3168/D3168</f>
        <v>1.6022808571428573</v>
      </c>
      <c r="O3168" s="6">
        <f>IF(L3168&gt;0,E3168/L3168,0)</f>
        <v>60.300892473118282</v>
      </c>
      <c r="P3168" s="11">
        <f t="shared" si="294"/>
        <v>41969.124305555553</v>
      </c>
      <c r="Q3168" s="11">
        <f>(((J3168/60)/60)/24)+DATE(1970,1,1)+(-5/24)</f>
        <v>41940.483252314814</v>
      </c>
      <c r="R3168" s="13" t="s">
        <v>8271</v>
      </c>
      <c r="S3168" s="14" t="str">
        <f t="shared" si="295"/>
        <v>theater</v>
      </c>
      <c r="T3168" s="13" t="str">
        <f t="shared" si="296"/>
        <v>plays</v>
      </c>
      <c r="U3168">
        <f>LEN(C3168)</f>
        <v>126</v>
      </c>
      <c r="V3168">
        <f t="shared" si="297"/>
        <v>0</v>
      </c>
      <c r="W3168">
        <f t="shared" si="298"/>
        <v>0</v>
      </c>
      <c r="X3168">
        <f t="shared" si="299"/>
        <v>1</v>
      </c>
    </row>
    <row r="3169" spans="1:24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>
        <f>E3169/D3169</f>
        <v>1.1616666666666666</v>
      </c>
      <c r="O3169" s="6">
        <f>IF(L3169&gt;0,E3169/L3169,0)</f>
        <v>63.363636363636367</v>
      </c>
      <c r="P3169" s="11">
        <f t="shared" si="294"/>
        <v>41852.967372685183</v>
      </c>
      <c r="Q3169" s="11">
        <f>(((J3169/60)/60)/24)+DATE(1970,1,1)+(-5/24)</f>
        <v>41838.967372685183</v>
      </c>
      <c r="R3169" s="13" t="s">
        <v>8271</v>
      </c>
      <c r="S3169" s="14" t="str">
        <f t="shared" si="295"/>
        <v>theater</v>
      </c>
      <c r="T3169" s="13" t="str">
        <f t="shared" si="296"/>
        <v>plays</v>
      </c>
      <c r="U3169">
        <f>LEN(C3169)</f>
        <v>61</v>
      </c>
      <c r="V3169">
        <f t="shared" si="297"/>
        <v>0</v>
      </c>
      <c r="W3169">
        <f t="shared" si="298"/>
        <v>1</v>
      </c>
      <c r="X3169">
        <f t="shared" si="299"/>
        <v>0</v>
      </c>
    </row>
    <row r="3170" spans="1:24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>
        <f>E3170/D3170</f>
        <v>1.242</v>
      </c>
      <c r="O3170" s="6">
        <f>IF(L3170&gt;0,E3170/L3170,0)</f>
        <v>50.901639344262293</v>
      </c>
      <c r="P3170" s="11">
        <f t="shared" si="294"/>
        <v>41803.708333333328</v>
      </c>
      <c r="Q3170" s="11">
        <f>(((J3170/60)/60)/24)+DATE(1970,1,1)+(-5/24)</f>
        <v>41771.897604166668</v>
      </c>
      <c r="R3170" s="13" t="s">
        <v>8271</v>
      </c>
      <c r="S3170" s="14" t="str">
        <f t="shared" si="295"/>
        <v>theater</v>
      </c>
      <c r="T3170" s="13" t="str">
        <f t="shared" si="296"/>
        <v>plays</v>
      </c>
      <c r="U3170">
        <f>LEN(C3170)</f>
        <v>124</v>
      </c>
      <c r="V3170">
        <f t="shared" si="297"/>
        <v>0</v>
      </c>
      <c r="W3170">
        <f t="shared" si="298"/>
        <v>0</v>
      </c>
      <c r="X3170">
        <f t="shared" si="299"/>
        <v>1</v>
      </c>
    </row>
    <row r="3171" spans="1:24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>
        <f>E3171/D3171</f>
        <v>1.030125</v>
      </c>
      <c r="O3171" s="6">
        <f>IF(L3171&gt;0,E3171/L3171,0)</f>
        <v>100.5</v>
      </c>
      <c r="P3171" s="11">
        <f t="shared" si="294"/>
        <v>41620.999305555553</v>
      </c>
      <c r="Q3171" s="11">
        <f>(((J3171/60)/60)/24)+DATE(1970,1,1)+(-5/24)</f>
        <v>41591.529641203699</v>
      </c>
      <c r="R3171" s="13" t="s">
        <v>8271</v>
      </c>
      <c r="S3171" s="14" t="str">
        <f t="shared" si="295"/>
        <v>theater</v>
      </c>
      <c r="T3171" s="13" t="str">
        <f t="shared" si="296"/>
        <v>plays</v>
      </c>
      <c r="U3171">
        <f>LEN(C3171)</f>
        <v>69</v>
      </c>
      <c r="V3171">
        <f t="shared" si="297"/>
        <v>0</v>
      </c>
      <c r="W3171">
        <f t="shared" si="298"/>
        <v>1</v>
      </c>
      <c r="X3171">
        <f t="shared" si="299"/>
        <v>0</v>
      </c>
    </row>
    <row r="3172" spans="1:24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>
        <f>E3172/D3172</f>
        <v>1.1225000000000001</v>
      </c>
      <c r="O3172" s="6">
        <f>IF(L3172&gt;0,E3172/L3172,0)</f>
        <v>31.619718309859156</v>
      </c>
      <c r="P3172" s="11">
        <f t="shared" si="294"/>
        <v>41821.958333333328</v>
      </c>
      <c r="Q3172" s="11">
        <f>(((J3172/60)/60)/24)+DATE(1970,1,1)+(-5/24)</f>
        <v>41788.872037037036</v>
      </c>
      <c r="R3172" s="13" t="s">
        <v>8271</v>
      </c>
      <c r="S3172" s="14" t="str">
        <f t="shared" si="295"/>
        <v>theater</v>
      </c>
      <c r="T3172" s="13" t="str">
        <f t="shared" si="296"/>
        <v>plays</v>
      </c>
      <c r="U3172">
        <f>LEN(C3172)</f>
        <v>93</v>
      </c>
      <c r="V3172">
        <f t="shared" si="297"/>
        <v>0</v>
      </c>
      <c r="W3172">
        <f t="shared" si="298"/>
        <v>1</v>
      </c>
      <c r="X3172">
        <f t="shared" si="299"/>
        <v>0</v>
      </c>
    </row>
    <row r="3173" spans="1:24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>
        <f>E3173/D3173</f>
        <v>1.0881428571428571</v>
      </c>
      <c r="O3173" s="6">
        <f>IF(L3173&gt;0,E3173/L3173,0)</f>
        <v>65.102564102564102</v>
      </c>
      <c r="P3173" s="11">
        <f t="shared" si="294"/>
        <v>42496.399976851848</v>
      </c>
      <c r="Q3173" s="11">
        <f>(((J3173/60)/60)/24)+DATE(1970,1,1)+(-5/24)</f>
        <v>42466.399976851848</v>
      </c>
      <c r="R3173" s="13" t="s">
        <v>8271</v>
      </c>
      <c r="S3173" s="14" t="str">
        <f t="shared" si="295"/>
        <v>theater</v>
      </c>
      <c r="T3173" s="13" t="str">
        <f t="shared" si="296"/>
        <v>plays</v>
      </c>
      <c r="U3173">
        <f>LEN(C3173)</f>
        <v>139</v>
      </c>
      <c r="V3173">
        <f t="shared" si="297"/>
        <v>0</v>
      </c>
      <c r="W3173">
        <f t="shared" si="298"/>
        <v>0</v>
      </c>
      <c r="X3173">
        <f t="shared" si="299"/>
        <v>1</v>
      </c>
    </row>
    <row r="3174" spans="1:24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>
        <f>E3174/D3174</f>
        <v>1.1499999999999999</v>
      </c>
      <c r="O3174" s="6">
        <f>IF(L3174&gt;0,E3174/L3174,0)</f>
        <v>79.310344827586206</v>
      </c>
      <c r="P3174" s="11">
        <f t="shared" si="294"/>
        <v>40953.521620370368</v>
      </c>
      <c r="Q3174" s="11">
        <f>(((J3174/60)/60)/24)+DATE(1970,1,1)+(-5/24)</f>
        <v>40923.521620370368</v>
      </c>
      <c r="R3174" s="13" t="s">
        <v>8271</v>
      </c>
      <c r="S3174" s="14" t="str">
        <f t="shared" si="295"/>
        <v>theater</v>
      </c>
      <c r="T3174" s="13" t="str">
        <f t="shared" si="296"/>
        <v>plays</v>
      </c>
      <c r="U3174">
        <f>LEN(C3174)</f>
        <v>129</v>
      </c>
      <c r="V3174">
        <f t="shared" si="297"/>
        <v>0</v>
      </c>
      <c r="W3174">
        <f t="shared" si="298"/>
        <v>0</v>
      </c>
      <c r="X3174">
        <f t="shared" si="299"/>
        <v>1</v>
      </c>
    </row>
    <row r="3175" spans="1:24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>
        <f>E3175/D3175</f>
        <v>1.03</v>
      </c>
      <c r="O3175" s="6">
        <f>IF(L3175&gt;0,E3175/L3175,0)</f>
        <v>139.18918918918919</v>
      </c>
      <c r="P3175" s="11">
        <f t="shared" si="294"/>
        <v>41908.670046296291</v>
      </c>
      <c r="Q3175" s="11">
        <f>(((J3175/60)/60)/24)+DATE(1970,1,1)+(-5/24)</f>
        <v>41878.670046296291</v>
      </c>
      <c r="R3175" s="13" t="s">
        <v>8271</v>
      </c>
      <c r="S3175" s="14" t="str">
        <f t="shared" si="295"/>
        <v>theater</v>
      </c>
      <c r="T3175" s="13" t="str">
        <f t="shared" si="296"/>
        <v>plays</v>
      </c>
      <c r="U3175">
        <f>LEN(C3175)</f>
        <v>133</v>
      </c>
      <c r="V3175">
        <f t="shared" si="297"/>
        <v>0</v>
      </c>
      <c r="W3175">
        <f t="shared" si="298"/>
        <v>0</v>
      </c>
      <c r="X3175">
        <f t="shared" si="299"/>
        <v>1</v>
      </c>
    </row>
    <row r="3176" spans="1:24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>
        <f>E3176/D3176</f>
        <v>1.0113333333333334</v>
      </c>
      <c r="O3176" s="6">
        <f>IF(L3176&gt;0,E3176/L3176,0)</f>
        <v>131.91304347826087</v>
      </c>
      <c r="P3176" s="11">
        <f t="shared" si="294"/>
        <v>41876.656342592592</v>
      </c>
      <c r="Q3176" s="11">
        <f>(((J3176/60)/60)/24)+DATE(1970,1,1)+(-5/24)</f>
        <v>41862.656342592592</v>
      </c>
      <c r="R3176" s="13" t="s">
        <v>8271</v>
      </c>
      <c r="S3176" s="14" t="str">
        <f t="shared" si="295"/>
        <v>theater</v>
      </c>
      <c r="T3176" s="13" t="str">
        <f t="shared" si="296"/>
        <v>plays</v>
      </c>
      <c r="U3176">
        <f>LEN(C3176)</f>
        <v>136</v>
      </c>
      <c r="V3176">
        <f t="shared" si="297"/>
        <v>0</v>
      </c>
      <c r="W3176">
        <f t="shared" si="298"/>
        <v>0</v>
      </c>
      <c r="X3176">
        <f t="shared" si="299"/>
        <v>1</v>
      </c>
    </row>
    <row r="3177" spans="1:24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>
        <f>E3177/D3177</f>
        <v>1.0955999999999999</v>
      </c>
      <c r="O3177" s="6">
        <f>IF(L3177&gt;0,E3177/L3177,0)</f>
        <v>91.3</v>
      </c>
      <c r="P3177" s="11">
        <f t="shared" si="294"/>
        <v>40591.678553240738</v>
      </c>
      <c r="Q3177" s="11">
        <f>(((J3177/60)/60)/24)+DATE(1970,1,1)+(-5/24)</f>
        <v>40531.678553240738</v>
      </c>
      <c r="R3177" s="13" t="s">
        <v>8271</v>
      </c>
      <c r="S3177" s="14" t="str">
        <f t="shared" si="295"/>
        <v>theater</v>
      </c>
      <c r="T3177" s="13" t="str">
        <f t="shared" si="296"/>
        <v>plays</v>
      </c>
      <c r="U3177">
        <f>LEN(C3177)</f>
        <v>134</v>
      </c>
      <c r="V3177">
        <f t="shared" si="297"/>
        <v>0</v>
      </c>
      <c r="W3177">
        <f t="shared" si="298"/>
        <v>0</v>
      </c>
      <c r="X3177">
        <f t="shared" si="299"/>
        <v>1</v>
      </c>
    </row>
    <row r="3178" spans="1:24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>
        <f>E3178/D3178</f>
        <v>1.148421052631579</v>
      </c>
      <c r="O3178" s="6">
        <f>IF(L3178&gt;0,E3178/L3178,0)</f>
        <v>39.672727272727272</v>
      </c>
      <c r="P3178" s="11">
        <f t="shared" si="294"/>
        <v>41504.416666666664</v>
      </c>
      <c r="Q3178" s="11">
        <f>(((J3178/60)/60)/24)+DATE(1970,1,1)+(-5/24)</f>
        <v>41477.722581018512</v>
      </c>
      <c r="R3178" s="13" t="s">
        <v>8271</v>
      </c>
      <c r="S3178" s="14" t="str">
        <f t="shared" si="295"/>
        <v>theater</v>
      </c>
      <c r="T3178" s="13" t="str">
        <f t="shared" si="296"/>
        <v>plays</v>
      </c>
      <c r="U3178">
        <f>LEN(C3178)</f>
        <v>133</v>
      </c>
      <c r="V3178">
        <f t="shared" si="297"/>
        <v>0</v>
      </c>
      <c r="W3178">
        <f t="shared" si="298"/>
        <v>0</v>
      </c>
      <c r="X3178">
        <f t="shared" si="299"/>
        <v>1</v>
      </c>
    </row>
    <row r="3179" spans="1:24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>
        <f>E3179/D3179</f>
        <v>1.1739999999999999</v>
      </c>
      <c r="O3179" s="6">
        <f>IF(L3179&gt;0,E3179/L3179,0)</f>
        <v>57.549019607843135</v>
      </c>
      <c r="P3179" s="11">
        <f t="shared" si="294"/>
        <v>41811.458437499998</v>
      </c>
      <c r="Q3179" s="11">
        <f>(((J3179/60)/60)/24)+DATE(1970,1,1)+(-5/24)</f>
        <v>41781.458437499998</v>
      </c>
      <c r="R3179" s="13" t="s">
        <v>8271</v>
      </c>
      <c r="S3179" s="14" t="str">
        <f t="shared" si="295"/>
        <v>theater</v>
      </c>
      <c r="T3179" s="13" t="str">
        <f t="shared" si="296"/>
        <v>plays</v>
      </c>
      <c r="U3179">
        <f>LEN(C3179)</f>
        <v>122</v>
      </c>
      <c r="V3179">
        <f t="shared" si="297"/>
        <v>0</v>
      </c>
      <c r="W3179">
        <f t="shared" si="298"/>
        <v>0</v>
      </c>
      <c r="X3179">
        <f t="shared" si="299"/>
        <v>1</v>
      </c>
    </row>
    <row r="3180" spans="1:24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>
        <f>E3180/D3180</f>
        <v>1.7173333333333334</v>
      </c>
      <c r="O3180" s="6">
        <f>IF(L3180&gt;0,E3180/L3180,0)</f>
        <v>33.025641025641029</v>
      </c>
      <c r="P3180" s="11">
        <f t="shared" si="294"/>
        <v>41836.396701388883</v>
      </c>
      <c r="Q3180" s="11">
        <f>(((J3180/60)/60)/24)+DATE(1970,1,1)+(-5/24)</f>
        <v>41806.396701388883</v>
      </c>
      <c r="R3180" s="13" t="s">
        <v>8271</v>
      </c>
      <c r="S3180" s="14" t="str">
        <f t="shared" si="295"/>
        <v>theater</v>
      </c>
      <c r="T3180" s="13" t="str">
        <f t="shared" si="296"/>
        <v>plays</v>
      </c>
      <c r="U3180">
        <f>LEN(C3180)</f>
        <v>132</v>
      </c>
      <c r="V3180">
        <f t="shared" si="297"/>
        <v>0</v>
      </c>
      <c r="W3180">
        <f t="shared" si="298"/>
        <v>0</v>
      </c>
      <c r="X3180">
        <f t="shared" si="299"/>
        <v>1</v>
      </c>
    </row>
    <row r="3181" spans="1:24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>
        <f>E3181/D3181</f>
        <v>1.1416238095238094</v>
      </c>
      <c r="O3181" s="6">
        <f>IF(L3181&gt;0,E3181/L3181,0)</f>
        <v>77.335806451612896</v>
      </c>
      <c r="P3181" s="11">
        <f t="shared" si="294"/>
        <v>41400.49387731481</v>
      </c>
      <c r="Q3181" s="11">
        <f>(((J3181/60)/60)/24)+DATE(1970,1,1)+(-5/24)</f>
        <v>41375.49387731481</v>
      </c>
      <c r="R3181" s="13" t="s">
        <v>8271</v>
      </c>
      <c r="S3181" s="14" t="str">
        <f t="shared" si="295"/>
        <v>theater</v>
      </c>
      <c r="T3181" s="13" t="str">
        <f t="shared" si="296"/>
        <v>plays</v>
      </c>
      <c r="U3181">
        <f>LEN(C3181)</f>
        <v>98</v>
      </c>
      <c r="V3181">
        <f t="shared" si="297"/>
        <v>0</v>
      </c>
      <c r="W3181">
        <f t="shared" si="298"/>
        <v>1</v>
      </c>
      <c r="X3181">
        <f t="shared" si="299"/>
        <v>0</v>
      </c>
    </row>
    <row r="3182" spans="1:24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>
        <f>E3182/D3182</f>
        <v>1.1975</v>
      </c>
      <c r="O3182" s="6">
        <f>IF(L3182&gt;0,E3182/L3182,0)</f>
        <v>31.933333333333334</v>
      </c>
      <c r="P3182" s="11">
        <f t="shared" si="294"/>
        <v>41810.204270833332</v>
      </c>
      <c r="Q3182" s="11">
        <f>(((J3182/60)/60)/24)+DATE(1970,1,1)+(-5/24)</f>
        <v>41780.204270833332</v>
      </c>
      <c r="R3182" s="13" t="s">
        <v>8271</v>
      </c>
      <c r="S3182" s="14" t="str">
        <f t="shared" si="295"/>
        <v>theater</v>
      </c>
      <c r="T3182" s="13" t="str">
        <f t="shared" si="296"/>
        <v>plays</v>
      </c>
      <c r="U3182">
        <f>LEN(C3182)</f>
        <v>106</v>
      </c>
      <c r="V3182">
        <f t="shared" si="297"/>
        <v>0</v>
      </c>
      <c r="W3182">
        <f t="shared" si="298"/>
        <v>0</v>
      </c>
      <c r="X3182">
        <f t="shared" si="299"/>
        <v>1</v>
      </c>
    </row>
    <row r="3183" spans="1:24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>
        <f>E3183/D3183</f>
        <v>1.0900000000000001</v>
      </c>
      <c r="O3183" s="6">
        <f>IF(L3183&gt;0,E3183/L3183,0)</f>
        <v>36.333333333333336</v>
      </c>
      <c r="P3183" s="11">
        <f t="shared" si="294"/>
        <v>41805.458333333328</v>
      </c>
      <c r="Q3183" s="11">
        <f>(((J3183/60)/60)/24)+DATE(1970,1,1)+(-5/24)</f>
        <v>41779.101701388885</v>
      </c>
      <c r="R3183" s="13" t="s">
        <v>8271</v>
      </c>
      <c r="S3183" s="14" t="str">
        <f t="shared" si="295"/>
        <v>theater</v>
      </c>
      <c r="T3183" s="13" t="str">
        <f t="shared" si="296"/>
        <v>plays</v>
      </c>
      <c r="U3183">
        <f>LEN(C3183)</f>
        <v>133</v>
      </c>
      <c r="V3183">
        <f t="shared" si="297"/>
        <v>0</v>
      </c>
      <c r="W3183">
        <f t="shared" si="298"/>
        <v>0</v>
      </c>
      <c r="X3183">
        <f t="shared" si="299"/>
        <v>1</v>
      </c>
    </row>
    <row r="3184" spans="1:24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>
        <f>E3184/D3184</f>
        <v>1.0088571428571429</v>
      </c>
      <c r="O3184" s="6">
        <f>IF(L3184&gt;0,E3184/L3184,0)</f>
        <v>46.768211920529801</v>
      </c>
      <c r="P3184" s="11">
        <f t="shared" si="294"/>
        <v>40939.5</v>
      </c>
      <c r="Q3184" s="11">
        <f>(((J3184/60)/60)/24)+DATE(1970,1,1)+(-5/24)</f>
        <v>40883.740983796291</v>
      </c>
      <c r="R3184" s="13" t="s">
        <v>8271</v>
      </c>
      <c r="S3184" s="14" t="str">
        <f t="shared" si="295"/>
        <v>theater</v>
      </c>
      <c r="T3184" s="13" t="str">
        <f t="shared" si="296"/>
        <v>plays</v>
      </c>
      <c r="U3184">
        <f>LEN(C3184)</f>
        <v>116</v>
      </c>
      <c r="V3184">
        <f t="shared" si="297"/>
        <v>0</v>
      </c>
      <c r="W3184">
        <f t="shared" si="298"/>
        <v>0</v>
      </c>
      <c r="X3184">
        <f t="shared" si="299"/>
        <v>1</v>
      </c>
    </row>
    <row r="3185" spans="1:24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>
        <f>E3185/D3185</f>
        <v>1.0900000000000001</v>
      </c>
      <c r="O3185" s="6">
        <f>IF(L3185&gt;0,E3185/L3185,0)</f>
        <v>40.073529411764703</v>
      </c>
      <c r="P3185" s="11">
        <f t="shared" si="294"/>
        <v>41509.586446759255</v>
      </c>
      <c r="Q3185" s="11">
        <f>(((J3185/60)/60)/24)+DATE(1970,1,1)+(-5/24)</f>
        <v>41491.586446759255</v>
      </c>
      <c r="R3185" s="13" t="s">
        <v>8271</v>
      </c>
      <c r="S3185" s="14" t="str">
        <f t="shared" si="295"/>
        <v>theater</v>
      </c>
      <c r="T3185" s="13" t="str">
        <f t="shared" si="296"/>
        <v>plays</v>
      </c>
      <c r="U3185">
        <f>LEN(C3185)</f>
        <v>92</v>
      </c>
      <c r="V3185">
        <f t="shared" si="297"/>
        <v>0</v>
      </c>
      <c r="W3185">
        <f t="shared" si="298"/>
        <v>1</v>
      </c>
      <c r="X3185">
        <f t="shared" si="299"/>
        <v>0</v>
      </c>
    </row>
    <row r="3186" spans="1:24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>
        <f>E3186/D3186</f>
        <v>1.0720930232558139</v>
      </c>
      <c r="O3186" s="6">
        <f>IF(L3186&gt;0,E3186/L3186,0)</f>
        <v>100.21739130434783</v>
      </c>
      <c r="P3186" s="11">
        <f t="shared" si="294"/>
        <v>41821.785081018512</v>
      </c>
      <c r="Q3186" s="11">
        <f>(((J3186/60)/60)/24)+DATE(1970,1,1)+(-5/24)</f>
        <v>41791.785081018512</v>
      </c>
      <c r="R3186" s="13" t="s">
        <v>8271</v>
      </c>
      <c r="S3186" s="14" t="str">
        <f t="shared" si="295"/>
        <v>theater</v>
      </c>
      <c r="T3186" s="13" t="str">
        <f t="shared" si="296"/>
        <v>plays</v>
      </c>
      <c r="U3186">
        <f>LEN(C3186)</f>
        <v>102</v>
      </c>
      <c r="V3186">
        <f t="shared" si="297"/>
        <v>0</v>
      </c>
      <c r="W3186">
        <f t="shared" si="298"/>
        <v>0</v>
      </c>
      <c r="X3186">
        <f t="shared" si="299"/>
        <v>1</v>
      </c>
    </row>
    <row r="3187" spans="1:24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>
        <f>E3187/D3187</f>
        <v>1</v>
      </c>
      <c r="O3187" s="6">
        <f>IF(L3187&gt;0,E3187/L3187,0)</f>
        <v>41.666666666666664</v>
      </c>
      <c r="P3187" s="11">
        <f t="shared" si="294"/>
        <v>41836.768993055557</v>
      </c>
      <c r="Q3187" s="11">
        <f>(((J3187/60)/60)/24)+DATE(1970,1,1)+(-5/24)</f>
        <v>41829.768993055557</v>
      </c>
      <c r="R3187" s="13" t="s">
        <v>8271</v>
      </c>
      <c r="S3187" s="14" t="str">
        <f t="shared" si="295"/>
        <v>theater</v>
      </c>
      <c r="T3187" s="13" t="str">
        <f t="shared" si="296"/>
        <v>plays</v>
      </c>
      <c r="U3187">
        <f>LEN(C3187)</f>
        <v>134</v>
      </c>
      <c r="V3187">
        <f t="shared" si="297"/>
        <v>0</v>
      </c>
      <c r="W3187">
        <f t="shared" si="298"/>
        <v>0</v>
      </c>
      <c r="X3187">
        <f t="shared" si="299"/>
        <v>1</v>
      </c>
    </row>
    <row r="3188" spans="1:24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>
        <f>E3188/D3188</f>
        <v>1.0218750000000001</v>
      </c>
      <c r="O3188" s="6">
        <f>IF(L3188&gt;0,E3188/L3188,0)</f>
        <v>46.714285714285715</v>
      </c>
      <c r="P3188" s="11">
        <f t="shared" si="294"/>
        <v>41898.666666666664</v>
      </c>
      <c r="Q3188" s="11">
        <f>(((J3188/60)/60)/24)+DATE(1970,1,1)+(-5/24)</f>
        <v>41868.715717592589</v>
      </c>
      <c r="R3188" s="13" t="s">
        <v>8271</v>
      </c>
      <c r="S3188" s="14" t="str">
        <f t="shared" si="295"/>
        <v>theater</v>
      </c>
      <c r="T3188" s="13" t="str">
        <f t="shared" si="296"/>
        <v>plays</v>
      </c>
      <c r="U3188">
        <f>LEN(C3188)</f>
        <v>133</v>
      </c>
      <c r="V3188">
        <f t="shared" si="297"/>
        <v>0</v>
      </c>
      <c r="W3188">
        <f t="shared" si="298"/>
        <v>0</v>
      </c>
      <c r="X3188">
        <f t="shared" si="299"/>
        <v>1</v>
      </c>
    </row>
    <row r="3189" spans="1:24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>
        <f>E3189/D3189</f>
        <v>1.1629333333333334</v>
      </c>
      <c r="O3189" s="6">
        <f>IF(L3189&gt;0,E3189/L3189,0)</f>
        <v>71.491803278688522</v>
      </c>
      <c r="P3189" s="11">
        <f t="shared" si="294"/>
        <v>41855.458020833328</v>
      </c>
      <c r="Q3189" s="11">
        <f>(((J3189/60)/60)/24)+DATE(1970,1,1)+(-5/24)</f>
        <v>41835.458020833328</v>
      </c>
      <c r="R3189" s="13" t="s">
        <v>8271</v>
      </c>
      <c r="S3189" s="14" t="str">
        <f t="shared" si="295"/>
        <v>theater</v>
      </c>
      <c r="T3189" s="13" t="str">
        <f t="shared" si="296"/>
        <v>plays</v>
      </c>
      <c r="U3189">
        <f>LEN(C3189)</f>
        <v>135</v>
      </c>
      <c r="V3189">
        <f t="shared" si="297"/>
        <v>0</v>
      </c>
      <c r="W3189">
        <f t="shared" si="298"/>
        <v>0</v>
      </c>
      <c r="X3189">
        <f t="shared" si="299"/>
        <v>1</v>
      </c>
    </row>
    <row r="3190" spans="1:24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>
        <f>E3190/D3190</f>
        <v>0.65</v>
      </c>
      <c r="O3190" s="6">
        <f>IF(L3190&gt;0,E3190/L3190,0)</f>
        <v>14.444444444444445</v>
      </c>
      <c r="P3190" s="11">
        <f t="shared" si="294"/>
        <v>42165.207199074073</v>
      </c>
      <c r="Q3190" s="11">
        <f>(((J3190/60)/60)/24)+DATE(1970,1,1)+(-5/24)</f>
        <v>42144.207199074073</v>
      </c>
      <c r="R3190" s="13" t="s">
        <v>8305</v>
      </c>
      <c r="S3190" s="14" t="str">
        <f t="shared" si="295"/>
        <v>theater</v>
      </c>
      <c r="T3190" s="13" t="str">
        <f t="shared" si="296"/>
        <v>musical</v>
      </c>
      <c r="U3190">
        <f>LEN(C3190)</f>
        <v>127</v>
      </c>
      <c r="V3190">
        <f t="shared" si="297"/>
        <v>0</v>
      </c>
      <c r="W3190">
        <f t="shared" si="298"/>
        <v>0</v>
      </c>
      <c r="X3190">
        <f t="shared" si="299"/>
        <v>1</v>
      </c>
    </row>
    <row r="3191" spans="1:24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>
        <f>E3191/D3191</f>
        <v>0.12327272727272727</v>
      </c>
      <c r="O3191" s="6">
        <f>IF(L3191&gt;0,E3191/L3191,0)</f>
        <v>356.84210526315792</v>
      </c>
      <c r="P3191" s="11">
        <f t="shared" si="294"/>
        <v>42148.138101851851</v>
      </c>
      <c r="Q3191" s="11">
        <f>(((J3191/60)/60)/24)+DATE(1970,1,1)+(-5/24)</f>
        <v>42118.138101851851</v>
      </c>
      <c r="R3191" s="13" t="s">
        <v>8305</v>
      </c>
      <c r="S3191" s="14" t="str">
        <f t="shared" si="295"/>
        <v>theater</v>
      </c>
      <c r="T3191" s="13" t="str">
        <f t="shared" si="296"/>
        <v>musical</v>
      </c>
      <c r="U3191">
        <f>LEN(C3191)</f>
        <v>124</v>
      </c>
      <c r="V3191">
        <f t="shared" si="297"/>
        <v>0</v>
      </c>
      <c r="W3191">
        <f t="shared" si="298"/>
        <v>0</v>
      </c>
      <c r="X3191">
        <f t="shared" si="299"/>
        <v>1</v>
      </c>
    </row>
    <row r="3192" spans="1:24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>
        <f>E3192/D3192</f>
        <v>0</v>
      </c>
      <c r="O3192" s="6">
        <f>IF(L3192&gt;0,E3192/L3192,0)</f>
        <v>0</v>
      </c>
      <c r="P3192" s="11">
        <f t="shared" si="294"/>
        <v>42712.984664351847</v>
      </c>
      <c r="Q3192" s="11">
        <f>(((J3192/60)/60)/24)+DATE(1970,1,1)+(-5/24)</f>
        <v>42682.942997685182</v>
      </c>
      <c r="R3192" s="13" t="s">
        <v>8305</v>
      </c>
      <c r="S3192" s="14" t="str">
        <f t="shared" si="295"/>
        <v>theater</v>
      </c>
      <c r="T3192" s="13" t="str">
        <f t="shared" si="296"/>
        <v>musical</v>
      </c>
      <c r="U3192">
        <f>LEN(C3192)</f>
        <v>107</v>
      </c>
      <c r="V3192">
        <f t="shared" si="297"/>
        <v>0</v>
      </c>
      <c r="W3192">
        <f t="shared" si="298"/>
        <v>0</v>
      </c>
      <c r="X3192">
        <f t="shared" si="299"/>
        <v>1</v>
      </c>
    </row>
    <row r="3193" spans="1:24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>
        <f>E3193/D3193</f>
        <v>4.0266666666666666E-2</v>
      </c>
      <c r="O3193" s="6">
        <f>IF(L3193&gt;0,E3193/L3193,0)</f>
        <v>37.75</v>
      </c>
      <c r="P3193" s="11">
        <f t="shared" si="294"/>
        <v>42598.547094907401</v>
      </c>
      <c r="Q3193" s="11">
        <f>(((J3193/60)/60)/24)+DATE(1970,1,1)+(-5/24)</f>
        <v>42538.547094907401</v>
      </c>
      <c r="R3193" s="13" t="s">
        <v>8305</v>
      </c>
      <c r="S3193" s="14" t="str">
        <f t="shared" si="295"/>
        <v>theater</v>
      </c>
      <c r="T3193" s="13" t="str">
        <f t="shared" si="296"/>
        <v>musical</v>
      </c>
      <c r="U3193">
        <f>LEN(C3193)</f>
        <v>120</v>
      </c>
      <c r="V3193">
        <f t="shared" si="297"/>
        <v>0</v>
      </c>
      <c r="W3193">
        <f t="shared" si="298"/>
        <v>0</v>
      </c>
      <c r="X3193">
        <f t="shared" si="299"/>
        <v>1</v>
      </c>
    </row>
    <row r="3194" spans="1:24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>
        <f>E3194/D3194</f>
        <v>1.0200000000000001E-2</v>
      </c>
      <c r="O3194" s="6">
        <f>IF(L3194&gt;0,E3194/L3194,0)</f>
        <v>12.75</v>
      </c>
      <c r="P3194" s="11">
        <f t="shared" si="294"/>
        <v>42063.708333333336</v>
      </c>
      <c r="Q3194" s="11">
        <f>(((J3194/60)/60)/24)+DATE(1970,1,1)+(-5/24)</f>
        <v>42018.732164351844</v>
      </c>
      <c r="R3194" s="13" t="s">
        <v>8305</v>
      </c>
      <c r="S3194" s="14" t="str">
        <f t="shared" si="295"/>
        <v>theater</v>
      </c>
      <c r="T3194" s="13" t="str">
        <f t="shared" si="296"/>
        <v>musical</v>
      </c>
      <c r="U3194">
        <f>LEN(C3194)</f>
        <v>128</v>
      </c>
      <c r="V3194">
        <f t="shared" si="297"/>
        <v>0</v>
      </c>
      <c r="W3194">
        <f t="shared" si="298"/>
        <v>0</v>
      </c>
      <c r="X3194">
        <f t="shared" si="299"/>
        <v>1</v>
      </c>
    </row>
    <row r="3195" spans="1:24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>
        <f>E3195/D3195</f>
        <v>0.1174</v>
      </c>
      <c r="O3195" s="6">
        <f>IF(L3195&gt;0,E3195/L3195,0)</f>
        <v>24.458333333333332</v>
      </c>
      <c r="P3195" s="11">
        <f t="shared" si="294"/>
        <v>42055.759907407402</v>
      </c>
      <c r="Q3195" s="11">
        <f>(((J3195/60)/60)/24)+DATE(1970,1,1)+(-5/24)</f>
        <v>42010.759907407402</v>
      </c>
      <c r="R3195" s="13" t="s">
        <v>8305</v>
      </c>
      <c r="S3195" s="14" t="str">
        <f t="shared" si="295"/>
        <v>theater</v>
      </c>
      <c r="T3195" s="13" t="str">
        <f t="shared" si="296"/>
        <v>musical</v>
      </c>
      <c r="U3195">
        <f>LEN(C3195)</f>
        <v>124</v>
      </c>
      <c r="V3195">
        <f t="shared" si="297"/>
        <v>0</v>
      </c>
      <c r="W3195">
        <f t="shared" si="298"/>
        <v>0</v>
      </c>
      <c r="X3195">
        <f t="shared" si="299"/>
        <v>1</v>
      </c>
    </row>
    <row r="3196" spans="1:24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>
        <f>E3196/D3196</f>
        <v>0</v>
      </c>
      <c r="O3196" s="6">
        <f>IF(L3196&gt;0,E3196/L3196,0)</f>
        <v>0</v>
      </c>
      <c r="P3196" s="11">
        <f t="shared" si="294"/>
        <v>42211.854143518511</v>
      </c>
      <c r="Q3196" s="11">
        <f>(((J3196/60)/60)/24)+DATE(1970,1,1)+(-5/24)</f>
        <v>42181.854143518511</v>
      </c>
      <c r="R3196" s="13" t="s">
        <v>8305</v>
      </c>
      <c r="S3196" s="14" t="str">
        <f t="shared" si="295"/>
        <v>theater</v>
      </c>
      <c r="T3196" s="13" t="str">
        <f t="shared" si="296"/>
        <v>musical</v>
      </c>
      <c r="U3196">
        <f>LEN(C3196)</f>
        <v>133</v>
      </c>
      <c r="V3196">
        <f t="shared" si="297"/>
        <v>0</v>
      </c>
      <c r="W3196">
        <f t="shared" si="298"/>
        <v>0</v>
      </c>
      <c r="X3196">
        <f t="shared" si="299"/>
        <v>1</v>
      </c>
    </row>
    <row r="3197" spans="1:24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>
        <f>E3197/D3197</f>
        <v>0.59142857142857141</v>
      </c>
      <c r="O3197" s="6">
        <f>IF(L3197&gt;0,E3197/L3197,0)</f>
        <v>53.07692307692308</v>
      </c>
      <c r="P3197" s="11">
        <f t="shared" si="294"/>
        <v>42047.385902777773</v>
      </c>
      <c r="Q3197" s="11">
        <f>(((J3197/60)/60)/24)+DATE(1970,1,1)+(-5/24)</f>
        <v>42017.385902777773</v>
      </c>
      <c r="R3197" s="13" t="s">
        <v>8305</v>
      </c>
      <c r="S3197" s="14" t="str">
        <f t="shared" si="295"/>
        <v>theater</v>
      </c>
      <c r="T3197" s="13" t="str">
        <f t="shared" si="296"/>
        <v>musical</v>
      </c>
      <c r="U3197">
        <f>LEN(C3197)</f>
        <v>134</v>
      </c>
      <c r="V3197">
        <f t="shared" si="297"/>
        <v>0</v>
      </c>
      <c r="W3197">
        <f t="shared" si="298"/>
        <v>0</v>
      </c>
      <c r="X3197">
        <f t="shared" si="299"/>
        <v>1</v>
      </c>
    </row>
    <row r="3198" spans="1:24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>
        <f>E3198/D3198</f>
        <v>5.9999999999999995E-4</v>
      </c>
      <c r="O3198" s="6">
        <f>IF(L3198&gt;0,E3198/L3198,0)</f>
        <v>300</v>
      </c>
      <c r="P3198" s="11">
        <f t="shared" si="294"/>
        <v>42217.374999999993</v>
      </c>
      <c r="Q3198" s="11">
        <f>(((J3198/60)/60)/24)+DATE(1970,1,1)+(-5/24)</f>
        <v>42157.389756944445</v>
      </c>
      <c r="R3198" s="13" t="s">
        <v>8305</v>
      </c>
      <c r="S3198" s="14" t="str">
        <f t="shared" si="295"/>
        <v>theater</v>
      </c>
      <c r="T3198" s="13" t="str">
        <f t="shared" si="296"/>
        <v>musical</v>
      </c>
      <c r="U3198">
        <f>LEN(C3198)</f>
        <v>116</v>
      </c>
      <c r="V3198">
        <f t="shared" si="297"/>
        <v>0</v>
      </c>
      <c r="W3198">
        <f t="shared" si="298"/>
        <v>0</v>
      </c>
      <c r="X3198">
        <f t="shared" si="299"/>
        <v>1</v>
      </c>
    </row>
    <row r="3199" spans="1:24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>
        <f>E3199/D3199</f>
        <v>0.1145</v>
      </c>
      <c r="O3199" s="6">
        <f>IF(L3199&gt;0,E3199/L3199,0)</f>
        <v>286.25</v>
      </c>
      <c r="P3199" s="11">
        <f t="shared" si="294"/>
        <v>42039.28493055555</v>
      </c>
      <c r="Q3199" s="11">
        <f>(((J3199/60)/60)/24)+DATE(1970,1,1)+(-5/24)</f>
        <v>42009.28493055555</v>
      </c>
      <c r="R3199" s="13" t="s">
        <v>8305</v>
      </c>
      <c r="S3199" s="14" t="str">
        <f t="shared" si="295"/>
        <v>theater</v>
      </c>
      <c r="T3199" s="13" t="str">
        <f t="shared" si="296"/>
        <v>musical</v>
      </c>
      <c r="U3199">
        <f>LEN(C3199)</f>
        <v>88</v>
      </c>
      <c r="V3199">
        <f t="shared" si="297"/>
        <v>0</v>
      </c>
      <c r="W3199">
        <f t="shared" si="298"/>
        <v>1</v>
      </c>
      <c r="X3199">
        <f t="shared" si="299"/>
        <v>0</v>
      </c>
    </row>
    <row r="3200" spans="1:24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>
        <f>E3200/D3200</f>
        <v>3.6666666666666666E-3</v>
      </c>
      <c r="O3200" s="6">
        <f>IF(L3200&gt;0,E3200/L3200,0)</f>
        <v>36.666666666666664</v>
      </c>
      <c r="P3200" s="11">
        <f t="shared" si="294"/>
        <v>42051.216168981475</v>
      </c>
      <c r="Q3200" s="11">
        <f>(((J3200/60)/60)/24)+DATE(1970,1,1)+(-5/24)</f>
        <v>42013.216168981475</v>
      </c>
      <c r="R3200" s="13" t="s">
        <v>8305</v>
      </c>
      <c r="S3200" s="14" t="str">
        <f t="shared" si="295"/>
        <v>theater</v>
      </c>
      <c r="T3200" s="13" t="str">
        <f t="shared" si="296"/>
        <v>musical</v>
      </c>
      <c r="U3200">
        <f>LEN(C3200)</f>
        <v>137</v>
      </c>
      <c r="V3200">
        <f t="shared" si="297"/>
        <v>0</v>
      </c>
      <c r="W3200">
        <f t="shared" si="298"/>
        <v>0</v>
      </c>
      <c r="X3200">
        <f t="shared" si="299"/>
        <v>1</v>
      </c>
    </row>
    <row r="3201" spans="1:24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>
        <f>E3201/D3201</f>
        <v>0.52159999999999995</v>
      </c>
      <c r="O3201" s="6">
        <f>IF(L3201&gt;0,E3201/L3201,0)</f>
        <v>49.20754716981132</v>
      </c>
      <c r="P3201" s="11">
        <f t="shared" si="294"/>
        <v>41888.666666666664</v>
      </c>
      <c r="Q3201" s="11">
        <f>(((J3201/60)/60)/24)+DATE(1970,1,1)+(-5/24)</f>
        <v>41858.553449074068</v>
      </c>
      <c r="R3201" s="13" t="s">
        <v>8305</v>
      </c>
      <c r="S3201" s="14" t="str">
        <f t="shared" si="295"/>
        <v>theater</v>
      </c>
      <c r="T3201" s="13" t="str">
        <f t="shared" si="296"/>
        <v>musical</v>
      </c>
      <c r="U3201">
        <f>LEN(C3201)</f>
        <v>109</v>
      </c>
      <c r="V3201">
        <f t="shared" si="297"/>
        <v>0</v>
      </c>
      <c r="W3201">
        <f t="shared" si="298"/>
        <v>0</v>
      </c>
      <c r="X3201">
        <f t="shared" si="299"/>
        <v>1</v>
      </c>
    </row>
    <row r="3202" spans="1:24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>
        <f>E3202/D3202</f>
        <v>2.0000000000000002E-5</v>
      </c>
      <c r="O3202" s="6">
        <f>IF(L3202&gt;0,E3202/L3202,0)</f>
        <v>1</v>
      </c>
      <c r="P3202" s="11">
        <f t="shared" ref="P3202:P3265" si="300">(((I3202/60)/60)/24)+DATE(1970,1,1)+(-5/24)</f>
        <v>42490.023611111108</v>
      </c>
      <c r="Q3202" s="11">
        <f>(((J3202/60)/60)/24)+DATE(1970,1,1)+(-5/24)</f>
        <v>42460.112280092588</v>
      </c>
      <c r="R3202" s="13" t="s">
        <v>8305</v>
      </c>
      <c r="S3202" s="14" t="str">
        <f t="shared" ref="S3202:S3265" si="301">LEFT(R3202,SEARCH("/",R3202)-1)</f>
        <v>theater</v>
      </c>
      <c r="T3202" s="13" t="str">
        <f t="shared" ref="T3202:T3265" si="302">RIGHT(R3202,LEN(R3202)-SEARCH("/",R3202))</f>
        <v>musical</v>
      </c>
      <c r="U3202">
        <f>LEN(C3202)</f>
        <v>135</v>
      </c>
      <c r="V3202">
        <f t="shared" si="297"/>
        <v>0</v>
      </c>
      <c r="W3202">
        <f t="shared" si="298"/>
        <v>0</v>
      </c>
      <c r="X3202">
        <f t="shared" si="299"/>
        <v>1</v>
      </c>
    </row>
    <row r="3203" spans="1:24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>
        <f>E3203/D3203</f>
        <v>1.2500000000000001E-2</v>
      </c>
      <c r="O3203" s="6">
        <f>IF(L3203&gt;0,E3203/L3203,0)</f>
        <v>12.5</v>
      </c>
      <c r="P3203" s="11">
        <f t="shared" si="300"/>
        <v>41882.558761574073</v>
      </c>
      <c r="Q3203" s="11">
        <f>(((J3203/60)/60)/24)+DATE(1970,1,1)+(-5/24)</f>
        <v>41861.558761574073</v>
      </c>
      <c r="R3203" s="13" t="s">
        <v>8305</v>
      </c>
      <c r="S3203" s="14" t="str">
        <f t="shared" si="301"/>
        <v>theater</v>
      </c>
      <c r="T3203" s="13" t="str">
        <f t="shared" si="302"/>
        <v>musical</v>
      </c>
      <c r="U3203">
        <f>LEN(C3203)</f>
        <v>133</v>
      </c>
      <c r="V3203">
        <f t="shared" ref="V3203:V3266" si="303">IF(U3203&lt;50,1,0)</f>
        <v>0</v>
      </c>
      <c r="W3203">
        <f t="shared" ref="W3203:W3266" si="304">IF(AND(U3203&gt;= 50, U3203 &lt; 100),1,0)</f>
        <v>0</v>
      </c>
      <c r="X3203">
        <f t="shared" ref="X3203:X3266" si="305">IF(U3203&gt;=100,1,0)</f>
        <v>1</v>
      </c>
    </row>
    <row r="3204" spans="1:24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>
        <f>E3204/D3204</f>
        <v>0.54520000000000002</v>
      </c>
      <c r="O3204" s="6">
        <f>IF(L3204&gt;0,E3204/L3204,0)</f>
        <v>109.04</v>
      </c>
      <c r="P3204" s="11">
        <f t="shared" si="300"/>
        <v>42352.040972222218</v>
      </c>
      <c r="Q3204" s="11">
        <f>(((J3204/60)/60)/24)+DATE(1970,1,1)+(-5/24)</f>
        <v>42293.645208333335</v>
      </c>
      <c r="R3204" s="13" t="s">
        <v>8305</v>
      </c>
      <c r="S3204" s="14" t="str">
        <f t="shared" si="301"/>
        <v>theater</v>
      </c>
      <c r="T3204" s="13" t="str">
        <f t="shared" si="302"/>
        <v>musical</v>
      </c>
      <c r="U3204">
        <f>LEN(C3204)</f>
        <v>129</v>
      </c>
      <c r="V3204">
        <f t="shared" si="303"/>
        <v>0</v>
      </c>
      <c r="W3204">
        <f t="shared" si="304"/>
        <v>0</v>
      </c>
      <c r="X3204">
        <f t="shared" si="305"/>
        <v>1</v>
      </c>
    </row>
    <row r="3205" spans="1:24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>
        <f>E3205/D3205</f>
        <v>0.25</v>
      </c>
      <c r="O3205" s="6">
        <f>IF(L3205&gt;0,E3205/L3205,0)</f>
        <v>41.666666666666664</v>
      </c>
      <c r="P3205" s="11">
        <f t="shared" si="300"/>
        <v>42272.780347222222</v>
      </c>
      <c r="Q3205" s="11">
        <f>(((J3205/60)/60)/24)+DATE(1970,1,1)+(-5/24)</f>
        <v>42242.780347222222</v>
      </c>
      <c r="R3205" s="13" t="s">
        <v>8305</v>
      </c>
      <c r="S3205" s="14" t="str">
        <f t="shared" si="301"/>
        <v>theater</v>
      </c>
      <c r="T3205" s="13" t="str">
        <f t="shared" si="302"/>
        <v>musical</v>
      </c>
      <c r="U3205">
        <f>LEN(C3205)</f>
        <v>101</v>
      </c>
      <c r="V3205">
        <f t="shared" si="303"/>
        <v>0</v>
      </c>
      <c r="W3205">
        <f t="shared" si="304"/>
        <v>0</v>
      </c>
      <c r="X3205">
        <f t="shared" si="305"/>
        <v>1</v>
      </c>
    </row>
    <row r="3206" spans="1:24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>
        <f>E3206/D3206</f>
        <v>0</v>
      </c>
      <c r="O3206" s="6">
        <f>IF(L3206&gt;0,E3206/L3206,0)</f>
        <v>0</v>
      </c>
      <c r="P3206" s="11">
        <f t="shared" si="300"/>
        <v>42202.468055555553</v>
      </c>
      <c r="Q3206" s="11">
        <f>(((J3206/60)/60)/24)+DATE(1970,1,1)+(-5/24)</f>
        <v>42172.477766203701</v>
      </c>
      <c r="R3206" s="13" t="s">
        <v>8305</v>
      </c>
      <c r="S3206" s="14" t="str">
        <f t="shared" si="301"/>
        <v>theater</v>
      </c>
      <c r="T3206" s="13" t="str">
        <f t="shared" si="302"/>
        <v>musical</v>
      </c>
      <c r="U3206">
        <f>LEN(C3206)</f>
        <v>135</v>
      </c>
      <c r="V3206">
        <f t="shared" si="303"/>
        <v>0</v>
      </c>
      <c r="W3206">
        <f t="shared" si="304"/>
        <v>0</v>
      </c>
      <c r="X3206">
        <f t="shared" si="305"/>
        <v>1</v>
      </c>
    </row>
    <row r="3207" spans="1:24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>
        <f>E3207/D3207</f>
        <v>3.4125000000000003E-2</v>
      </c>
      <c r="O3207" s="6">
        <f>IF(L3207&gt;0,E3207/L3207,0)</f>
        <v>22.75</v>
      </c>
      <c r="P3207" s="11">
        <f t="shared" si="300"/>
        <v>42125.166342592587</v>
      </c>
      <c r="Q3207" s="11">
        <f>(((J3207/60)/60)/24)+DATE(1970,1,1)+(-5/24)</f>
        <v>42095.166342592587</v>
      </c>
      <c r="R3207" s="13" t="s">
        <v>8305</v>
      </c>
      <c r="S3207" s="14" t="str">
        <f t="shared" si="301"/>
        <v>theater</v>
      </c>
      <c r="T3207" s="13" t="str">
        <f t="shared" si="302"/>
        <v>musical</v>
      </c>
      <c r="U3207">
        <f>LEN(C3207)</f>
        <v>129</v>
      </c>
      <c r="V3207">
        <f t="shared" si="303"/>
        <v>0</v>
      </c>
      <c r="W3207">
        <f t="shared" si="304"/>
        <v>0</v>
      </c>
      <c r="X3207">
        <f t="shared" si="305"/>
        <v>1</v>
      </c>
    </row>
    <row r="3208" spans="1:24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>
        <f>E3208/D3208</f>
        <v>0</v>
      </c>
      <c r="O3208" s="6">
        <f>IF(L3208&gt;0,E3208/L3208,0)</f>
        <v>0</v>
      </c>
      <c r="P3208" s="11">
        <f t="shared" si="300"/>
        <v>42266.067719907405</v>
      </c>
      <c r="Q3208" s="11">
        <f>(((J3208/60)/60)/24)+DATE(1970,1,1)+(-5/24)</f>
        <v>42236.067719907405</v>
      </c>
      <c r="R3208" s="13" t="s">
        <v>8305</v>
      </c>
      <c r="S3208" s="14" t="str">
        <f t="shared" si="301"/>
        <v>theater</v>
      </c>
      <c r="T3208" s="13" t="str">
        <f t="shared" si="302"/>
        <v>musical</v>
      </c>
      <c r="U3208">
        <f>LEN(C3208)</f>
        <v>126</v>
      </c>
      <c r="V3208">
        <f t="shared" si="303"/>
        <v>0</v>
      </c>
      <c r="W3208">
        <f t="shared" si="304"/>
        <v>0</v>
      </c>
      <c r="X3208">
        <f t="shared" si="305"/>
        <v>1</v>
      </c>
    </row>
    <row r="3209" spans="1:24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>
        <f>E3209/D3209</f>
        <v>0.46363636363636362</v>
      </c>
      <c r="O3209" s="6">
        <f>IF(L3209&gt;0,E3209/L3209,0)</f>
        <v>70.833333333333329</v>
      </c>
      <c r="P3209" s="11">
        <f t="shared" si="300"/>
        <v>42117.027858796289</v>
      </c>
      <c r="Q3209" s="11">
        <f>(((J3209/60)/60)/24)+DATE(1970,1,1)+(-5/24)</f>
        <v>42057.069525462961</v>
      </c>
      <c r="R3209" s="13" t="s">
        <v>8305</v>
      </c>
      <c r="S3209" s="14" t="str">
        <f t="shared" si="301"/>
        <v>theater</v>
      </c>
      <c r="T3209" s="13" t="str">
        <f t="shared" si="302"/>
        <v>musical</v>
      </c>
      <c r="U3209">
        <f>LEN(C3209)</f>
        <v>132</v>
      </c>
      <c r="V3209">
        <f t="shared" si="303"/>
        <v>0</v>
      </c>
      <c r="W3209">
        <f t="shared" si="304"/>
        <v>0</v>
      </c>
      <c r="X3209">
        <f t="shared" si="305"/>
        <v>1</v>
      </c>
    </row>
    <row r="3210" spans="1:24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>
        <f>E3210/D3210</f>
        <v>1.0349999999999999</v>
      </c>
      <c r="O3210" s="6">
        <f>IF(L3210&gt;0,E3210/L3210,0)</f>
        <v>63.109756097560975</v>
      </c>
      <c r="P3210" s="11">
        <f t="shared" si="300"/>
        <v>41848.396724537037</v>
      </c>
      <c r="Q3210" s="11">
        <f>(((J3210/60)/60)/24)+DATE(1970,1,1)+(-5/24)</f>
        <v>41827.396724537037</v>
      </c>
      <c r="R3210" s="13" t="s">
        <v>8271</v>
      </c>
      <c r="S3210" s="14" t="str">
        <f t="shared" si="301"/>
        <v>theater</v>
      </c>
      <c r="T3210" s="13" t="str">
        <f t="shared" si="302"/>
        <v>plays</v>
      </c>
      <c r="U3210">
        <f>LEN(C3210)</f>
        <v>124</v>
      </c>
      <c r="V3210">
        <f t="shared" si="303"/>
        <v>0</v>
      </c>
      <c r="W3210">
        <f t="shared" si="304"/>
        <v>0</v>
      </c>
      <c r="X3210">
        <f t="shared" si="305"/>
        <v>1</v>
      </c>
    </row>
    <row r="3211" spans="1:24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>
        <f>E3211/D3211</f>
        <v>1.1932315789473684</v>
      </c>
      <c r="O3211" s="6">
        <f>IF(L3211&gt;0,E3211/L3211,0)</f>
        <v>50.157964601769912</v>
      </c>
      <c r="P3211" s="11">
        <f t="shared" si="300"/>
        <v>41810.75</v>
      </c>
      <c r="Q3211" s="11">
        <f>(((J3211/60)/60)/24)+DATE(1970,1,1)+(-5/24)</f>
        <v>41778.428912037038</v>
      </c>
      <c r="R3211" s="13" t="s">
        <v>8271</v>
      </c>
      <c r="S3211" s="14" t="str">
        <f t="shared" si="301"/>
        <v>theater</v>
      </c>
      <c r="T3211" s="13" t="str">
        <f t="shared" si="302"/>
        <v>plays</v>
      </c>
      <c r="U3211">
        <f>LEN(C3211)</f>
        <v>126</v>
      </c>
      <c r="V3211">
        <f t="shared" si="303"/>
        <v>0</v>
      </c>
      <c r="W3211">
        <f t="shared" si="304"/>
        <v>0</v>
      </c>
      <c r="X3211">
        <f t="shared" si="305"/>
        <v>1</v>
      </c>
    </row>
    <row r="3212" spans="1:24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>
        <f>E3212/D3212</f>
        <v>1.2576666666666667</v>
      </c>
      <c r="O3212" s="6">
        <f>IF(L3212&gt;0,E3212/L3212,0)</f>
        <v>62.883333333333333</v>
      </c>
      <c r="P3212" s="11">
        <f t="shared" si="300"/>
        <v>41060.957638888889</v>
      </c>
      <c r="Q3212" s="11">
        <f>(((J3212/60)/60)/24)+DATE(1970,1,1)+(-5/24)</f>
        <v>41013.728229166663</v>
      </c>
      <c r="R3212" s="13" t="s">
        <v>8271</v>
      </c>
      <c r="S3212" s="14" t="str">
        <f t="shared" si="301"/>
        <v>theater</v>
      </c>
      <c r="T3212" s="13" t="str">
        <f t="shared" si="302"/>
        <v>plays</v>
      </c>
      <c r="U3212">
        <f>LEN(C3212)</f>
        <v>133</v>
      </c>
      <c r="V3212">
        <f t="shared" si="303"/>
        <v>0</v>
      </c>
      <c r="W3212">
        <f t="shared" si="304"/>
        <v>0</v>
      </c>
      <c r="X3212">
        <f t="shared" si="305"/>
        <v>1</v>
      </c>
    </row>
    <row r="3213" spans="1:24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>
        <f>E3213/D3213</f>
        <v>1.1974347826086957</v>
      </c>
      <c r="O3213" s="6">
        <f>IF(L3213&gt;0,E3213/L3213,0)</f>
        <v>85.531055900621112</v>
      </c>
      <c r="P3213" s="11">
        <f t="shared" si="300"/>
        <v>41865.875</v>
      </c>
      <c r="Q3213" s="11">
        <f>(((J3213/60)/60)/24)+DATE(1970,1,1)+(-5/24)</f>
        <v>41834.378240740742</v>
      </c>
      <c r="R3213" s="13" t="s">
        <v>8271</v>
      </c>
      <c r="S3213" s="14" t="str">
        <f t="shared" si="301"/>
        <v>theater</v>
      </c>
      <c r="T3213" s="13" t="str">
        <f t="shared" si="302"/>
        <v>plays</v>
      </c>
      <c r="U3213">
        <f>LEN(C3213)</f>
        <v>133</v>
      </c>
      <c r="V3213">
        <f t="shared" si="303"/>
        <v>0</v>
      </c>
      <c r="W3213">
        <f t="shared" si="304"/>
        <v>0</v>
      </c>
      <c r="X3213">
        <f t="shared" si="305"/>
        <v>1</v>
      </c>
    </row>
    <row r="3214" spans="1:24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>
        <f>E3214/D3214</f>
        <v>1.2625</v>
      </c>
      <c r="O3214" s="6">
        <f>IF(L3214&gt;0,E3214/L3214,0)</f>
        <v>53.723404255319146</v>
      </c>
      <c r="P3214" s="11">
        <f t="shared" si="300"/>
        <v>41859.587395833332</v>
      </c>
      <c r="Q3214" s="11">
        <f>(((J3214/60)/60)/24)+DATE(1970,1,1)+(-5/24)</f>
        <v>41829.587395833332</v>
      </c>
      <c r="R3214" s="13" t="s">
        <v>8271</v>
      </c>
      <c r="S3214" s="14" t="str">
        <f t="shared" si="301"/>
        <v>theater</v>
      </c>
      <c r="T3214" s="13" t="str">
        <f t="shared" si="302"/>
        <v>plays</v>
      </c>
      <c r="U3214">
        <f>LEN(C3214)</f>
        <v>76</v>
      </c>
      <c r="V3214">
        <f t="shared" si="303"/>
        <v>0</v>
      </c>
      <c r="W3214">
        <f t="shared" si="304"/>
        <v>1</v>
      </c>
      <c r="X3214">
        <f t="shared" si="305"/>
        <v>0</v>
      </c>
    </row>
    <row r="3215" spans="1:24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>
        <f>E3215/D3215</f>
        <v>1.0011666666666668</v>
      </c>
      <c r="O3215" s="6">
        <f>IF(L3215&gt;0,E3215/L3215,0)</f>
        <v>127.80851063829788</v>
      </c>
      <c r="P3215" s="11">
        <f t="shared" si="300"/>
        <v>42211.555081018516</v>
      </c>
      <c r="Q3215" s="11">
        <f>(((J3215/60)/60)/24)+DATE(1970,1,1)+(-5/24)</f>
        <v>42171.555081018516</v>
      </c>
      <c r="R3215" s="13" t="s">
        <v>8271</v>
      </c>
      <c r="S3215" s="14" t="str">
        <f t="shared" si="301"/>
        <v>theater</v>
      </c>
      <c r="T3215" s="13" t="str">
        <f t="shared" si="302"/>
        <v>plays</v>
      </c>
      <c r="U3215">
        <f>LEN(C3215)</f>
        <v>127</v>
      </c>
      <c r="V3215">
        <f t="shared" si="303"/>
        <v>0</v>
      </c>
      <c r="W3215">
        <f t="shared" si="304"/>
        <v>0</v>
      </c>
      <c r="X3215">
        <f t="shared" si="305"/>
        <v>1</v>
      </c>
    </row>
    <row r="3216" spans="1:24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>
        <f>E3216/D3216</f>
        <v>1.0213333333333334</v>
      </c>
      <c r="O3216" s="6">
        <f>IF(L3216&gt;0,E3216/L3216,0)</f>
        <v>106.57391304347826</v>
      </c>
      <c r="P3216" s="11">
        <f t="shared" si="300"/>
        <v>42374.788194444445</v>
      </c>
      <c r="Q3216" s="11">
        <f>(((J3216/60)/60)/24)+DATE(1970,1,1)+(-5/24)</f>
        <v>42337.584178240737</v>
      </c>
      <c r="R3216" s="13" t="s">
        <v>8271</v>
      </c>
      <c r="S3216" s="14" t="str">
        <f t="shared" si="301"/>
        <v>theater</v>
      </c>
      <c r="T3216" s="13" t="str">
        <f t="shared" si="302"/>
        <v>plays</v>
      </c>
      <c r="U3216">
        <f>LEN(C3216)</f>
        <v>135</v>
      </c>
      <c r="V3216">
        <f t="shared" si="303"/>
        <v>0</v>
      </c>
      <c r="W3216">
        <f t="shared" si="304"/>
        <v>0</v>
      </c>
      <c r="X3216">
        <f t="shared" si="305"/>
        <v>1</v>
      </c>
    </row>
    <row r="3217" spans="1:24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>
        <f>E3217/D3217</f>
        <v>1.0035142857142858</v>
      </c>
      <c r="O3217" s="6">
        <f>IF(L3217&gt;0,E3217/L3217,0)</f>
        <v>262.11194029850748</v>
      </c>
      <c r="P3217" s="11">
        <f t="shared" si="300"/>
        <v>42256.957638888889</v>
      </c>
      <c r="Q3217" s="11">
        <f>(((J3217/60)/60)/24)+DATE(1970,1,1)+(-5/24)</f>
        <v>42219.456840277773</v>
      </c>
      <c r="R3217" s="13" t="s">
        <v>8271</v>
      </c>
      <c r="S3217" s="14" t="str">
        <f t="shared" si="301"/>
        <v>theater</v>
      </c>
      <c r="T3217" s="13" t="str">
        <f t="shared" si="302"/>
        <v>plays</v>
      </c>
      <c r="U3217">
        <f>LEN(C3217)</f>
        <v>124</v>
      </c>
      <c r="V3217">
        <f t="shared" si="303"/>
        <v>0</v>
      </c>
      <c r="W3217">
        <f t="shared" si="304"/>
        <v>0</v>
      </c>
      <c r="X3217">
        <f t="shared" si="305"/>
        <v>1</v>
      </c>
    </row>
    <row r="3218" spans="1:24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>
        <f>E3218/D3218</f>
        <v>1.0004999999999999</v>
      </c>
      <c r="O3218" s="6">
        <f>IF(L3218&gt;0,E3218/L3218,0)</f>
        <v>57.171428571428571</v>
      </c>
      <c r="P3218" s="11">
        <f t="shared" si="300"/>
        <v>42196.395833333336</v>
      </c>
      <c r="Q3218" s="11">
        <f>(((J3218/60)/60)/24)+DATE(1970,1,1)+(-5/24)</f>
        <v>42165.254293981481</v>
      </c>
      <c r="R3218" s="13" t="s">
        <v>8271</v>
      </c>
      <c r="S3218" s="14" t="str">
        <f t="shared" si="301"/>
        <v>theater</v>
      </c>
      <c r="T3218" s="13" t="str">
        <f t="shared" si="302"/>
        <v>plays</v>
      </c>
      <c r="U3218">
        <f>LEN(C3218)</f>
        <v>133</v>
      </c>
      <c r="V3218">
        <f t="shared" si="303"/>
        <v>0</v>
      </c>
      <c r="W3218">
        <f t="shared" si="304"/>
        <v>0</v>
      </c>
      <c r="X3218">
        <f t="shared" si="305"/>
        <v>1</v>
      </c>
    </row>
    <row r="3219" spans="1:24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>
        <f>E3219/D3219</f>
        <v>1.1602222222222223</v>
      </c>
      <c r="O3219" s="6">
        <f>IF(L3219&gt;0,E3219/L3219,0)</f>
        <v>50.20192307692308</v>
      </c>
      <c r="P3219" s="11">
        <f t="shared" si="300"/>
        <v>42678.337777777771</v>
      </c>
      <c r="Q3219" s="11">
        <f>(((J3219/60)/60)/24)+DATE(1970,1,1)+(-5/24)</f>
        <v>42648.337777777771</v>
      </c>
      <c r="R3219" s="13" t="s">
        <v>8271</v>
      </c>
      <c r="S3219" s="14" t="str">
        <f t="shared" si="301"/>
        <v>theater</v>
      </c>
      <c r="T3219" s="13" t="str">
        <f t="shared" si="302"/>
        <v>plays</v>
      </c>
      <c r="U3219">
        <f>LEN(C3219)</f>
        <v>89</v>
      </c>
      <c r="V3219">
        <f t="shared" si="303"/>
        <v>0</v>
      </c>
      <c r="W3219">
        <f t="shared" si="304"/>
        <v>1</v>
      </c>
      <c r="X3219">
        <f t="shared" si="305"/>
        <v>0</v>
      </c>
    </row>
    <row r="3220" spans="1:24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>
        <f>E3220/D3220</f>
        <v>1.0209999999999999</v>
      </c>
      <c r="O3220" s="6">
        <f>IF(L3220&gt;0,E3220/L3220,0)</f>
        <v>66.586956521739125</v>
      </c>
      <c r="P3220" s="11">
        <f t="shared" si="300"/>
        <v>42003.791666666664</v>
      </c>
      <c r="Q3220" s="11">
        <f>(((J3220/60)/60)/24)+DATE(1970,1,1)+(-5/24)</f>
        <v>41970.793819444443</v>
      </c>
      <c r="R3220" s="13" t="s">
        <v>8271</v>
      </c>
      <c r="S3220" s="14" t="str">
        <f t="shared" si="301"/>
        <v>theater</v>
      </c>
      <c r="T3220" s="13" t="str">
        <f t="shared" si="302"/>
        <v>plays</v>
      </c>
      <c r="U3220">
        <f>LEN(C3220)</f>
        <v>135</v>
      </c>
      <c r="V3220">
        <f t="shared" si="303"/>
        <v>0</v>
      </c>
      <c r="W3220">
        <f t="shared" si="304"/>
        <v>0</v>
      </c>
      <c r="X3220">
        <f t="shared" si="305"/>
        <v>1</v>
      </c>
    </row>
    <row r="3221" spans="1:24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>
        <f>E3221/D3221</f>
        <v>1.0011000000000001</v>
      </c>
      <c r="O3221" s="6">
        <f>IF(L3221&gt;0,E3221/L3221,0)</f>
        <v>168.25210084033614</v>
      </c>
      <c r="P3221" s="11">
        <f t="shared" si="300"/>
        <v>42085.733182870368</v>
      </c>
      <c r="Q3221" s="11">
        <f>(((J3221/60)/60)/24)+DATE(1970,1,1)+(-5/24)</f>
        <v>42050.77484953704</v>
      </c>
      <c r="R3221" s="13" t="s">
        <v>8271</v>
      </c>
      <c r="S3221" s="14" t="str">
        <f t="shared" si="301"/>
        <v>theater</v>
      </c>
      <c r="T3221" s="13" t="str">
        <f t="shared" si="302"/>
        <v>plays</v>
      </c>
      <c r="U3221">
        <f>LEN(C3221)</f>
        <v>85</v>
      </c>
      <c r="V3221">
        <f t="shared" si="303"/>
        <v>0</v>
      </c>
      <c r="W3221">
        <f t="shared" si="304"/>
        <v>1</v>
      </c>
      <c r="X3221">
        <f t="shared" si="305"/>
        <v>0</v>
      </c>
    </row>
    <row r="3222" spans="1:24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>
        <f>E3222/D3222</f>
        <v>1.0084</v>
      </c>
      <c r="O3222" s="6">
        <f>IF(L3222&gt;0,E3222/L3222,0)</f>
        <v>256.37288135593218</v>
      </c>
      <c r="P3222" s="11">
        <f t="shared" si="300"/>
        <v>42806.666666666664</v>
      </c>
      <c r="Q3222" s="11">
        <f>(((J3222/60)/60)/24)+DATE(1970,1,1)+(-5/24)</f>
        <v>42772.625046296293</v>
      </c>
      <c r="R3222" s="13" t="s">
        <v>8271</v>
      </c>
      <c r="S3222" s="14" t="str">
        <f t="shared" si="301"/>
        <v>theater</v>
      </c>
      <c r="T3222" s="13" t="str">
        <f t="shared" si="302"/>
        <v>plays</v>
      </c>
      <c r="U3222">
        <f>LEN(C3222)</f>
        <v>64</v>
      </c>
      <c r="V3222">
        <f t="shared" si="303"/>
        <v>0</v>
      </c>
      <c r="W3222">
        <f t="shared" si="304"/>
        <v>1</v>
      </c>
      <c r="X3222">
        <f t="shared" si="305"/>
        <v>0</v>
      </c>
    </row>
    <row r="3223" spans="1:24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>
        <f>E3223/D3223</f>
        <v>1.0342499999999999</v>
      </c>
      <c r="O3223" s="6">
        <f>IF(L3223&gt;0,E3223/L3223,0)</f>
        <v>36.610619469026545</v>
      </c>
      <c r="P3223" s="11">
        <f t="shared" si="300"/>
        <v>42190.488460648143</v>
      </c>
      <c r="Q3223" s="11">
        <f>(((J3223/60)/60)/24)+DATE(1970,1,1)+(-5/24)</f>
        <v>42155.488460648143</v>
      </c>
      <c r="R3223" s="13" t="s">
        <v>8271</v>
      </c>
      <c r="S3223" s="14" t="str">
        <f t="shared" si="301"/>
        <v>theater</v>
      </c>
      <c r="T3223" s="13" t="str">
        <f t="shared" si="302"/>
        <v>plays</v>
      </c>
      <c r="U3223">
        <f>LEN(C3223)</f>
        <v>135</v>
      </c>
      <c r="V3223">
        <f t="shared" si="303"/>
        <v>0</v>
      </c>
      <c r="W3223">
        <f t="shared" si="304"/>
        <v>0</v>
      </c>
      <c r="X3223">
        <f t="shared" si="305"/>
        <v>1</v>
      </c>
    </row>
    <row r="3224" spans="1:24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>
        <f>E3224/D3224</f>
        <v>1.248</v>
      </c>
      <c r="O3224" s="6">
        <f>IF(L3224&gt;0,E3224/L3224,0)</f>
        <v>37.142857142857146</v>
      </c>
      <c r="P3224" s="11">
        <f t="shared" si="300"/>
        <v>42301.686805555553</v>
      </c>
      <c r="Q3224" s="11">
        <f>(((J3224/60)/60)/24)+DATE(1970,1,1)+(-5/24)</f>
        <v>42270.373807870368</v>
      </c>
      <c r="R3224" s="13" t="s">
        <v>8271</v>
      </c>
      <c r="S3224" s="14" t="str">
        <f t="shared" si="301"/>
        <v>theater</v>
      </c>
      <c r="T3224" s="13" t="str">
        <f t="shared" si="302"/>
        <v>plays</v>
      </c>
      <c r="U3224">
        <f>LEN(C3224)</f>
        <v>98</v>
      </c>
      <c r="V3224">
        <f t="shared" si="303"/>
        <v>0</v>
      </c>
      <c r="W3224">
        <f t="shared" si="304"/>
        <v>1</v>
      </c>
      <c r="X3224">
        <f t="shared" si="305"/>
        <v>0</v>
      </c>
    </row>
    <row r="3225" spans="1:24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>
        <f>E3225/D3225</f>
        <v>1.0951612903225807</v>
      </c>
      <c r="O3225" s="6">
        <f>IF(L3225&gt;0,E3225/L3225,0)</f>
        <v>45.878378378378379</v>
      </c>
      <c r="P3225" s="11">
        <f t="shared" si="300"/>
        <v>42236.62703703704</v>
      </c>
      <c r="Q3225" s="11">
        <f>(((J3225/60)/60)/24)+DATE(1970,1,1)+(-5/24)</f>
        <v>42206.62703703704</v>
      </c>
      <c r="R3225" s="13" t="s">
        <v>8271</v>
      </c>
      <c r="S3225" s="14" t="str">
        <f t="shared" si="301"/>
        <v>theater</v>
      </c>
      <c r="T3225" s="13" t="str">
        <f t="shared" si="302"/>
        <v>plays</v>
      </c>
      <c r="U3225">
        <f>LEN(C3225)</f>
        <v>81</v>
      </c>
      <c r="V3225">
        <f t="shared" si="303"/>
        <v>0</v>
      </c>
      <c r="W3225">
        <f t="shared" si="304"/>
        <v>1</v>
      </c>
      <c r="X3225">
        <f t="shared" si="305"/>
        <v>0</v>
      </c>
    </row>
    <row r="3226" spans="1:24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>
        <f>E3226/D3226</f>
        <v>1.0203333333333333</v>
      </c>
      <c r="O3226" s="6">
        <f>IF(L3226&gt;0,E3226/L3226,0)</f>
        <v>141.71296296296296</v>
      </c>
      <c r="P3226" s="11">
        <f t="shared" si="300"/>
        <v>42744.999999999993</v>
      </c>
      <c r="Q3226" s="11">
        <f>(((J3226/60)/60)/24)+DATE(1970,1,1)+(-5/24)</f>
        <v>42697.642511574071</v>
      </c>
      <c r="R3226" s="13" t="s">
        <v>8271</v>
      </c>
      <c r="S3226" s="14" t="str">
        <f t="shared" si="301"/>
        <v>theater</v>
      </c>
      <c r="T3226" s="13" t="str">
        <f t="shared" si="302"/>
        <v>plays</v>
      </c>
      <c r="U3226">
        <f>LEN(C3226)</f>
        <v>130</v>
      </c>
      <c r="V3226">
        <f t="shared" si="303"/>
        <v>0</v>
      </c>
      <c r="W3226">
        <f t="shared" si="304"/>
        <v>0</v>
      </c>
      <c r="X3226">
        <f t="shared" si="305"/>
        <v>1</v>
      </c>
    </row>
    <row r="3227" spans="1:24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>
        <f>E3227/D3227</f>
        <v>1.0235000000000001</v>
      </c>
      <c r="O3227" s="6">
        <f>IF(L3227&gt;0,E3227/L3227,0)</f>
        <v>52.487179487179489</v>
      </c>
      <c r="P3227" s="11">
        <f t="shared" si="300"/>
        <v>42524.666666666664</v>
      </c>
      <c r="Q3227" s="11">
        <f>(((J3227/60)/60)/24)+DATE(1970,1,1)+(-5/24)</f>
        <v>42503.351134259261</v>
      </c>
      <c r="R3227" s="13" t="s">
        <v>8271</v>
      </c>
      <c r="S3227" s="14" t="str">
        <f t="shared" si="301"/>
        <v>theater</v>
      </c>
      <c r="T3227" s="13" t="str">
        <f t="shared" si="302"/>
        <v>plays</v>
      </c>
      <c r="U3227">
        <f>LEN(C3227)</f>
        <v>121</v>
      </c>
      <c r="V3227">
        <f t="shared" si="303"/>
        <v>0</v>
      </c>
      <c r="W3227">
        <f t="shared" si="304"/>
        <v>0</v>
      </c>
      <c r="X3227">
        <f t="shared" si="305"/>
        <v>1</v>
      </c>
    </row>
    <row r="3228" spans="1:24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>
        <f>E3228/D3228</f>
        <v>1.0416666666666667</v>
      </c>
      <c r="O3228" s="6">
        <f>IF(L3228&gt;0,E3228/L3228,0)</f>
        <v>59.523809523809526</v>
      </c>
      <c r="P3228" s="11">
        <f t="shared" si="300"/>
        <v>42307.375138888885</v>
      </c>
      <c r="Q3228" s="11">
        <f>(((J3228/60)/60)/24)+DATE(1970,1,1)+(-5/24)</f>
        <v>42277.375138888885</v>
      </c>
      <c r="R3228" s="13" t="s">
        <v>8271</v>
      </c>
      <c r="S3228" s="14" t="str">
        <f t="shared" si="301"/>
        <v>theater</v>
      </c>
      <c r="T3228" s="13" t="str">
        <f t="shared" si="302"/>
        <v>plays</v>
      </c>
      <c r="U3228">
        <f>LEN(C3228)</f>
        <v>128</v>
      </c>
      <c r="V3228">
        <f t="shared" si="303"/>
        <v>0</v>
      </c>
      <c r="W3228">
        <f t="shared" si="304"/>
        <v>0</v>
      </c>
      <c r="X3228">
        <f t="shared" si="305"/>
        <v>1</v>
      </c>
    </row>
    <row r="3229" spans="1:24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>
        <f>E3229/D3229</f>
        <v>1.25</v>
      </c>
      <c r="O3229" s="6">
        <f>IF(L3229&gt;0,E3229/L3229,0)</f>
        <v>50</v>
      </c>
      <c r="P3229" s="11">
        <f t="shared" si="300"/>
        <v>42752.674027777779</v>
      </c>
      <c r="Q3229" s="11">
        <f>(((J3229/60)/60)/24)+DATE(1970,1,1)+(-5/24)</f>
        <v>42722.674027777779</v>
      </c>
      <c r="R3229" s="13" t="s">
        <v>8271</v>
      </c>
      <c r="S3229" s="14" t="str">
        <f t="shared" si="301"/>
        <v>theater</v>
      </c>
      <c r="T3229" s="13" t="str">
        <f t="shared" si="302"/>
        <v>plays</v>
      </c>
      <c r="U3229">
        <f>LEN(C3229)</f>
        <v>134</v>
      </c>
      <c r="V3229">
        <f t="shared" si="303"/>
        <v>0</v>
      </c>
      <c r="W3229">
        <f t="shared" si="304"/>
        <v>0</v>
      </c>
      <c r="X3229">
        <f t="shared" si="305"/>
        <v>1</v>
      </c>
    </row>
    <row r="3230" spans="1:24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>
        <f>E3230/D3230</f>
        <v>1.0234285714285714</v>
      </c>
      <c r="O3230" s="6">
        <f>IF(L3230&gt;0,E3230/L3230,0)</f>
        <v>193.62162162162161</v>
      </c>
      <c r="P3230" s="11">
        <f t="shared" si="300"/>
        <v>42354.999305555553</v>
      </c>
      <c r="Q3230" s="11">
        <f>(((J3230/60)/60)/24)+DATE(1970,1,1)+(-5/24)</f>
        <v>42323.500972222224</v>
      </c>
      <c r="R3230" s="13" t="s">
        <v>8271</v>
      </c>
      <c r="S3230" s="14" t="str">
        <f t="shared" si="301"/>
        <v>theater</v>
      </c>
      <c r="T3230" s="13" t="str">
        <f t="shared" si="302"/>
        <v>plays</v>
      </c>
      <c r="U3230">
        <f>LEN(C3230)</f>
        <v>49</v>
      </c>
      <c r="V3230">
        <f t="shared" si="303"/>
        <v>1</v>
      </c>
      <c r="W3230">
        <f t="shared" si="304"/>
        <v>0</v>
      </c>
      <c r="X3230">
        <f t="shared" si="305"/>
        <v>0</v>
      </c>
    </row>
    <row r="3231" spans="1:24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>
        <f>E3231/D3231</f>
        <v>1.0786500000000001</v>
      </c>
      <c r="O3231" s="6">
        <f>IF(L3231&gt;0,E3231/L3231,0)</f>
        <v>106.79702970297029</v>
      </c>
      <c r="P3231" s="11">
        <f t="shared" si="300"/>
        <v>41963.124976851854</v>
      </c>
      <c r="Q3231" s="11">
        <f>(((J3231/60)/60)/24)+DATE(1970,1,1)+(-5/24)</f>
        <v>41933.083310185182</v>
      </c>
      <c r="R3231" s="13" t="s">
        <v>8271</v>
      </c>
      <c r="S3231" s="14" t="str">
        <f t="shared" si="301"/>
        <v>theater</v>
      </c>
      <c r="T3231" s="13" t="str">
        <f t="shared" si="302"/>
        <v>plays</v>
      </c>
      <c r="U3231">
        <f>LEN(C3231)</f>
        <v>105</v>
      </c>
      <c r="V3231">
        <f t="shared" si="303"/>
        <v>0</v>
      </c>
      <c r="W3231">
        <f t="shared" si="304"/>
        <v>0</v>
      </c>
      <c r="X3231">
        <f t="shared" si="305"/>
        <v>1</v>
      </c>
    </row>
    <row r="3232" spans="1:24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>
        <f>E3232/D3232</f>
        <v>1.0988461538461538</v>
      </c>
      <c r="O3232" s="6">
        <f>IF(L3232&gt;0,E3232/L3232,0)</f>
        <v>77.21621621621621</v>
      </c>
      <c r="P3232" s="11">
        <f t="shared" si="300"/>
        <v>41912.957638888889</v>
      </c>
      <c r="Q3232" s="11">
        <f>(((J3232/60)/60)/24)+DATE(1970,1,1)+(-5/24)</f>
        <v>41897.959791666668</v>
      </c>
      <c r="R3232" s="13" t="s">
        <v>8271</v>
      </c>
      <c r="S3232" s="14" t="str">
        <f t="shared" si="301"/>
        <v>theater</v>
      </c>
      <c r="T3232" s="13" t="str">
        <f t="shared" si="302"/>
        <v>plays</v>
      </c>
      <c r="U3232">
        <f>LEN(C3232)</f>
        <v>133</v>
      </c>
      <c r="V3232">
        <f t="shared" si="303"/>
        <v>0</v>
      </c>
      <c r="W3232">
        <f t="shared" si="304"/>
        <v>0</v>
      </c>
      <c r="X3232">
        <f t="shared" si="305"/>
        <v>1</v>
      </c>
    </row>
    <row r="3233" spans="1:24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>
        <f>E3233/D3233</f>
        <v>1.61</v>
      </c>
      <c r="O3233" s="6">
        <f>IF(L3233&gt;0,E3233/L3233,0)</f>
        <v>57.5</v>
      </c>
      <c r="P3233" s="11">
        <f t="shared" si="300"/>
        <v>42476.735497685186</v>
      </c>
      <c r="Q3233" s="11">
        <f>(((J3233/60)/60)/24)+DATE(1970,1,1)+(-5/24)</f>
        <v>42446.735497685186</v>
      </c>
      <c r="R3233" s="13" t="s">
        <v>8271</v>
      </c>
      <c r="S3233" s="14" t="str">
        <f t="shared" si="301"/>
        <v>theater</v>
      </c>
      <c r="T3233" s="13" t="str">
        <f t="shared" si="302"/>
        <v>plays</v>
      </c>
      <c r="U3233">
        <f>LEN(C3233)</f>
        <v>121</v>
      </c>
      <c r="V3233">
        <f t="shared" si="303"/>
        <v>0</v>
      </c>
      <c r="W3233">
        <f t="shared" si="304"/>
        <v>0</v>
      </c>
      <c r="X3233">
        <f t="shared" si="305"/>
        <v>1</v>
      </c>
    </row>
    <row r="3234" spans="1:24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>
        <f>E3234/D3234</f>
        <v>1.3120000000000001</v>
      </c>
      <c r="O3234" s="6">
        <f>IF(L3234&gt;0,E3234/L3234,0)</f>
        <v>50.46153846153846</v>
      </c>
      <c r="P3234" s="11">
        <f t="shared" si="300"/>
        <v>42493.957638888889</v>
      </c>
      <c r="Q3234" s="11">
        <f>(((J3234/60)/60)/24)+DATE(1970,1,1)+(-5/24)</f>
        <v>42463.605520833335</v>
      </c>
      <c r="R3234" s="13" t="s">
        <v>8271</v>
      </c>
      <c r="S3234" s="14" t="str">
        <f t="shared" si="301"/>
        <v>theater</v>
      </c>
      <c r="T3234" s="13" t="str">
        <f t="shared" si="302"/>
        <v>plays</v>
      </c>
      <c r="U3234">
        <f>LEN(C3234)</f>
        <v>113</v>
      </c>
      <c r="V3234">
        <f t="shared" si="303"/>
        <v>0</v>
      </c>
      <c r="W3234">
        <f t="shared" si="304"/>
        <v>0</v>
      </c>
      <c r="X3234">
        <f t="shared" si="305"/>
        <v>1</v>
      </c>
    </row>
    <row r="3235" spans="1:24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>
        <f>E3235/D3235</f>
        <v>1.1879999999999999</v>
      </c>
      <c r="O3235" s="6">
        <f>IF(L3235&gt;0,E3235/L3235,0)</f>
        <v>97.377049180327873</v>
      </c>
      <c r="P3235" s="11">
        <f t="shared" si="300"/>
        <v>42796.596701388888</v>
      </c>
      <c r="Q3235" s="11">
        <f>(((J3235/60)/60)/24)+DATE(1970,1,1)+(-5/24)</f>
        <v>42766.596701388888</v>
      </c>
      <c r="R3235" s="13" t="s">
        <v>8271</v>
      </c>
      <c r="S3235" s="14" t="str">
        <f t="shared" si="301"/>
        <v>theater</v>
      </c>
      <c r="T3235" s="13" t="str">
        <f t="shared" si="302"/>
        <v>plays</v>
      </c>
      <c r="U3235">
        <f>LEN(C3235)</f>
        <v>115</v>
      </c>
      <c r="V3235">
        <f t="shared" si="303"/>
        <v>0</v>
      </c>
      <c r="W3235">
        <f t="shared" si="304"/>
        <v>0</v>
      </c>
      <c r="X3235">
        <f t="shared" si="305"/>
        <v>1</v>
      </c>
    </row>
    <row r="3236" spans="1:24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>
        <f>E3236/D3236</f>
        <v>1.0039275000000001</v>
      </c>
      <c r="O3236" s="6">
        <f>IF(L3236&gt;0,E3236/L3236,0)</f>
        <v>34.91921739130435</v>
      </c>
      <c r="P3236" s="11">
        <f t="shared" si="300"/>
        <v>42767.771527777775</v>
      </c>
      <c r="Q3236" s="11">
        <f>(((J3236/60)/60)/24)+DATE(1970,1,1)+(-5/24)</f>
        <v>42734.581111111103</v>
      </c>
      <c r="R3236" s="13" t="s">
        <v>8271</v>
      </c>
      <c r="S3236" s="14" t="str">
        <f t="shared" si="301"/>
        <v>theater</v>
      </c>
      <c r="T3236" s="13" t="str">
        <f t="shared" si="302"/>
        <v>plays</v>
      </c>
      <c r="U3236">
        <f>LEN(C3236)</f>
        <v>133</v>
      </c>
      <c r="V3236">
        <f t="shared" si="303"/>
        <v>0</v>
      </c>
      <c r="W3236">
        <f t="shared" si="304"/>
        <v>0</v>
      </c>
      <c r="X3236">
        <f t="shared" si="305"/>
        <v>1</v>
      </c>
    </row>
    <row r="3237" spans="1:24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>
        <f>E3237/D3237</f>
        <v>1.0320666666666667</v>
      </c>
      <c r="O3237" s="6">
        <f>IF(L3237&gt;0,E3237/L3237,0)</f>
        <v>85.530386740331494</v>
      </c>
      <c r="P3237" s="11">
        <f t="shared" si="300"/>
        <v>42552.139479166661</v>
      </c>
      <c r="Q3237" s="11">
        <f>(((J3237/60)/60)/24)+DATE(1970,1,1)+(-5/24)</f>
        <v>42522.139479166661</v>
      </c>
      <c r="R3237" s="13" t="s">
        <v>8271</v>
      </c>
      <c r="S3237" s="14" t="str">
        <f t="shared" si="301"/>
        <v>theater</v>
      </c>
      <c r="T3237" s="13" t="str">
        <f t="shared" si="302"/>
        <v>plays</v>
      </c>
      <c r="U3237">
        <f>LEN(C3237)</f>
        <v>134</v>
      </c>
      <c r="V3237">
        <f t="shared" si="303"/>
        <v>0</v>
      </c>
      <c r="W3237">
        <f t="shared" si="304"/>
        <v>0</v>
      </c>
      <c r="X3237">
        <f t="shared" si="305"/>
        <v>1</v>
      </c>
    </row>
    <row r="3238" spans="1:24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>
        <f>E3238/D3238</f>
        <v>1.006</v>
      </c>
      <c r="O3238" s="6">
        <f>IF(L3238&gt;0,E3238/L3238,0)</f>
        <v>182.90909090909091</v>
      </c>
      <c r="P3238" s="11">
        <f t="shared" si="300"/>
        <v>42732.708715277775</v>
      </c>
      <c r="Q3238" s="11">
        <f>(((J3238/60)/60)/24)+DATE(1970,1,1)+(-5/24)</f>
        <v>42702.708715277775</v>
      </c>
      <c r="R3238" s="13" t="s">
        <v>8271</v>
      </c>
      <c r="S3238" s="14" t="str">
        <f t="shared" si="301"/>
        <v>theater</v>
      </c>
      <c r="T3238" s="13" t="str">
        <f t="shared" si="302"/>
        <v>plays</v>
      </c>
      <c r="U3238">
        <f>LEN(C3238)</f>
        <v>134</v>
      </c>
      <c r="V3238">
        <f t="shared" si="303"/>
        <v>0</v>
      </c>
      <c r="W3238">
        <f t="shared" si="304"/>
        <v>0</v>
      </c>
      <c r="X3238">
        <f t="shared" si="305"/>
        <v>1</v>
      </c>
    </row>
    <row r="3239" spans="1:24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>
        <f>E3239/D3239</f>
        <v>1.0078754285714286</v>
      </c>
      <c r="O3239" s="6">
        <f>IF(L3239&gt;0,E3239/L3239,0)</f>
        <v>131.13620817843866</v>
      </c>
      <c r="P3239" s="11">
        <f t="shared" si="300"/>
        <v>42275.957638888889</v>
      </c>
      <c r="Q3239" s="11">
        <f>(((J3239/60)/60)/24)+DATE(1970,1,1)+(-5/24)</f>
        <v>42252.266018518516</v>
      </c>
      <c r="R3239" s="13" t="s">
        <v>8271</v>
      </c>
      <c r="S3239" s="14" t="str">
        <f t="shared" si="301"/>
        <v>theater</v>
      </c>
      <c r="T3239" s="13" t="str">
        <f t="shared" si="302"/>
        <v>plays</v>
      </c>
      <c r="U3239">
        <f>LEN(C3239)</f>
        <v>69</v>
      </c>
      <c r="V3239">
        <f t="shared" si="303"/>
        <v>0</v>
      </c>
      <c r="W3239">
        <f t="shared" si="304"/>
        <v>1</v>
      </c>
      <c r="X3239">
        <f t="shared" si="305"/>
        <v>0</v>
      </c>
    </row>
    <row r="3240" spans="1:24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>
        <f>E3240/D3240</f>
        <v>1.1232142857142857</v>
      </c>
      <c r="O3240" s="6">
        <f>IF(L3240&gt;0,E3240/L3240,0)</f>
        <v>39.810126582278478</v>
      </c>
      <c r="P3240" s="11">
        <f t="shared" si="300"/>
        <v>42186.302060185182</v>
      </c>
      <c r="Q3240" s="11">
        <f>(((J3240/60)/60)/24)+DATE(1970,1,1)+(-5/24)</f>
        <v>42156.302060185182</v>
      </c>
      <c r="R3240" s="13" t="s">
        <v>8271</v>
      </c>
      <c r="S3240" s="14" t="str">
        <f t="shared" si="301"/>
        <v>theater</v>
      </c>
      <c r="T3240" s="13" t="str">
        <f t="shared" si="302"/>
        <v>plays</v>
      </c>
      <c r="U3240">
        <f>LEN(C3240)</f>
        <v>133</v>
      </c>
      <c r="V3240">
        <f t="shared" si="303"/>
        <v>0</v>
      </c>
      <c r="W3240">
        <f t="shared" si="304"/>
        <v>0</v>
      </c>
      <c r="X3240">
        <f t="shared" si="305"/>
        <v>1</v>
      </c>
    </row>
    <row r="3241" spans="1:24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>
        <f>E3241/D3241</f>
        <v>1.0591914022517912</v>
      </c>
      <c r="O3241" s="6">
        <f>IF(L3241&gt;0,E3241/L3241,0)</f>
        <v>59.701730769230764</v>
      </c>
      <c r="P3241" s="11">
        <f t="shared" si="300"/>
        <v>42302.790972222218</v>
      </c>
      <c r="Q3241" s="11">
        <f>(((J3241/60)/60)/24)+DATE(1970,1,1)+(-5/24)</f>
        <v>42277.880706018514</v>
      </c>
      <c r="R3241" s="13" t="s">
        <v>8271</v>
      </c>
      <c r="S3241" s="14" t="str">
        <f t="shared" si="301"/>
        <v>theater</v>
      </c>
      <c r="T3241" s="13" t="str">
        <f t="shared" si="302"/>
        <v>plays</v>
      </c>
      <c r="U3241">
        <f>LEN(C3241)</f>
        <v>130</v>
      </c>
      <c r="V3241">
        <f t="shared" si="303"/>
        <v>0</v>
      </c>
      <c r="W3241">
        <f t="shared" si="304"/>
        <v>0</v>
      </c>
      <c r="X3241">
        <f t="shared" si="305"/>
        <v>1</v>
      </c>
    </row>
    <row r="3242" spans="1:24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>
        <f>E3242/D3242</f>
        <v>1.0056666666666667</v>
      </c>
      <c r="O3242" s="6">
        <f>IF(L3242&gt;0,E3242/L3242,0)</f>
        <v>88.735294117647058</v>
      </c>
      <c r="P3242" s="11">
        <f t="shared" si="300"/>
        <v>42782.749999999993</v>
      </c>
      <c r="Q3242" s="11">
        <f>(((J3242/60)/60)/24)+DATE(1970,1,1)+(-5/24)</f>
        <v>42754.485509259255</v>
      </c>
      <c r="R3242" s="13" t="s">
        <v>8271</v>
      </c>
      <c r="S3242" s="14" t="str">
        <f t="shared" si="301"/>
        <v>theater</v>
      </c>
      <c r="T3242" s="13" t="str">
        <f t="shared" si="302"/>
        <v>plays</v>
      </c>
      <c r="U3242">
        <f>LEN(C3242)</f>
        <v>134</v>
      </c>
      <c r="V3242">
        <f t="shared" si="303"/>
        <v>0</v>
      </c>
      <c r="W3242">
        <f t="shared" si="304"/>
        <v>0</v>
      </c>
      <c r="X3242">
        <f t="shared" si="305"/>
        <v>1</v>
      </c>
    </row>
    <row r="3243" spans="1:24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>
        <f>E3243/D3243</f>
        <v>1.1530588235294117</v>
      </c>
      <c r="O3243" s="6">
        <f>IF(L3243&gt;0,E3243/L3243,0)</f>
        <v>58.688622754491021</v>
      </c>
      <c r="P3243" s="11">
        <f t="shared" si="300"/>
        <v>41926.082638888889</v>
      </c>
      <c r="Q3243" s="11">
        <f>(((J3243/60)/60)/24)+DATE(1970,1,1)+(-5/24)</f>
        <v>41893.116550925923</v>
      </c>
      <c r="R3243" s="13" t="s">
        <v>8271</v>
      </c>
      <c r="S3243" s="14" t="str">
        <f t="shared" si="301"/>
        <v>theater</v>
      </c>
      <c r="T3243" s="13" t="str">
        <f t="shared" si="302"/>
        <v>plays</v>
      </c>
      <c r="U3243">
        <f>LEN(C3243)</f>
        <v>138</v>
      </c>
      <c r="V3243">
        <f t="shared" si="303"/>
        <v>0</v>
      </c>
      <c r="W3243">
        <f t="shared" si="304"/>
        <v>0</v>
      </c>
      <c r="X3243">
        <f t="shared" si="305"/>
        <v>1</v>
      </c>
    </row>
    <row r="3244" spans="1:24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>
        <f>E3244/D3244</f>
        <v>1.273042</v>
      </c>
      <c r="O3244" s="6">
        <f>IF(L3244&gt;0,E3244/L3244,0)</f>
        <v>69.56513661202186</v>
      </c>
      <c r="P3244" s="11">
        <f t="shared" si="300"/>
        <v>41901.547361111108</v>
      </c>
      <c r="Q3244" s="11">
        <f>(((J3244/60)/60)/24)+DATE(1970,1,1)+(-5/24)</f>
        <v>41871.547361111108</v>
      </c>
      <c r="R3244" s="13" t="s">
        <v>8271</v>
      </c>
      <c r="S3244" s="14" t="str">
        <f t="shared" si="301"/>
        <v>theater</v>
      </c>
      <c r="T3244" s="13" t="str">
        <f t="shared" si="302"/>
        <v>plays</v>
      </c>
      <c r="U3244">
        <f>LEN(C3244)</f>
        <v>75</v>
      </c>
      <c r="V3244">
        <f t="shared" si="303"/>
        <v>0</v>
      </c>
      <c r="W3244">
        <f t="shared" si="304"/>
        <v>1</v>
      </c>
      <c r="X3244">
        <f t="shared" si="305"/>
        <v>0</v>
      </c>
    </row>
    <row r="3245" spans="1:24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>
        <f>E3245/D3245</f>
        <v>1.028375</v>
      </c>
      <c r="O3245" s="6">
        <f>IF(L3245&gt;0,E3245/L3245,0)</f>
        <v>115.87323943661971</v>
      </c>
      <c r="P3245" s="11">
        <f t="shared" si="300"/>
        <v>42285.791666666664</v>
      </c>
      <c r="Q3245" s="11">
        <f>(((J3245/60)/60)/24)+DATE(1970,1,1)+(-5/24)</f>
        <v>42261.888449074067</v>
      </c>
      <c r="R3245" s="13" t="s">
        <v>8271</v>
      </c>
      <c r="S3245" s="14" t="str">
        <f t="shared" si="301"/>
        <v>theater</v>
      </c>
      <c r="T3245" s="13" t="str">
        <f t="shared" si="302"/>
        <v>plays</v>
      </c>
      <c r="U3245">
        <f>LEN(C3245)</f>
        <v>124</v>
      </c>
      <c r="V3245">
        <f t="shared" si="303"/>
        <v>0</v>
      </c>
      <c r="W3245">
        <f t="shared" si="304"/>
        <v>0</v>
      </c>
      <c r="X3245">
        <f t="shared" si="305"/>
        <v>1</v>
      </c>
    </row>
    <row r="3246" spans="1:24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>
        <f>E3246/D3246</f>
        <v>1.0293749999999999</v>
      </c>
      <c r="O3246" s="6">
        <f>IF(L3246&gt;0,E3246/L3246,0)</f>
        <v>23.869565217391305</v>
      </c>
      <c r="P3246" s="11">
        <f t="shared" si="300"/>
        <v>42705.527569444443</v>
      </c>
      <c r="Q3246" s="11">
        <f>(((J3246/60)/60)/24)+DATE(1970,1,1)+(-5/24)</f>
        <v>42675.485902777778</v>
      </c>
      <c r="R3246" s="13" t="s">
        <v>8271</v>
      </c>
      <c r="S3246" s="14" t="str">
        <f t="shared" si="301"/>
        <v>theater</v>
      </c>
      <c r="T3246" s="13" t="str">
        <f t="shared" si="302"/>
        <v>plays</v>
      </c>
      <c r="U3246">
        <f>LEN(C3246)</f>
        <v>126</v>
      </c>
      <c r="V3246">
        <f t="shared" si="303"/>
        <v>0</v>
      </c>
      <c r="W3246">
        <f t="shared" si="304"/>
        <v>0</v>
      </c>
      <c r="X3246">
        <f t="shared" si="305"/>
        <v>1</v>
      </c>
    </row>
    <row r="3247" spans="1:24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>
        <f>E3247/D3247</f>
        <v>1.043047619047619</v>
      </c>
      <c r="O3247" s="6">
        <f>IF(L3247&gt;0,E3247/L3247,0)</f>
        <v>81.125925925925927</v>
      </c>
      <c r="P3247" s="11">
        <f t="shared" si="300"/>
        <v>42166.874999999993</v>
      </c>
      <c r="Q3247" s="11">
        <f>(((J3247/60)/60)/24)+DATE(1970,1,1)+(-5/24)</f>
        <v>42135.391874999994</v>
      </c>
      <c r="R3247" s="13" t="s">
        <v>8271</v>
      </c>
      <c r="S3247" s="14" t="str">
        <f t="shared" si="301"/>
        <v>theater</v>
      </c>
      <c r="T3247" s="13" t="str">
        <f t="shared" si="302"/>
        <v>plays</v>
      </c>
      <c r="U3247">
        <f>LEN(C3247)</f>
        <v>109</v>
      </c>
      <c r="V3247">
        <f t="shared" si="303"/>
        <v>0</v>
      </c>
      <c r="W3247">
        <f t="shared" si="304"/>
        <v>0</v>
      </c>
      <c r="X3247">
        <f t="shared" si="305"/>
        <v>1</v>
      </c>
    </row>
    <row r="3248" spans="1:24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>
        <f>E3248/D3248</f>
        <v>1.1122000000000001</v>
      </c>
      <c r="O3248" s="6">
        <f>IF(L3248&gt;0,E3248/L3248,0)</f>
        <v>57.626943005181346</v>
      </c>
      <c r="P3248" s="11">
        <f t="shared" si="300"/>
        <v>42258.957638888889</v>
      </c>
      <c r="Q3248" s="11">
        <f>(((J3248/60)/60)/24)+DATE(1970,1,1)+(-5/24)</f>
        <v>42230.263888888883</v>
      </c>
      <c r="R3248" s="13" t="s">
        <v>8271</v>
      </c>
      <c r="S3248" s="14" t="str">
        <f t="shared" si="301"/>
        <v>theater</v>
      </c>
      <c r="T3248" s="13" t="str">
        <f t="shared" si="302"/>
        <v>plays</v>
      </c>
      <c r="U3248">
        <f>LEN(C3248)</f>
        <v>113</v>
      </c>
      <c r="V3248">
        <f t="shared" si="303"/>
        <v>0</v>
      </c>
      <c r="W3248">
        <f t="shared" si="304"/>
        <v>0</v>
      </c>
      <c r="X3248">
        <f t="shared" si="305"/>
        <v>1</v>
      </c>
    </row>
    <row r="3249" spans="1:24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>
        <f>E3249/D3249</f>
        <v>1.0586</v>
      </c>
      <c r="O3249" s="6">
        <f>IF(L3249&gt;0,E3249/L3249,0)</f>
        <v>46.429824561403507</v>
      </c>
      <c r="P3249" s="11">
        <f t="shared" si="300"/>
        <v>42197.22583333333</v>
      </c>
      <c r="Q3249" s="11">
        <f>(((J3249/60)/60)/24)+DATE(1970,1,1)+(-5/24)</f>
        <v>42167.22583333333</v>
      </c>
      <c r="R3249" s="13" t="s">
        <v>8271</v>
      </c>
      <c r="S3249" s="14" t="str">
        <f t="shared" si="301"/>
        <v>theater</v>
      </c>
      <c r="T3249" s="13" t="str">
        <f t="shared" si="302"/>
        <v>plays</v>
      </c>
      <c r="U3249">
        <f>LEN(C3249)</f>
        <v>130</v>
      </c>
      <c r="V3249">
        <f t="shared" si="303"/>
        <v>0</v>
      </c>
      <c r="W3249">
        <f t="shared" si="304"/>
        <v>0</v>
      </c>
      <c r="X3249">
        <f t="shared" si="305"/>
        <v>1</v>
      </c>
    </row>
    <row r="3250" spans="1:24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>
        <f>E3250/D3250</f>
        <v>1.0079166666666666</v>
      </c>
      <c r="O3250" s="6">
        <f>IF(L3250&gt;0,E3250/L3250,0)</f>
        <v>60.475000000000001</v>
      </c>
      <c r="P3250" s="11">
        <f t="shared" si="300"/>
        <v>42098.638391203705</v>
      </c>
      <c r="Q3250" s="11">
        <f>(((J3250/60)/60)/24)+DATE(1970,1,1)+(-5/24)</f>
        <v>42068.68005787037</v>
      </c>
      <c r="R3250" s="13" t="s">
        <v>8271</v>
      </c>
      <c r="S3250" s="14" t="str">
        <f t="shared" si="301"/>
        <v>theater</v>
      </c>
      <c r="T3250" s="13" t="str">
        <f t="shared" si="302"/>
        <v>plays</v>
      </c>
      <c r="U3250">
        <f>LEN(C3250)</f>
        <v>61</v>
      </c>
      <c r="V3250">
        <f t="shared" si="303"/>
        <v>0</v>
      </c>
      <c r="W3250">
        <f t="shared" si="304"/>
        <v>1</v>
      </c>
      <c r="X3250">
        <f t="shared" si="305"/>
        <v>0</v>
      </c>
    </row>
    <row r="3251" spans="1:24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>
        <f>E3251/D3251</f>
        <v>1.0492727272727274</v>
      </c>
      <c r="O3251" s="6">
        <f>IF(L3251&gt;0,E3251/L3251,0)</f>
        <v>65.579545454545453</v>
      </c>
      <c r="P3251" s="11">
        <f t="shared" si="300"/>
        <v>42175.538356481477</v>
      </c>
      <c r="Q3251" s="11">
        <f>(((J3251/60)/60)/24)+DATE(1970,1,1)+(-5/24)</f>
        <v>42145.538356481477</v>
      </c>
      <c r="R3251" s="13" t="s">
        <v>8271</v>
      </c>
      <c r="S3251" s="14" t="str">
        <f t="shared" si="301"/>
        <v>theater</v>
      </c>
      <c r="T3251" s="13" t="str">
        <f t="shared" si="302"/>
        <v>plays</v>
      </c>
      <c r="U3251">
        <f>LEN(C3251)</f>
        <v>134</v>
      </c>
      <c r="V3251">
        <f t="shared" si="303"/>
        <v>0</v>
      </c>
      <c r="W3251">
        <f t="shared" si="304"/>
        <v>0</v>
      </c>
      <c r="X3251">
        <f t="shared" si="305"/>
        <v>1</v>
      </c>
    </row>
    <row r="3252" spans="1:24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>
        <f>E3252/D3252</f>
        <v>1.01552</v>
      </c>
      <c r="O3252" s="6">
        <f>IF(L3252&gt;0,E3252/L3252,0)</f>
        <v>119.1924882629108</v>
      </c>
      <c r="P3252" s="11">
        <f t="shared" si="300"/>
        <v>41948.575509259259</v>
      </c>
      <c r="Q3252" s="11">
        <f>(((J3252/60)/60)/24)+DATE(1970,1,1)+(-5/24)</f>
        <v>41918.533842592587</v>
      </c>
      <c r="R3252" s="13" t="s">
        <v>8271</v>
      </c>
      <c r="S3252" s="14" t="str">
        <f t="shared" si="301"/>
        <v>theater</v>
      </c>
      <c r="T3252" s="13" t="str">
        <f t="shared" si="302"/>
        <v>plays</v>
      </c>
      <c r="U3252">
        <f>LEN(C3252)</f>
        <v>134</v>
      </c>
      <c r="V3252">
        <f t="shared" si="303"/>
        <v>0</v>
      </c>
      <c r="W3252">
        <f t="shared" si="304"/>
        <v>0</v>
      </c>
      <c r="X3252">
        <f t="shared" si="305"/>
        <v>1</v>
      </c>
    </row>
    <row r="3253" spans="1:24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>
        <f>E3253/D3253</f>
        <v>1.1073333333333333</v>
      </c>
      <c r="O3253" s="6">
        <f>IF(L3253&gt;0,E3253/L3253,0)</f>
        <v>83.05</v>
      </c>
      <c r="P3253" s="11">
        <f t="shared" si="300"/>
        <v>42176.52275462963</v>
      </c>
      <c r="Q3253" s="11">
        <f>(((J3253/60)/60)/24)+DATE(1970,1,1)+(-5/24)</f>
        <v>42146.52275462963</v>
      </c>
      <c r="R3253" s="13" t="s">
        <v>8271</v>
      </c>
      <c r="S3253" s="14" t="str">
        <f t="shared" si="301"/>
        <v>theater</v>
      </c>
      <c r="T3253" s="13" t="str">
        <f t="shared" si="302"/>
        <v>plays</v>
      </c>
      <c r="U3253">
        <f>LEN(C3253)</f>
        <v>133</v>
      </c>
      <c r="V3253">
        <f t="shared" si="303"/>
        <v>0</v>
      </c>
      <c r="W3253">
        <f t="shared" si="304"/>
        <v>0</v>
      </c>
      <c r="X3253">
        <f t="shared" si="305"/>
        <v>1</v>
      </c>
    </row>
    <row r="3254" spans="1:24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>
        <f>E3254/D3254</f>
        <v>1.2782222222222221</v>
      </c>
      <c r="O3254" s="6">
        <f>IF(L3254&gt;0,E3254/L3254,0)</f>
        <v>57.52</v>
      </c>
      <c r="P3254" s="11">
        <f t="shared" si="300"/>
        <v>42620.264351851853</v>
      </c>
      <c r="Q3254" s="11">
        <f>(((J3254/60)/60)/24)+DATE(1970,1,1)+(-5/24)</f>
        <v>42590.264351851853</v>
      </c>
      <c r="R3254" s="13" t="s">
        <v>8271</v>
      </c>
      <c r="S3254" s="14" t="str">
        <f t="shared" si="301"/>
        <v>theater</v>
      </c>
      <c r="T3254" s="13" t="str">
        <f t="shared" si="302"/>
        <v>plays</v>
      </c>
      <c r="U3254">
        <f>LEN(C3254)</f>
        <v>91</v>
      </c>
      <c r="V3254">
        <f t="shared" si="303"/>
        <v>0</v>
      </c>
      <c r="W3254">
        <f t="shared" si="304"/>
        <v>1</v>
      </c>
      <c r="X3254">
        <f t="shared" si="305"/>
        <v>0</v>
      </c>
    </row>
    <row r="3255" spans="1:24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>
        <f>E3255/D3255</f>
        <v>1.0182500000000001</v>
      </c>
      <c r="O3255" s="6">
        <f>IF(L3255&gt;0,E3255/L3255,0)</f>
        <v>177.08695652173913</v>
      </c>
      <c r="P3255" s="11">
        <f t="shared" si="300"/>
        <v>42620.947916666664</v>
      </c>
      <c r="Q3255" s="11">
        <f>(((J3255/60)/60)/24)+DATE(1970,1,1)+(-5/24)</f>
        <v>42602.368379629632</v>
      </c>
      <c r="R3255" s="13" t="s">
        <v>8271</v>
      </c>
      <c r="S3255" s="14" t="str">
        <f t="shared" si="301"/>
        <v>theater</v>
      </c>
      <c r="T3255" s="13" t="str">
        <f t="shared" si="302"/>
        <v>plays</v>
      </c>
      <c r="U3255">
        <f>LEN(C3255)</f>
        <v>69</v>
      </c>
      <c r="V3255">
        <f t="shared" si="303"/>
        <v>0</v>
      </c>
      <c r="W3255">
        <f t="shared" si="304"/>
        <v>1</v>
      </c>
      <c r="X3255">
        <f t="shared" si="305"/>
        <v>0</v>
      </c>
    </row>
    <row r="3256" spans="1:24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>
        <f>E3256/D3256</f>
        <v>1.012576923076923</v>
      </c>
      <c r="O3256" s="6">
        <f>IF(L3256&gt;0,E3256/L3256,0)</f>
        <v>70.771505376344081</v>
      </c>
      <c r="P3256" s="11">
        <f t="shared" si="300"/>
        <v>42088.835752314808</v>
      </c>
      <c r="Q3256" s="11">
        <f>(((J3256/60)/60)/24)+DATE(1970,1,1)+(-5/24)</f>
        <v>42058.877418981479</v>
      </c>
      <c r="R3256" s="13" t="s">
        <v>8271</v>
      </c>
      <c r="S3256" s="14" t="str">
        <f t="shared" si="301"/>
        <v>theater</v>
      </c>
      <c r="T3256" s="13" t="str">
        <f t="shared" si="302"/>
        <v>plays</v>
      </c>
      <c r="U3256">
        <f>LEN(C3256)</f>
        <v>134</v>
      </c>
      <c r="V3256">
        <f t="shared" si="303"/>
        <v>0</v>
      </c>
      <c r="W3256">
        <f t="shared" si="304"/>
        <v>0</v>
      </c>
      <c r="X3256">
        <f t="shared" si="305"/>
        <v>1</v>
      </c>
    </row>
    <row r="3257" spans="1:24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>
        <f>E3257/D3257</f>
        <v>1.75</v>
      </c>
      <c r="O3257" s="6">
        <f>IF(L3257&gt;0,E3257/L3257,0)</f>
        <v>29.166666666666668</v>
      </c>
      <c r="P3257" s="11">
        <f t="shared" si="300"/>
        <v>41919.559895833328</v>
      </c>
      <c r="Q3257" s="11">
        <f>(((J3257/60)/60)/24)+DATE(1970,1,1)+(-5/24)</f>
        <v>41889.559895833328</v>
      </c>
      <c r="R3257" s="13" t="s">
        <v>8271</v>
      </c>
      <c r="S3257" s="14" t="str">
        <f t="shared" si="301"/>
        <v>theater</v>
      </c>
      <c r="T3257" s="13" t="str">
        <f t="shared" si="302"/>
        <v>plays</v>
      </c>
      <c r="U3257">
        <f>LEN(C3257)</f>
        <v>134</v>
      </c>
      <c r="V3257">
        <f t="shared" si="303"/>
        <v>0</v>
      </c>
      <c r="W3257">
        <f t="shared" si="304"/>
        <v>0</v>
      </c>
      <c r="X3257">
        <f t="shared" si="305"/>
        <v>1</v>
      </c>
    </row>
    <row r="3258" spans="1:24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>
        <f>E3258/D3258</f>
        <v>1.2806</v>
      </c>
      <c r="O3258" s="6">
        <f>IF(L3258&gt;0,E3258/L3258,0)</f>
        <v>72.76136363636364</v>
      </c>
      <c r="P3258" s="11">
        <f t="shared" si="300"/>
        <v>42165.957638888889</v>
      </c>
      <c r="Q3258" s="11">
        <f>(((J3258/60)/60)/24)+DATE(1970,1,1)+(-5/24)</f>
        <v>42144.365474537037</v>
      </c>
      <c r="R3258" s="13" t="s">
        <v>8271</v>
      </c>
      <c r="S3258" s="14" t="str">
        <f t="shared" si="301"/>
        <v>theater</v>
      </c>
      <c r="T3258" s="13" t="str">
        <f t="shared" si="302"/>
        <v>plays</v>
      </c>
      <c r="U3258">
        <f>LEN(C3258)</f>
        <v>105</v>
      </c>
      <c r="V3258">
        <f t="shared" si="303"/>
        <v>0</v>
      </c>
      <c r="W3258">
        <f t="shared" si="304"/>
        <v>0</v>
      </c>
      <c r="X3258">
        <f t="shared" si="305"/>
        <v>1</v>
      </c>
    </row>
    <row r="3259" spans="1:24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>
        <f>E3259/D3259</f>
        <v>1.0629949999999999</v>
      </c>
      <c r="O3259" s="6">
        <f>IF(L3259&gt;0,E3259/L3259,0)</f>
        <v>51.853414634146333</v>
      </c>
      <c r="P3259" s="11">
        <f t="shared" si="300"/>
        <v>42788.351296296292</v>
      </c>
      <c r="Q3259" s="11">
        <f>(((J3259/60)/60)/24)+DATE(1970,1,1)+(-5/24)</f>
        <v>42758.351296296292</v>
      </c>
      <c r="R3259" s="13" t="s">
        <v>8271</v>
      </c>
      <c r="S3259" s="14" t="str">
        <f t="shared" si="301"/>
        <v>theater</v>
      </c>
      <c r="T3259" s="13" t="str">
        <f t="shared" si="302"/>
        <v>plays</v>
      </c>
      <c r="U3259">
        <f>LEN(C3259)</f>
        <v>132</v>
      </c>
      <c r="V3259">
        <f t="shared" si="303"/>
        <v>0</v>
      </c>
      <c r="W3259">
        <f t="shared" si="304"/>
        <v>0</v>
      </c>
      <c r="X3259">
        <f t="shared" si="305"/>
        <v>1</v>
      </c>
    </row>
    <row r="3260" spans="1:24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>
        <f>E3260/D3260</f>
        <v>1.052142857142857</v>
      </c>
      <c r="O3260" s="6">
        <f>IF(L3260&gt;0,E3260/L3260,0)</f>
        <v>98.2</v>
      </c>
      <c r="P3260" s="11">
        <f t="shared" si="300"/>
        <v>42012.678946759253</v>
      </c>
      <c r="Q3260" s="11">
        <f>(((J3260/60)/60)/24)+DATE(1970,1,1)+(-5/24)</f>
        <v>41982.678946759253</v>
      </c>
      <c r="R3260" s="13" t="s">
        <v>8271</v>
      </c>
      <c r="S3260" s="14" t="str">
        <f t="shared" si="301"/>
        <v>theater</v>
      </c>
      <c r="T3260" s="13" t="str">
        <f t="shared" si="302"/>
        <v>plays</v>
      </c>
      <c r="U3260">
        <f>LEN(C3260)</f>
        <v>105</v>
      </c>
      <c r="V3260">
        <f t="shared" si="303"/>
        <v>0</v>
      </c>
      <c r="W3260">
        <f t="shared" si="304"/>
        <v>0</v>
      </c>
      <c r="X3260">
        <f t="shared" si="305"/>
        <v>1</v>
      </c>
    </row>
    <row r="3261" spans="1:24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>
        <f>E3261/D3261</f>
        <v>1.0616782608695652</v>
      </c>
      <c r="O3261" s="6">
        <f>IF(L3261&gt;0,E3261/L3261,0)</f>
        <v>251.7381443298969</v>
      </c>
      <c r="P3261" s="11">
        <f t="shared" si="300"/>
        <v>42643.957638888889</v>
      </c>
      <c r="Q3261" s="11">
        <f>(((J3261/60)/60)/24)+DATE(1970,1,1)+(-5/24)</f>
        <v>42614.552604166667</v>
      </c>
      <c r="R3261" s="13" t="s">
        <v>8271</v>
      </c>
      <c r="S3261" s="14" t="str">
        <f t="shared" si="301"/>
        <v>theater</v>
      </c>
      <c r="T3261" s="13" t="str">
        <f t="shared" si="302"/>
        <v>plays</v>
      </c>
      <c r="U3261">
        <f>LEN(C3261)</f>
        <v>130</v>
      </c>
      <c r="V3261">
        <f t="shared" si="303"/>
        <v>0</v>
      </c>
      <c r="W3261">
        <f t="shared" si="304"/>
        <v>0</v>
      </c>
      <c r="X3261">
        <f t="shared" si="305"/>
        <v>1</v>
      </c>
    </row>
    <row r="3262" spans="1:24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>
        <f>E3262/D3262</f>
        <v>1.0924</v>
      </c>
      <c r="O3262" s="6">
        <f>IF(L3262&gt;0,E3262/L3262,0)</f>
        <v>74.821917808219183</v>
      </c>
      <c r="P3262" s="11">
        <f t="shared" si="300"/>
        <v>42338.505995370368</v>
      </c>
      <c r="Q3262" s="11">
        <f>(((J3262/60)/60)/24)+DATE(1970,1,1)+(-5/24)</f>
        <v>42303.464328703696</v>
      </c>
      <c r="R3262" s="13" t="s">
        <v>8271</v>
      </c>
      <c r="S3262" s="14" t="str">
        <f t="shared" si="301"/>
        <v>theater</v>
      </c>
      <c r="T3262" s="13" t="str">
        <f t="shared" si="302"/>
        <v>plays</v>
      </c>
      <c r="U3262">
        <f>LEN(C3262)</f>
        <v>105</v>
      </c>
      <c r="V3262">
        <f t="shared" si="303"/>
        <v>0</v>
      </c>
      <c r="W3262">
        <f t="shared" si="304"/>
        <v>0</v>
      </c>
      <c r="X3262">
        <f t="shared" si="305"/>
        <v>1</v>
      </c>
    </row>
    <row r="3263" spans="1:24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>
        <f>E3263/D3263</f>
        <v>1.0045454545454546</v>
      </c>
      <c r="O3263" s="6">
        <f>IF(L3263&gt;0,E3263/L3263,0)</f>
        <v>67.65306122448979</v>
      </c>
      <c r="P3263" s="11">
        <f t="shared" si="300"/>
        <v>42201.517083333332</v>
      </c>
      <c r="Q3263" s="11">
        <f>(((J3263/60)/60)/24)+DATE(1970,1,1)+(-5/24)</f>
        <v>42171.517083333332</v>
      </c>
      <c r="R3263" s="13" t="s">
        <v>8271</v>
      </c>
      <c r="S3263" s="14" t="str">
        <f t="shared" si="301"/>
        <v>theater</v>
      </c>
      <c r="T3263" s="13" t="str">
        <f t="shared" si="302"/>
        <v>plays</v>
      </c>
      <c r="U3263">
        <f>LEN(C3263)</f>
        <v>109</v>
      </c>
      <c r="V3263">
        <f t="shared" si="303"/>
        <v>0</v>
      </c>
      <c r="W3263">
        <f t="shared" si="304"/>
        <v>0</v>
      </c>
      <c r="X3263">
        <f t="shared" si="305"/>
        <v>1</v>
      </c>
    </row>
    <row r="3264" spans="1:24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>
        <f>E3264/D3264</f>
        <v>1.0304098360655738</v>
      </c>
      <c r="O3264" s="6">
        <f>IF(L3264&gt;0,E3264/L3264,0)</f>
        <v>93.81343283582089</v>
      </c>
      <c r="P3264" s="11">
        <f t="shared" si="300"/>
        <v>41994.958333333336</v>
      </c>
      <c r="Q3264" s="11">
        <f>(((J3264/60)/60)/24)+DATE(1970,1,1)+(-5/24)</f>
        <v>41964.107199074067</v>
      </c>
      <c r="R3264" s="13" t="s">
        <v>8271</v>
      </c>
      <c r="S3264" s="14" t="str">
        <f t="shared" si="301"/>
        <v>theater</v>
      </c>
      <c r="T3264" s="13" t="str">
        <f t="shared" si="302"/>
        <v>plays</v>
      </c>
      <c r="U3264">
        <f>LEN(C3264)</f>
        <v>76</v>
      </c>
      <c r="V3264">
        <f t="shared" si="303"/>
        <v>0</v>
      </c>
      <c r="W3264">
        <f t="shared" si="304"/>
        <v>1</v>
      </c>
      <c r="X3264">
        <f t="shared" si="305"/>
        <v>0</v>
      </c>
    </row>
    <row r="3265" spans="1:24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>
        <f>E3265/D3265</f>
        <v>1.121664</v>
      </c>
      <c r="O3265" s="6">
        <f>IF(L3265&gt;0,E3265/L3265,0)</f>
        <v>41.237647058823526</v>
      </c>
      <c r="P3265" s="11">
        <f t="shared" si="300"/>
        <v>42307.666666666664</v>
      </c>
      <c r="Q3265" s="11">
        <f>(((J3265/60)/60)/24)+DATE(1970,1,1)+(-5/24)</f>
        <v>42284.30773148148</v>
      </c>
      <c r="R3265" s="13" t="s">
        <v>8271</v>
      </c>
      <c r="S3265" s="14" t="str">
        <f t="shared" si="301"/>
        <v>theater</v>
      </c>
      <c r="T3265" s="13" t="str">
        <f t="shared" si="302"/>
        <v>plays</v>
      </c>
      <c r="U3265">
        <f>LEN(C3265)</f>
        <v>77</v>
      </c>
      <c r="V3265">
        <f t="shared" si="303"/>
        <v>0</v>
      </c>
      <c r="W3265">
        <f t="shared" si="304"/>
        <v>1</v>
      </c>
      <c r="X3265">
        <f t="shared" si="305"/>
        <v>0</v>
      </c>
    </row>
    <row r="3266" spans="1:24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>
        <f>E3266/D3266</f>
        <v>1.03</v>
      </c>
      <c r="O3266" s="6">
        <f>IF(L3266&gt;0,E3266/L3266,0)</f>
        <v>52.551020408163268</v>
      </c>
      <c r="P3266" s="11">
        <f t="shared" ref="P3266:P3329" si="306">(((I3266/60)/60)/24)+DATE(1970,1,1)+(-5/24)</f>
        <v>42032.708333333336</v>
      </c>
      <c r="Q3266" s="11">
        <f>(((J3266/60)/60)/24)+DATE(1970,1,1)+(-5/24)</f>
        <v>42016.591874999998</v>
      </c>
      <c r="R3266" s="13" t="s">
        <v>8271</v>
      </c>
      <c r="S3266" s="14" t="str">
        <f t="shared" ref="S3266:S3329" si="307">LEFT(R3266,SEARCH("/",R3266)-1)</f>
        <v>theater</v>
      </c>
      <c r="T3266" s="13" t="str">
        <f t="shared" ref="T3266:T3329" si="308">RIGHT(R3266,LEN(R3266)-SEARCH("/",R3266))</f>
        <v>plays</v>
      </c>
      <c r="U3266">
        <f>LEN(C3266)</f>
        <v>85</v>
      </c>
      <c r="V3266">
        <f t="shared" si="303"/>
        <v>0</v>
      </c>
      <c r="W3266">
        <f t="shared" si="304"/>
        <v>1</v>
      </c>
      <c r="X3266">
        <f t="shared" si="305"/>
        <v>0</v>
      </c>
    </row>
    <row r="3267" spans="1:24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>
        <f>E3267/D3267</f>
        <v>1.64</v>
      </c>
      <c r="O3267" s="6">
        <f>IF(L3267&gt;0,E3267/L3267,0)</f>
        <v>70.285714285714292</v>
      </c>
      <c r="P3267" s="11">
        <f t="shared" si="306"/>
        <v>42341.499999999993</v>
      </c>
      <c r="Q3267" s="11">
        <f>(((J3267/60)/60)/24)+DATE(1970,1,1)+(-5/24)</f>
        <v>42311.503645833327</v>
      </c>
      <c r="R3267" s="13" t="s">
        <v>8271</v>
      </c>
      <c r="S3267" s="14" t="str">
        <f t="shared" si="307"/>
        <v>theater</v>
      </c>
      <c r="T3267" s="13" t="str">
        <f t="shared" si="308"/>
        <v>plays</v>
      </c>
      <c r="U3267">
        <f>LEN(C3267)</f>
        <v>96</v>
      </c>
      <c r="V3267">
        <f t="shared" ref="V3267:V3330" si="309">IF(U3267&lt;50,1,0)</f>
        <v>0</v>
      </c>
      <c r="W3267">
        <f t="shared" ref="W3267:W3330" si="310">IF(AND(U3267&gt;= 50, U3267 &lt; 100),1,0)</f>
        <v>1</v>
      </c>
      <c r="X3267">
        <f t="shared" ref="X3267:X3330" si="311">IF(U3267&gt;=100,1,0)</f>
        <v>0</v>
      </c>
    </row>
    <row r="3268" spans="1:24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>
        <f>E3268/D3268</f>
        <v>1.3128333333333333</v>
      </c>
      <c r="O3268" s="6">
        <f>IF(L3268&gt;0,E3268/L3268,0)</f>
        <v>48.325153374233132</v>
      </c>
      <c r="P3268" s="11">
        <f t="shared" si="306"/>
        <v>42167.666666666664</v>
      </c>
      <c r="Q3268" s="11">
        <f>(((J3268/60)/60)/24)+DATE(1970,1,1)+(-5/24)</f>
        <v>42136.32780092593</v>
      </c>
      <c r="R3268" s="13" t="s">
        <v>8271</v>
      </c>
      <c r="S3268" s="14" t="str">
        <f t="shared" si="307"/>
        <v>theater</v>
      </c>
      <c r="T3268" s="13" t="str">
        <f t="shared" si="308"/>
        <v>plays</v>
      </c>
      <c r="U3268">
        <f>LEN(C3268)</f>
        <v>114</v>
      </c>
      <c r="V3268">
        <f t="shared" si="309"/>
        <v>0</v>
      </c>
      <c r="W3268">
        <f t="shared" si="310"/>
        <v>0</v>
      </c>
      <c r="X3268">
        <f t="shared" si="311"/>
        <v>1</v>
      </c>
    </row>
    <row r="3269" spans="1:24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>
        <f>E3269/D3269</f>
        <v>1.0209999999999999</v>
      </c>
      <c r="O3269" s="6">
        <f>IF(L3269&gt;0,E3269/L3269,0)</f>
        <v>53.177083333333336</v>
      </c>
      <c r="P3269" s="11">
        <f t="shared" si="306"/>
        <v>42202.549305555549</v>
      </c>
      <c r="Q3269" s="11">
        <f>(((J3269/60)/60)/24)+DATE(1970,1,1)+(-5/24)</f>
        <v>42172.549305555549</v>
      </c>
      <c r="R3269" s="13" t="s">
        <v>8271</v>
      </c>
      <c r="S3269" s="14" t="str">
        <f t="shared" si="307"/>
        <v>theater</v>
      </c>
      <c r="T3269" s="13" t="str">
        <f t="shared" si="308"/>
        <v>plays</v>
      </c>
      <c r="U3269">
        <f>LEN(C3269)</f>
        <v>135</v>
      </c>
      <c r="V3269">
        <f t="shared" si="309"/>
        <v>0</v>
      </c>
      <c r="W3269">
        <f t="shared" si="310"/>
        <v>0</v>
      </c>
      <c r="X3269">
        <f t="shared" si="311"/>
        <v>1</v>
      </c>
    </row>
    <row r="3270" spans="1:24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>
        <f>E3270/D3270</f>
        <v>1.28</v>
      </c>
      <c r="O3270" s="6">
        <f>IF(L3270&gt;0,E3270/L3270,0)</f>
        <v>60.952380952380949</v>
      </c>
      <c r="P3270" s="11">
        <f t="shared" si="306"/>
        <v>42606.695925925924</v>
      </c>
      <c r="Q3270" s="11">
        <f>(((J3270/60)/60)/24)+DATE(1970,1,1)+(-5/24)</f>
        <v>42590.695925925924</v>
      </c>
      <c r="R3270" s="13" t="s">
        <v>8271</v>
      </c>
      <c r="S3270" s="14" t="str">
        <f t="shared" si="307"/>
        <v>theater</v>
      </c>
      <c r="T3270" s="13" t="str">
        <f t="shared" si="308"/>
        <v>plays</v>
      </c>
      <c r="U3270">
        <f>LEN(C3270)</f>
        <v>127</v>
      </c>
      <c r="V3270">
        <f t="shared" si="309"/>
        <v>0</v>
      </c>
      <c r="W3270">
        <f t="shared" si="310"/>
        <v>0</v>
      </c>
      <c r="X3270">
        <f t="shared" si="311"/>
        <v>1</v>
      </c>
    </row>
    <row r="3271" spans="1:24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>
        <f>E3271/D3271</f>
        <v>1.0149999999999999</v>
      </c>
      <c r="O3271" s="6">
        <f>IF(L3271&gt;0,E3271/L3271,0)</f>
        <v>116</v>
      </c>
      <c r="P3271" s="11">
        <f t="shared" si="306"/>
        <v>42171.249999999993</v>
      </c>
      <c r="Q3271" s="11">
        <f>(((J3271/60)/60)/24)+DATE(1970,1,1)+(-5/24)</f>
        <v>42137.18746527777</v>
      </c>
      <c r="R3271" s="13" t="s">
        <v>8271</v>
      </c>
      <c r="S3271" s="14" t="str">
        <f t="shared" si="307"/>
        <v>theater</v>
      </c>
      <c r="T3271" s="13" t="str">
        <f t="shared" si="308"/>
        <v>plays</v>
      </c>
      <c r="U3271">
        <f>LEN(C3271)</f>
        <v>123</v>
      </c>
      <c r="V3271">
        <f t="shared" si="309"/>
        <v>0</v>
      </c>
      <c r="W3271">
        <f t="shared" si="310"/>
        <v>0</v>
      </c>
      <c r="X3271">
        <f t="shared" si="311"/>
        <v>1</v>
      </c>
    </row>
    <row r="3272" spans="1:24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>
        <f>E3272/D3272</f>
        <v>1.0166666666666666</v>
      </c>
      <c r="O3272" s="6">
        <f>IF(L3272&gt;0,E3272/L3272,0)</f>
        <v>61</v>
      </c>
      <c r="P3272" s="11">
        <f t="shared" si="306"/>
        <v>42197.324826388889</v>
      </c>
      <c r="Q3272" s="11">
        <f>(((J3272/60)/60)/24)+DATE(1970,1,1)+(-5/24)</f>
        <v>42167.324826388889</v>
      </c>
      <c r="R3272" s="13" t="s">
        <v>8271</v>
      </c>
      <c r="S3272" s="14" t="str">
        <f t="shared" si="307"/>
        <v>theater</v>
      </c>
      <c r="T3272" s="13" t="str">
        <f t="shared" si="308"/>
        <v>plays</v>
      </c>
      <c r="U3272">
        <f>LEN(C3272)</f>
        <v>135</v>
      </c>
      <c r="V3272">
        <f t="shared" si="309"/>
        <v>0</v>
      </c>
      <c r="W3272">
        <f t="shared" si="310"/>
        <v>0</v>
      </c>
      <c r="X3272">
        <f t="shared" si="311"/>
        <v>1</v>
      </c>
    </row>
    <row r="3273" spans="1:24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>
        <f>E3273/D3273</f>
        <v>1.3</v>
      </c>
      <c r="O3273" s="6">
        <f>IF(L3273&gt;0,E3273/L3273,0)</f>
        <v>38.235294117647058</v>
      </c>
      <c r="P3273" s="11">
        <f t="shared" si="306"/>
        <v>41945.270543981482</v>
      </c>
      <c r="Q3273" s="11">
        <f>(((J3273/60)/60)/24)+DATE(1970,1,1)+(-5/24)</f>
        <v>41915.22887731481</v>
      </c>
      <c r="R3273" s="13" t="s">
        <v>8271</v>
      </c>
      <c r="S3273" s="14" t="str">
        <f t="shared" si="307"/>
        <v>theater</v>
      </c>
      <c r="T3273" s="13" t="str">
        <f t="shared" si="308"/>
        <v>plays</v>
      </c>
      <c r="U3273">
        <f>LEN(C3273)</f>
        <v>46</v>
      </c>
      <c r="V3273">
        <f t="shared" si="309"/>
        <v>1</v>
      </c>
      <c r="W3273">
        <f t="shared" si="310"/>
        <v>0</v>
      </c>
      <c r="X3273">
        <f t="shared" si="311"/>
        <v>0</v>
      </c>
    </row>
    <row r="3274" spans="1:24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>
        <f>E3274/D3274</f>
        <v>1.5443</v>
      </c>
      <c r="O3274" s="6">
        <f>IF(L3274&gt;0,E3274/L3274,0)</f>
        <v>106.50344827586207</v>
      </c>
      <c r="P3274" s="11">
        <f t="shared" si="306"/>
        <v>42314.333437499998</v>
      </c>
      <c r="Q3274" s="11">
        <f>(((J3274/60)/60)/24)+DATE(1970,1,1)+(-5/24)</f>
        <v>42284.291770833333</v>
      </c>
      <c r="R3274" s="13" t="s">
        <v>8271</v>
      </c>
      <c r="S3274" s="14" t="str">
        <f t="shared" si="307"/>
        <v>theater</v>
      </c>
      <c r="T3274" s="13" t="str">
        <f t="shared" si="308"/>
        <v>plays</v>
      </c>
      <c r="U3274">
        <f>LEN(C3274)</f>
        <v>109</v>
      </c>
      <c r="V3274">
        <f t="shared" si="309"/>
        <v>0</v>
      </c>
      <c r="W3274">
        <f t="shared" si="310"/>
        <v>0</v>
      </c>
      <c r="X3274">
        <f t="shared" si="311"/>
        <v>1</v>
      </c>
    </row>
    <row r="3275" spans="1:24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>
        <f>E3275/D3275</f>
        <v>1.0740000000000001</v>
      </c>
      <c r="O3275" s="6">
        <f>IF(L3275&gt;0,E3275/L3275,0)</f>
        <v>204.57142857142858</v>
      </c>
      <c r="P3275" s="11">
        <f t="shared" si="306"/>
        <v>42627.583333333336</v>
      </c>
      <c r="Q3275" s="11">
        <f>(((J3275/60)/60)/24)+DATE(1970,1,1)+(-5/24)</f>
        <v>42611.5930787037</v>
      </c>
      <c r="R3275" s="13" t="s">
        <v>8271</v>
      </c>
      <c r="S3275" s="14" t="str">
        <f t="shared" si="307"/>
        <v>theater</v>
      </c>
      <c r="T3275" s="13" t="str">
        <f t="shared" si="308"/>
        <v>plays</v>
      </c>
      <c r="U3275">
        <f>LEN(C3275)</f>
        <v>134</v>
      </c>
      <c r="V3275">
        <f t="shared" si="309"/>
        <v>0</v>
      </c>
      <c r="W3275">
        <f t="shared" si="310"/>
        <v>0</v>
      </c>
      <c r="X3275">
        <f t="shared" si="311"/>
        <v>1</v>
      </c>
    </row>
    <row r="3276" spans="1:24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>
        <f>E3276/D3276</f>
        <v>1.0132258064516129</v>
      </c>
      <c r="O3276" s="6">
        <f>IF(L3276&gt;0,E3276/L3276,0)</f>
        <v>54.912587412587413</v>
      </c>
      <c r="P3276" s="11">
        <f t="shared" si="306"/>
        <v>42444.666666666664</v>
      </c>
      <c r="Q3276" s="11">
        <f>(((J3276/60)/60)/24)+DATE(1970,1,1)+(-5/24)</f>
        <v>42400.496203703697</v>
      </c>
      <c r="R3276" s="13" t="s">
        <v>8271</v>
      </c>
      <c r="S3276" s="14" t="str">
        <f t="shared" si="307"/>
        <v>theater</v>
      </c>
      <c r="T3276" s="13" t="str">
        <f t="shared" si="308"/>
        <v>plays</v>
      </c>
      <c r="U3276">
        <f>LEN(C3276)</f>
        <v>123</v>
      </c>
      <c r="V3276">
        <f t="shared" si="309"/>
        <v>0</v>
      </c>
      <c r="W3276">
        <f t="shared" si="310"/>
        <v>0</v>
      </c>
      <c r="X3276">
        <f t="shared" si="311"/>
        <v>1</v>
      </c>
    </row>
    <row r="3277" spans="1:24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>
        <f>E3277/D3277</f>
        <v>1.0027777777777778</v>
      </c>
      <c r="O3277" s="6">
        <f>IF(L3277&gt;0,E3277/L3277,0)</f>
        <v>150.41666666666666</v>
      </c>
      <c r="P3277" s="11">
        <f t="shared" si="306"/>
        <v>42043.979166666664</v>
      </c>
      <c r="Q3277" s="11">
        <f>(((J3277/60)/60)/24)+DATE(1970,1,1)+(-5/24)</f>
        <v>42017.672118055554</v>
      </c>
      <c r="R3277" s="13" t="s">
        <v>8271</v>
      </c>
      <c r="S3277" s="14" t="str">
        <f t="shared" si="307"/>
        <v>theater</v>
      </c>
      <c r="T3277" s="13" t="str">
        <f t="shared" si="308"/>
        <v>plays</v>
      </c>
      <c r="U3277">
        <f>LEN(C3277)</f>
        <v>129</v>
      </c>
      <c r="V3277">
        <f t="shared" si="309"/>
        <v>0</v>
      </c>
      <c r="W3277">
        <f t="shared" si="310"/>
        <v>0</v>
      </c>
      <c r="X3277">
        <f t="shared" si="311"/>
        <v>1</v>
      </c>
    </row>
    <row r="3278" spans="1:24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>
        <f>E3278/D3278</f>
        <v>1.1684444444444444</v>
      </c>
      <c r="O3278" s="6">
        <f>IF(L3278&gt;0,E3278/L3278,0)</f>
        <v>52.58</v>
      </c>
      <c r="P3278" s="11">
        <f t="shared" si="306"/>
        <v>42460.957638888889</v>
      </c>
      <c r="Q3278" s="11">
        <f>(((J3278/60)/60)/24)+DATE(1970,1,1)+(-5/24)</f>
        <v>42426.741655092592</v>
      </c>
      <c r="R3278" s="13" t="s">
        <v>8271</v>
      </c>
      <c r="S3278" s="14" t="str">
        <f t="shared" si="307"/>
        <v>theater</v>
      </c>
      <c r="T3278" s="13" t="str">
        <f t="shared" si="308"/>
        <v>plays</v>
      </c>
      <c r="U3278">
        <f>LEN(C3278)</f>
        <v>128</v>
      </c>
      <c r="V3278">
        <f t="shared" si="309"/>
        <v>0</v>
      </c>
      <c r="W3278">
        <f t="shared" si="310"/>
        <v>0</v>
      </c>
      <c r="X3278">
        <f t="shared" si="311"/>
        <v>1</v>
      </c>
    </row>
    <row r="3279" spans="1:24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>
        <f>E3279/D3279</f>
        <v>1.0860000000000001</v>
      </c>
      <c r="O3279" s="6">
        <f>IF(L3279&gt;0,E3279/L3279,0)</f>
        <v>54.3</v>
      </c>
      <c r="P3279" s="11">
        <f t="shared" si="306"/>
        <v>41961.516273148147</v>
      </c>
      <c r="Q3279" s="11">
        <f>(((J3279/60)/60)/24)+DATE(1970,1,1)+(-5/24)</f>
        <v>41931.474606481483</v>
      </c>
      <c r="R3279" s="13" t="s">
        <v>8271</v>
      </c>
      <c r="S3279" s="14" t="str">
        <f t="shared" si="307"/>
        <v>theater</v>
      </c>
      <c r="T3279" s="13" t="str">
        <f t="shared" si="308"/>
        <v>plays</v>
      </c>
      <c r="U3279">
        <f>LEN(C3279)</f>
        <v>130</v>
      </c>
      <c r="V3279">
        <f t="shared" si="309"/>
        <v>0</v>
      </c>
      <c r="W3279">
        <f t="shared" si="310"/>
        <v>0</v>
      </c>
      <c r="X3279">
        <f t="shared" si="311"/>
        <v>1</v>
      </c>
    </row>
    <row r="3280" spans="1:24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>
        <f>E3280/D3280</f>
        <v>1.034</v>
      </c>
      <c r="O3280" s="6">
        <f>IF(L3280&gt;0,E3280/L3280,0)</f>
        <v>76.029411764705884</v>
      </c>
      <c r="P3280" s="11">
        <f t="shared" si="306"/>
        <v>42154.640081018515</v>
      </c>
      <c r="Q3280" s="11">
        <f>(((J3280/60)/60)/24)+DATE(1970,1,1)+(-5/24)</f>
        <v>42124.640081018515</v>
      </c>
      <c r="R3280" s="13" t="s">
        <v>8271</v>
      </c>
      <c r="S3280" s="14" t="str">
        <f t="shared" si="307"/>
        <v>theater</v>
      </c>
      <c r="T3280" s="13" t="str">
        <f t="shared" si="308"/>
        <v>plays</v>
      </c>
      <c r="U3280">
        <f>LEN(C3280)</f>
        <v>133</v>
      </c>
      <c r="V3280">
        <f t="shared" si="309"/>
        <v>0</v>
      </c>
      <c r="W3280">
        <f t="shared" si="310"/>
        <v>0</v>
      </c>
      <c r="X3280">
        <f t="shared" si="311"/>
        <v>1</v>
      </c>
    </row>
    <row r="3281" spans="1:24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>
        <f>E3281/D3281</f>
        <v>1.1427586206896552</v>
      </c>
      <c r="O3281" s="6">
        <f>IF(L3281&gt;0,E3281/L3281,0)</f>
        <v>105.2063492063492</v>
      </c>
      <c r="P3281" s="11">
        <f t="shared" si="306"/>
        <v>42460.852534722224</v>
      </c>
      <c r="Q3281" s="11">
        <f>(((J3281/60)/60)/24)+DATE(1970,1,1)+(-5/24)</f>
        <v>42430.894201388881</v>
      </c>
      <c r="R3281" s="13" t="s">
        <v>8271</v>
      </c>
      <c r="S3281" s="14" t="str">
        <f t="shared" si="307"/>
        <v>theater</v>
      </c>
      <c r="T3281" s="13" t="str">
        <f t="shared" si="308"/>
        <v>plays</v>
      </c>
      <c r="U3281">
        <f>LEN(C3281)</f>
        <v>135</v>
      </c>
      <c r="V3281">
        <f t="shared" si="309"/>
        <v>0</v>
      </c>
      <c r="W3281">
        <f t="shared" si="310"/>
        <v>0</v>
      </c>
      <c r="X3281">
        <f t="shared" si="311"/>
        <v>1</v>
      </c>
    </row>
    <row r="3282" spans="1:24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>
        <f>E3282/D3282</f>
        <v>1.03</v>
      </c>
      <c r="O3282" s="6">
        <f>IF(L3282&gt;0,E3282/L3282,0)</f>
        <v>68.666666666666671</v>
      </c>
      <c r="P3282" s="11">
        <f t="shared" si="306"/>
        <v>42155.999999999993</v>
      </c>
      <c r="Q3282" s="11">
        <f>(((J3282/60)/60)/24)+DATE(1970,1,1)+(-5/24)</f>
        <v>42121.548587962963</v>
      </c>
      <c r="R3282" s="13" t="s">
        <v>8271</v>
      </c>
      <c r="S3282" s="14" t="str">
        <f t="shared" si="307"/>
        <v>theater</v>
      </c>
      <c r="T3282" s="13" t="str">
        <f t="shared" si="308"/>
        <v>plays</v>
      </c>
      <c r="U3282">
        <f>LEN(C3282)</f>
        <v>134</v>
      </c>
      <c r="V3282">
        <f t="shared" si="309"/>
        <v>0</v>
      </c>
      <c r="W3282">
        <f t="shared" si="310"/>
        <v>0</v>
      </c>
      <c r="X3282">
        <f t="shared" si="311"/>
        <v>1</v>
      </c>
    </row>
    <row r="3283" spans="1:24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>
        <f>E3283/D3283</f>
        <v>1.216</v>
      </c>
      <c r="O3283" s="6">
        <f>IF(L3283&gt;0,E3283/L3283,0)</f>
        <v>129.36170212765958</v>
      </c>
      <c r="P3283" s="11">
        <f t="shared" si="306"/>
        <v>42248.811400462961</v>
      </c>
      <c r="Q3283" s="11">
        <f>(((J3283/60)/60)/24)+DATE(1970,1,1)+(-5/24)</f>
        <v>42218.811400462961</v>
      </c>
      <c r="R3283" s="13" t="s">
        <v>8271</v>
      </c>
      <c r="S3283" s="14" t="str">
        <f t="shared" si="307"/>
        <v>theater</v>
      </c>
      <c r="T3283" s="13" t="str">
        <f t="shared" si="308"/>
        <v>plays</v>
      </c>
      <c r="U3283">
        <f>LEN(C3283)</f>
        <v>94</v>
      </c>
      <c r="V3283">
        <f t="shared" si="309"/>
        <v>0</v>
      </c>
      <c r="W3283">
        <f t="shared" si="310"/>
        <v>1</v>
      </c>
      <c r="X3283">
        <f t="shared" si="311"/>
        <v>0</v>
      </c>
    </row>
    <row r="3284" spans="1:24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>
        <f>E3284/D3284</f>
        <v>1.026467741935484</v>
      </c>
      <c r="O3284" s="6">
        <f>IF(L3284&gt;0,E3284/L3284,0)</f>
        <v>134.26371308016877</v>
      </c>
      <c r="P3284" s="11">
        <f t="shared" si="306"/>
        <v>42488.985972222225</v>
      </c>
      <c r="Q3284" s="11">
        <f>(((J3284/60)/60)/24)+DATE(1970,1,1)+(-5/24)</f>
        <v>42444.985972222225</v>
      </c>
      <c r="R3284" s="13" t="s">
        <v>8271</v>
      </c>
      <c r="S3284" s="14" t="str">
        <f t="shared" si="307"/>
        <v>theater</v>
      </c>
      <c r="T3284" s="13" t="str">
        <f t="shared" si="308"/>
        <v>plays</v>
      </c>
      <c r="U3284">
        <f>LEN(C3284)</f>
        <v>135</v>
      </c>
      <c r="V3284">
        <f t="shared" si="309"/>
        <v>0</v>
      </c>
      <c r="W3284">
        <f t="shared" si="310"/>
        <v>0</v>
      </c>
      <c r="X3284">
        <f t="shared" si="311"/>
        <v>1</v>
      </c>
    </row>
    <row r="3285" spans="1:24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>
        <f>E3285/D3285</f>
        <v>1.0475000000000001</v>
      </c>
      <c r="O3285" s="6">
        <f>IF(L3285&gt;0,E3285/L3285,0)</f>
        <v>17.829787234042552</v>
      </c>
      <c r="P3285" s="11">
        <f t="shared" si="306"/>
        <v>42410.666666666664</v>
      </c>
      <c r="Q3285" s="11">
        <f>(((J3285/60)/60)/24)+DATE(1970,1,1)+(-5/24)</f>
        <v>42379.535856481474</v>
      </c>
      <c r="R3285" s="13" t="s">
        <v>8271</v>
      </c>
      <c r="S3285" s="14" t="str">
        <f t="shared" si="307"/>
        <v>theater</v>
      </c>
      <c r="T3285" s="13" t="str">
        <f t="shared" si="308"/>
        <v>plays</v>
      </c>
      <c r="U3285">
        <f>LEN(C3285)</f>
        <v>135</v>
      </c>
      <c r="V3285">
        <f t="shared" si="309"/>
        <v>0</v>
      </c>
      <c r="W3285">
        <f t="shared" si="310"/>
        <v>0</v>
      </c>
      <c r="X3285">
        <f t="shared" si="311"/>
        <v>1</v>
      </c>
    </row>
    <row r="3286" spans="1:24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>
        <f>E3286/D3286</f>
        <v>1.016</v>
      </c>
      <c r="O3286" s="6">
        <f>IF(L3286&gt;0,E3286/L3286,0)</f>
        <v>203.2</v>
      </c>
      <c r="P3286" s="11">
        <f t="shared" si="306"/>
        <v>42398.040972222218</v>
      </c>
      <c r="Q3286" s="11">
        <f>(((J3286/60)/60)/24)+DATE(1970,1,1)+(-5/24)</f>
        <v>42380.676539351851</v>
      </c>
      <c r="R3286" s="13" t="s">
        <v>8271</v>
      </c>
      <c r="S3286" s="14" t="str">
        <f t="shared" si="307"/>
        <v>theater</v>
      </c>
      <c r="T3286" s="13" t="str">
        <f t="shared" si="308"/>
        <v>plays</v>
      </c>
      <c r="U3286">
        <f>LEN(C3286)</f>
        <v>114</v>
      </c>
      <c r="V3286">
        <f t="shared" si="309"/>
        <v>0</v>
      </c>
      <c r="W3286">
        <f t="shared" si="310"/>
        <v>0</v>
      </c>
      <c r="X3286">
        <f t="shared" si="311"/>
        <v>1</v>
      </c>
    </row>
    <row r="3287" spans="1:24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>
        <f>E3287/D3287</f>
        <v>1.1210242048409682</v>
      </c>
      <c r="O3287" s="6">
        <f>IF(L3287&gt;0,E3287/L3287,0)</f>
        <v>69.18518518518519</v>
      </c>
      <c r="P3287" s="11">
        <f t="shared" si="306"/>
        <v>42793.999999999993</v>
      </c>
      <c r="Q3287" s="11">
        <f>(((J3287/60)/60)/24)+DATE(1970,1,1)+(-5/24)</f>
        <v>42762.734097222223</v>
      </c>
      <c r="R3287" s="13" t="s">
        <v>8271</v>
      </c>
      <c r="S3287" s="14" t="str">
        <f t="shared" si="307"/>
        <v>theater</v>
      </c>
      <c r="T3287" s="13" t="str">
        <f t="shared" si="308"/>
        <v>plays</v>
      </c>
      <c r="U3287">
        <f>LEN(C3287)</f>
        <v>27</v>
      </c>
      <c r="V3287">
        <f t="shared" si="309"/>
        <v>1</v>
      </c>
      <c r="W3287">
        <f t="shared" si="310"/>
        <v>0</v>
      </c>
      <c r="X3287">
        <f t="shared" si="311"/>
        <v>0</v>
      </c>
    </row>
    <row r="3288" spans="1:24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>
        <f>E3288/D3288</f>
        <v>1.0176666666666667</v>
      </c>
      <c r="O3288" s="6">
        <f>IF(L3288&gt;0,E3288/L3288,0)</f>
        <v>125.12295081967213</v>
      </c>
      <c r="P3288" s="11">
        <f t="shared" si="306"/>
        <v>42597.631736111107</v>
      </c>
      <c r="Q3288" s="11">
        <f>(((J3288/60)/60)/24)+DATE(1970,1,1)+(-5/24)</f>
        <v>42567.631736111107</v>
      </c>
      <c r="R3288" s="13" t="s">
        <v>8271</v>
      </c>
      <c r="S3288" s="14" t="str">
        <f t="shared" si="307"/>
        <v>theater</v>
      </c>
      <c r="T3288" s="13" t="str">
        <f t="shared" si="308"/>
        <v>plays</v>
      </c>
      <c r="U3288">
        <f>LEN(C3288)</f>
        <v>134</v>
      </c>
      <c r="V3288">
        <f t="shared" si="309"/>
        <v>0</v>
      </c>
      <c r="W3288">
        <f t="shared" si="310"/>
        <v>0</v>
      </c>
      <c r="X3288">
        <f t="shared" si="311"/>
        <v>1</v>
      </c>
    </row>
    <row r="3289" spans="1:24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>
        <f>E3289/D3289</f>
        <v>1</v>
      </c>
      <c r="O3289" s="6">
        <f>IF(L3289&gt;0,E3289/L3289,0)</f>
        <v>73.529411764705884</v>
      </c>
      <c r="P3289" s="11">
        <f t="shared" si="306"/>
        <v>42336.541990740741</v>
      </c>
      <c r="Q3289" s="11">
        <f>(((J3289/60)/60)/24)+DATE(1970,1,1)+(-5/24)</f>
        <v>42311.541990740741</v>
      </c>
      <c r="R3289" s="13" t="s">
        <v>8271</v>
      </c>
      <c r="S3289" s="14" t="str">
        <f t="shared" si="307"/>
        <v>theater</v>
      </c>
      <c r="T3289" s="13" t="str">
        <f t="shared" si="308"/>
        <v>plays</v>
      </c>
      <c r="U3289">
        <f>LEN(C3289)</f>
        <v>84</v>
      </c>
      <c r="V3289">
        <f t="shared" si="309"/>
        <v>0</v>
      </c>
      <c r="W3289">
        <f t="shared" si="310"/>
        <v>1</v>
      </c>
      <c r="X3289">
        <f t="shared" si="311"/>
        <v>0</v>
      </c>
    </row>
    <row r="3290" spans="1:24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>
        <f>E3290/D3290</f>
        <v>1.0026489999999999</v>
      </c>
      <c r="O3290" s="6">
        <f>IF(L3290&gt;0,E3290/L3290,0)</f>
        <v>48.437149758454105</v>
      </c>
      <c r="P3290" s="11">
        <f t="shared" si="306"/>
        <v>42541.749999999993</v>
      </c>
      <c r="Q3290" s="11">
        <f>(((J3290/60)/60)/24)+DATE(1970,1,1)+(-5/24)</f>
        <v>42505.566145833327</v>
      </c>
      <c r="R3290" s="13" t="s">
        <v>8271</v>
      </c>
      <c r="S3290" s="14" t="str">
        <f t="shared" si="307"/>
        <v>theater</v>
      </c>
      <c r="T3290" s="13" t="str">
        <f t="shared" si="308"/>
        <v>plays</v>
      </c>
      <c r="U3290">
        <f>LEN(C3290)</f>
        <v>133</v>
      </c>
      <c r="V3290">
        <f t="shared" si="309"/>
        <v>0</v>
      </c>
      <c r="W3290">
        <f t="shared" si="310"/>
        <v>0</v>
      </c>
      <c r="X3290">
        <f t="shared" si="311"/>
        <v>1</v>
      </c>
    </row>
    <row r="3291" spans="1:24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>
        <f>E3291/D3291</f>
        <v>1.3304200000000002</v>
      </c>
      <c r="O3291" s="6">
        <f>IF(L3291&gt;0,E3291/L3291,0)</f>
        <v>26.608400000000003</v>
      </c>
      <c r="P3291" s="11">
        <f t="shared" si="306"/>
        <v>42786.159745370365</v>
      </c>
      <c r="Q3291" s="11">
        <f>(((J3291/60)/60)/24)+DATE(1970,1,1)+(-5/24)</f>
        <v>42758.159745370365</v>
      </c>
      <c r="R3291" s="13" t="s">
        <v>8271</v>
      </c>
      <c r="S3291" s="14" t="str">
        <f t="shared" si="307"/>
        <v>theater</v>
      </c>
      <c r="T3291" s="13" t="str">
        <f t="shared" si="308"/>
        <v>plays</v>
      </c>
      <c r="U3291">
        <f>LEN(C3291)</f>
        <v>131</v>
      </c>
      <c r="V3291">
        <f t="shared" si="309"/>
        <v>0</v>
      </c>
      <c r="W3291">
        <f t="shared" si="310"/>
        <v>0</v>
      </c>
      <c r="X3291">
        <f t="shared" si="311"/>
        <v>1</v>
      </c>
    </row>
    <row r="3292" spans="1:24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>
        <f>E3292/D3292</f>
        <v>1.212</v>
      </c>
      <c r="O3292" s="6">
        <f>IF(L3292&gt;0,E3292/L3292,0)</f>
        <v>33.666666666666664</v>
      </c>
      <c r="P3292" s="11">
        <f t="shared" si="306"/>
        <v>42805.306608796294</v>
      </c>
      <c r="Q3292" s="11">
        <f>(((J3292/60)/60)/24)+DATE(1970,1,1)+(-5/24)</f>
        <v>42775.306608796294</v>
      </c>
      <c r="R3292" s="13" t="s">
        <v>8271</v>
      </c>
      <c r="S3292" s="14" t="str">
        <f t="shared" si="307"/>
        <v>theater</v>
      </c>
      <c r="T3292" s="13" t="str">
        <f t="shared" si="308"/>
        <v>plays</v>
      </c>
      <c r="U3292">
        <f>LEN(C3292)</f>
        <v>113</v>
      </c>
      <c r="V3292">
        <f t="shared" si="309"/>
        <v>0</v>
      </c>
      <c r="W3292">
        <f t="shared" si="310"/>
        <v>0</v>
      </c>
      <c r="X3292">
        <f t="shared" si="311"/>
        <v>1</v>
      </c>
    </row>
    <row r="3293" spans="1:24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>
        <f>E3293/D3293</f>
        <v>1.1399999999999999</v>
      </c>
      <c r="O3293" s="6">
        <f>IF(L3293&gt;0,E3293/L3293,0)</f>
        <v>40.714285714285715</v>
      </c>
      <c r="P3293" s="11">
        <f t="shared" si="306"/>
        <v>42263.957638888889</v>
      </c>
      <c r="Q3293" s="11">
        <f>(((J3293/60)/60)/24)+DATE(1970,1,1)+(-5/24)</f>
        <v>42232.494212962956</v>
      </c>
      <c r="R3293" s="13" t="s">
        <v>8271</v>
      </c>
      <c r="S3293" s="14" t="str">
        <f t="shared" si="307"/>
        <v>theater</v>
      </c>
      <c r="T3293" s="13" t="str">
        <f t="shared" si="308"/>
        <v>plays</v>
      </c>
      <c r="U3293">
        <f>LEN(C3293)</f>
        <v>134</v>
      </c>
      <c r="V3293">
        <f t="shared" si="309"/>
        <v>0</v>
      </c>
      <c r="W3293">
        <f t="shared" si="310"/>
        <v>0</v>
      </c>
      <c r="X3293">
        <f t="shared" si="311"/>
        <v>1</v>
      </c>
    </row>
    <row r="3294" spans="1:24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>
        <f>E3294/D3294</f>
        <v>2.8613861386138613</v>
      </c>
      <c r="O3294" s="6">
        <f>IF(L3294&gt;0,E3294/L3294,0)</f>
        <v>19.266666666666666</v>
      </c>
      <c r="P3294" s="11">
        <f t="shared" si="306"/>
        <v>42342.603564814817</v>
      </c>
      <c r="Q3294" s="11">
        <f>(((J3294/60)/60)/24)+DATE(1970,1,1)+(-5/24)</f>
        <v>42282.561898148146</v>
      </c>
      <c r="R3294" s="13" t="s">
        <v>8271</v>
      </c>
      <c r="S3294" s="14" t="str">
        <f t="shared" si="307"/>
        <v>theater</v>
      </c>
      <c r="T3294" s="13" t="str">
        <f t="shared" si="308"/>
        <v>plays</v>
      </c>
      <c r="U3294">
        <f>LEN(C3294)</f>
        <v>107</v>
      </c>
      <c r="V3294">
        <f t="shared" si="309"/>
        <v>0</v>
      </c>
      <c r="W3294">
        <f t="shared" si="310"/>
        <v>0</v>
      </c>
      <c r="X3294">
        <f t="shared" si="311"/>
        <v>1</v>
      </c>
    </row>
    <row r="3295" spans="1:24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>
        <f>E3295/D3295</f>
        <v>1.7044444444444444</v>
      </c>
      <c r="O3295" s="6">
        <f>IF(L3295&gt;0,E3295/L3295,0)</f>
        <v>84.285714285714292</v>
      </c>
      <c r="P3295" s="11">
        <f t="shared" si="306"/>
        <v>42798.217037037037</v>
      </c>
      <c r="Q3295" s="11">
        <f>(((J3295/60)/60)/24)+DATE(1970,1,1)+(-5/24)</f>
        <v>42768.217037037037</v>
      </c>
      <c r="R3295" s="13" t="s">
        <v>8271</v>
      </c>
      <c r="S3295" s="14" t="str">
        <f t="shared" si="307"/>
        <v>theater</v>
      </c>
      <c r="T3295" s="13" t="str">
        <f t="shared" si="308"/>
        <v>plays</v>
      </c>
      <c r="U3295">
        <f>LEN(C3295)</f>
        <v>135</v>
      </c>
      <c r="V3295">
        <f t="shared" si="309"/>
        <v>0</v>
      </c>
      <c r="W3295">
        <f t="shared" si="310"/>
        <v>0</v>
      </c>
      <c r="X3295">
        <f t="shared" si="311"/>
        <v>1</v>
      </c>
    </row>
    <row r="3296" spans="1:24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>
        <f>E3296/D3296</f>
        <v>1.1833333333333333</v>
      </c>
      <c r="O3296" s="6">
        <f>IF(L3296&gt;0,E3296/L3296,0)</f>
        <v>29.583333333333332</v>
      </c>
      <c r="P3296" s="11">
        <f t="shared" si="306"/>
        <v>42171.33280092592</v>
      </c>
      <c r="Q3296" s="11">
        <f>(((J3296/60)/60)/24)+DATE(1970,1,1)+(-5/24)</f>
        <v>42141.33280092592</v>
      </c>
      <c r="R3296" s="13" t="s">
        <v>8271</v>
      </c>
      <c r="S3296" s="14" t="str">
        <f t="shared" si="307"/>
        <v>theater</v>
      </c>
      <c r="T3296" s="13" t="str">
        <f t="shared" si="308"/>
        <v>plays</v>
      </c>
      <c r="U3296">
        <f>LEN(C3296)</f>
        <v>133</v>
      </c>
      <c r="V3296">
        <f t="shared" si="309"/>
        <v>0</v>
      </c>
      <c r="W3296">
        <f t="shared" si="310"/>
        <v>0</v>
      </c>
      <c r="X3296">
        <f t="shared" si="311"/>
        <v>1</v>
      </c>
    </row>
    <row r="3297" spans="1:24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>
        <f>E3297/D3297</f>
        <v>1.0285857142857142</v>
      </c>
      <c r="O3297" s="6">
        <f>IF(L3297&gt;0,E3297/L3297,0)</f>
        <v>26.667037037037037</v>
      </c>
      <c r="P3297" s="11">
        <f t="shared" si="306"/>
        <v>42639.234131944446</v>
      </c>
      <c r="Q3297" s="11">
        <f>(((J3297/60)/60)/24)+DATE(1970,1,1)+(-5/24)</f>
        <v>42609.234131944446</v>
      </c>
      <c r="R3297" s="13" t="s">
        <v>8271</v>
      </c>
      <c r="S3297" s="14" t="str">
        <f t="shared" si="307"/>
        <v>theater</v>
      </c>
      <c r="T3297" s="13" t="str">
        <f t="shared" si="308"/>
        <v>plays</v>
      </c>
      <c r="U3297">
        <f>LEN(C3297)</f>
        <v>124</v>
      </c>
      <c r="V3297">
        <f t="shared" si="309"/>
        <v>0</v>
      </c>
      <c r="W3297">
        <f t="shared" si="310"/>
        <v>0</v>
      </c>
      <c r="X3297">
        <f t="shared" si="311"/>
        <v>1</v>
      </c>
    </row>
    <row r="3298" spans="1:24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>
        <f>E3298/D3298</f>
        <v>1.4406666666666668</v>
      </c>
      <c r="O3298" s="6">
        <f>IF(L3298&gt;0,E3298/L3298,0)</f>
        <v>45.978723404255319</v>
      </c>
      <c r="P3298" s="11">
        <f t="shared" si="306"/>
        <v>42330.708333333336</v>
      </c>
      <c r="Q3298" s="11">
        <f>(((J3298/60)/60)/24)+DATE(1970,1,1)+(-5/24)</f>
        <v>42309.54828703704</v>
      </c>
      <c r="R3298" s="13" t="s">
        <v>8271</v>
      </c>
      <c r="S3298" s="14" t="str">
        <f t="shared" si="307"/>
        <v>theater</v>
      </c>
      <c r="T3298" s="13" t="str">
        <f t="shared" si="308"/>
        <v>plays</v>
      </c>
      <c r="U3298">
        <f>LEN(C3298)</f>
        <v>130</v>
      </c>
      <c r="V3298">
        <f t="shared" si="309"/>
        <v>0</v>
      </c>
      <c r="W3298">
        <f t="shared" si="310"/>
        <v>0</v>
      </c>
      <c r="X3298">
        <f t="shared" si="311"/>
        <v>1</v>
      </c>
    </row>
    <row r="3299" spans="1:24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>
        <f>E3299/D3299</f>
        <v>1.0007272727272727</v>
      </c>
      <c r="O3299" s="6">
        <f>IF(L3299&gt;0,E3299/L3299,0)</f>
        <v>125.09090909090909</v>
      </c>
      <c r="P3299" s="11">
        <f t="shared" si="306"/>
        <v>42212.749305555553</v>
      </c>
      <c r="Q3299" s="11">
        <f>(((J3299/60)/60)/24)+DATE(1970,1,1)+(-5/24)</f>
        <v>42193.563148148147</v>
      </c>
      <c r="R3299" s="13" t="s">
        <v>8271</v>
      </c>
      <c r="S3299" s="14" t="str">
        <f t="shared" si="307"/>
        <v>theater</v>
      </c>
      <c r="T3299" s="13" t="str">
        <f t="shared" si="308"/>
        <v>plays</v>
      </c>
      <c r="U3299">
        <f>LEN(C3299)</f>
        <v>119</v>
      </c>
      <c r="V3299">
        <f t="shared" si="309"/>
        <v>0</v>
      </c>
      <c r="W3299">
        <f t="shared" si="310"/>
        <v>0</v>
      </c>
      <c r="X3299">
        <f t="shared" si="311"/>
        <v>1</v>
      </c>
    </row>
    <row r="3300" spans="1:24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>
        <f>E3300/D3300</f>
        <v>1.0173000000000001</v>
      </c>
      <c r="O3300" s="6">
        <f>IF(L3300&gt;0,E3300/L3300,0)</f>
        <v>141.29166666666666</v>
      </c>
      <c r="P3300" s="11">
        <f t="shared" si="306"/>
        <v>42259.791666666664</v>
      </c>
      <c r="Q3300" s="11">
        <f>(((J3300/60)/60)/24)+DATE(1970,1,1)+(-5/24)</f>
        <v>42239.749629629623</v>
      </c>
      <c r="R3300" s="13" t="s">
        <v>8271</v>
      </c>
      <c r="S3300" s="14" t="str">
        <f t="shared" si="307"/>
        <v>theater</v>
      </c>
      <c r="T3300" s="13" t="str">
        <f t="shared" si="308"/>
        <v>plays</v>
      </c>
      <c r="U3300">
        <f>LEN(C3300)</f>
        <v>135</v>
      </c>
      <c r="V3300">
        <f t="shared" si="309"/>
        <v>0</v>
      </c>
      <c r="W3300">
        <f t="shared" si="310"/>
        <v>0</v>
      </c>
      <c r="X3300">
        <f t="shared" si="311"/>
        <v>1</v>
      </c>
    </row>
    <row r="3301" spans="1:24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>
        <f>E3301/D3301</f>
        <v>1.1619999999999999</v>
      </c>
      <c r="O3301" s="6">
        <f>IF(L3301&gt;0,E3301/L3301,0)</f>
        <v>55.333333333333336</v>
      </c>
      <c r="P3301" s="11">
        <f t="shared" si="306"/>
        <v>42291.709062499998</v>
      </c>
      <c r="Q3301" s="11">
        <f>(((J3301/60)/60)/24)+DATE(1970,1,1)+(-5/24)</f>
        <v>42261.709062499998</v>
      </c>
      <c r="R3301" s="13" t="s">
        <v>8271</v>
      </c>
      <c r="S3301" s="14" t="str">
        <f t="shared" si="307"/>
        <v>theater</v>
      </c>
      <c r="T3301" s="13" t="str">
        <f t="shared" si="308"/>
        <v>plays</v>
      </c>
      <c r="U3301">
        <f>LEN(C3301)</f>
        <v>128</v>
      </c>
      <c r="V3301">
        <f t="shared" si="309"/>
        <v>0</v>
      </c>
      <c r="W3301">
        <f t="shared" si="310"/>
        <v>0</v>
      </c>
      <c r="X3301">
        <f t="shared" si="311"/>
        <v>1</v>
      </c>
    </row>
    <row r="3302" spans="1:24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>
        <f>E3302/D3302</f>
        <v>1.3616666666666666</v>
      </c>
      <c r="O3302" s="6">
        <f>IF(L3302&gt;0,E3302/L3302,0)</f>
        <v>46.420454545454547</v>
      </c>
      <c r="P3302" s="11">
        <f t="shared" si="306"/>
        <v>42123.535439814812</v>
      </c>
      <c r="Q3302" s="11">
        <f>(((J3302/60)/60)/24)+DATE(1970,1,1)+(-5/24)</f>
        <v>42102.535439814812</v>
      </c>
      <c r="R3302" s="13" t="s">
        <v>8271</v>
      </c>
      <c r="S3302" s="14" t="str">
        <f t="shared" si="307"/>
        <v>theater</v>
      </c>
      <c r="T3302" s="13" t="str">
        <f t="shared" si="308"/>
        <v>plays</v>
      </c>
      <c r="U3302">
        <f>LEN(C3302)</f>
        <v>99</v>
      </c>
      <c r="V3302">
        <f t="shared" si="309"/>
        <v>0</v>
      </c>
      <c r="W3302">
        <f t="shared" si="310"/>
        <v>1</v>
      </c>
      <c r="X3302">
        <f t="shared" si="311"/>
        <v>0</v>
      </c>
    </row>
    <row r="3303" spans="1:24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>
        <f>E3303/D3303</f>
        <v>1.3346666666666667</v>
      </c>
      <c r="O3303" s="6">
        <f>IF(L3303&gt;0,E3303/L3303,0)</f>
        <v>57.2</v>
      </c>
      <c r="P3303" s="11">
        <f t="shared" si="306"/>
        <v>42583.082638888889</v>
      </c>
      <c r="Q3303" s="11">
        <f>(((J3303/60)/60)/24)+DATE(1970,1,1)+(-5/24)</f>
        <v>42538.527500000004</v>
      </c>
      <c r="R3303" s="13" t="s">
        <v>8271</v>
      </c>
      <c r="S3303" s="14" t="str">
        <f t="shared" si="307"/>
        <v>theater</v>
      </c>
      <c r="T3303" s="13" t="str">
        <f t="shared" si="308"/>
        <v>plays</v>
      </c>
      <c r="U3303">
        <f>LEN(C3303)</f>
        <v>128</v>
      </c>
      <c r="V3303">
        <f t="shared" si="309"/>
        <v>0</v>
      </c>
      <c r="W3303">
        <f t="shared" si="310"/>
        <v>0</v>
      </c>
      <c r="X3303">
        <f t="shared" si="311"/>
        <v>1</v>
      </c>
    </row>
    <row r="3304" spans="1:24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>
        <f>E3304/D3304</f>
        <v>1.0339285714285715</v>
      </c>
      <c r="O3304" s="6">
        <f>IF(L3304&gt;0,E3304/L3304,0)</f>
        <v>173.7</v>
      </c>
      <c r="P3304" s="11">
        <f t="shared" si="306"/>
        <v>42711.143240740734</v>
      </c>
      <c r="Q3304" s="11">
        <f>(((J3304/60)/60)/24)+DATE(1970,1,1)+(-5/24)</f>
        <v>42681.143240740734</v>
      </c>
      <c r="R3304" s="13" t="s">
        <v>8271</v>
      </c>
      <c r="S3304" s="14" t="str">
        <f t="shared" si="307"/>
        <v>theater</v>
      </c>
      <c r="T3304" s="13" t="str">
        <f t="shared" si="308"/>
        <v>plays</v>
      </c>
      <c r="U3304">
        <f>LEN(C3304)</f>
        <v>27</v>
      </c>
      <c r="V3304">
        <f t="shared" si="309"/>
        <v>1</v>
      </c>
      <c r="W3304">
        <f t="shared" si="310"/>
        <v>0</v>
      </c>
      <c r="X3304">
        <f t="shared" si="311"/>
        <v>0</v>
      </c>
    </row>
    <row r="3305" spans="1:24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>
        <f>E3305/D3305</f>
        <v>1.1588888888888889</v>
      </c>
      <c r="O3305" s="6">
        <f>IF(L3305&gt;0,E3305/L3305,0)</f>
        <v>59.6</v>
      </c>
      <c r="P3305" s="11">
        <f t="shared" si="306"/>
        <v>42091.401435185187</v>
      </c>
      <c r="Q3305" s="11">
        <f>(((J3305/60)/60)/24)+DATE(1970,1,1)+(-5/24)</f>
        <v>42056.443101851844</v>
      </c>
      <c r="R3305" s="13" t="s">
        <v>8271</v>
      </c>
      <c r="S3305" s="14" t="str">
        <f t="shared" si="307"/>
        <v>theater</v>
      </c>
      <c r="T3305" s="13" t="str">
        <f t="shared" si="308"/>
        <v>plays</v>
      </c>
      <c r="U3305">
        <f>LEN(C3305)</f>
        <v>119</v>
      </c>
      <c r="V3305">
        <f t="shared" si="309"/>
        <v>0</v>
      </c>
      <c r="W3305">
        <f t="shared" si="310"/>
        <v>0</v>
      </c>
      <c r="X3305">
        <f t="shared" si="311"/>
        <v>1</v>
      </c>
    </row>
    <row r="3306" spans="1:24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>
        <f>E3306/D3306</f>
        <v>1.0451666666666666</v>
      </c>
      <c r="O3306" s="6">
        <f>IF(L3306&gt;0,E3306/L3306,0)</f>
        <v>89.585714285714289</v>
      </c>
      <c r="P3306" s="11">
        <f t="shared" si="306"/>
        <v>42726.41611111111</v>
      </c>
      <c r="Q3306" s="11">
        <f>(((J3306/60)/60)/24)+DATE(1970,1,1)+(-5/24)</f>
        <v>42696.41611111111</v>
      </c>
      <c r="R3306" s="13" t="s">
        <v>8271</v>
      </c>
      <c r="S3306" s="14" t="str">
        <f t="shared" si="307"/>
        <v>theater</v>
      </c>
      <c r="T3306" s="13" t="str">
        <f t="shared" si="308"/>
        <v>plays</v>
      </c>
      <c r="U3306">
        <f>LEN(C3306)</f>
        <v>118</v>
      </c>
      <c r="V3306">
        <f t="shared" si="309"/>
        <v>0</v>
      </c>
      <c r="W3306">
        <f t="shared" si="310"/>
        <v>0</v>
      </c>
      <c r="X3306">
        <f t="shared" si="311"/>
        <v>1</v>
      </c>
    </row>
    <row r="3307" spans="1:24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>
        <f>E3307/D3307</f>
        <v>1.0202500000000001</v>
      </c>
      <c r="O3307" s="6">
        <f>IF(L3307&gt;0,E3307/L3307,0)</f>
        <v>204.05</v>
      </c>
      <c r="P3307" s="11">
        <f t="shared" si="306"/>
        <v>42216.647546296292</v>
      </c>
      <c r="Q3307" s="11">
        <f>(((J3307/60)/60)/24)+DATE(1970,1,1)+(-5/24)</f>
        <v>42186.647546296292</v>
      </c>
      <c r="R3307" s="13" t="s">
        <v>8271</v>
      </c>
      <c r="S3307" s="14" t="str">
        <f t="shared" si="307"/>
        <v>theater</v>
      </c>
      <c r="T3307" s="13" t="str">
        <f t="shared" si="308"/>
        <v>plays</v>
      </c>
      <c r="U3307">
        <f>LEN(C3307)</f>
        <v>132</v>
      </c>
      <c r="V3307">
        <f t="shared" si="309"/>
        <v>0</v>
      </c>
      <c r="W3307">
        <f t="shared" si="310"/>
        <v>0</v>
      </c>
      <c r="X3307">
        <f t="shared" si="311"/>
        <v>1</v>
      </c>
    </row>
    <row r="3308" spans="1:24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>
        <f>E3308/D3308</f>
        <v>1.7533333333333334</v>
      </c>
      <c r="O3308" s="6">
        <f>IF(L3308&gt;0,E3308/L3308,0)</f>
        <v>48.703703703703702</v>
      </c>
      <c r="P3308" s="11">
        <f t="shared" si="306"/>
        <v>42530.916666666664</v>
      </c>
      <c r="Q3308" s="11">
        <f>(((J3308/60)/60)/24)+DATE(1970,1,1)+(-5/24)</f>
        <v>42493.010902777773</v>
      </c>
      <c r="R3308" s="13" t="s">
        <v>8271</v>
      </c>
      <c r="S3308" s="14" t="str">
        <f t="shared" si="307"/>
        <v>theater</v>
      </c>
      <c r="T3308" s="13" t="str">
        <f t="shared" si="308"/>
        <v>plays</v>
      </c>
      <c r="U3308">
        <f>LEN(C3308)</f>
        <v>135</v>
      </c>
      <c r="V3308">
        <f t="shared" si="309"/>
        <v>0</v>
      </c>
      <c r="W3308">
        <f t="shared" si="310"/>
        <v>0</v>
      </c>
      <c r="X3308">
        <f t="shared" si="311"/>
        <v>1</v>
      </c>
    </row>
    <row r="3309" spans="1:24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>
        <f>E3309/D3309</f>
        <v>1.0668</v>
      </c>
      <c r="O3309" s="6">
        <f>IF(L3309&gt;0,E3309/L3309,0)</f>
        <v>53.339999999999996</v>
      </c>
      <c r="P3309" s="11">
        <f t="shared" si="306"/>
        <v>42504.848831018513</v>
      </c>
      <c r="Q3309" s="11">
        <f>(((J3309/60)/60)/24)+DATE(1970,1,1)+(-5/24)</f>
        <v>42474.848831018513</v>
      </c>
      <c r="R3309" s="13" t="s">
        <v>8271</v>
      </c>
      <c r="S3309" s="14" t="str">
        <f t="shared" si="307"/>
        <v>theater</v>
      </c>
      <c r="T3309" s="13" t="str">
        <f t="shared" si="308"/>
        <v>plays</v>
      </c>
      <c r="U3309">
        <f>LEN(C3309)</f>
        <v>131</v>
      </c>
      <c r="V3309">
        <f t="shared" si="309"/>
        <v>0</v>
      </c>
      <c r="W3309">
        <f t="shared" si="310"/>
        <v>0</v>
      </c>
      <c r="X3309">
        <f t="shared" si="311"/>
        <v>1</v>
      </c>
    </row>
    <row r="3310" spans="1:24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>
        <f>E3310/D3310</f>
        <v>1.2228571428571429</v>
      </c>
      <c r="O3310" s="6">
        <f>IF(L3310&gt;0,E3310/L3310,0)</f>
        <v>75.087719298245617</v>
      </c>
      <c r="P3310" s="11">
        <f t="shared" si="306"/>
        <v>42473.668576388889</v>
      </c>
      <c r="Q3310" s="11">
        <f>(((J3310/60)/60)/24)+DATE(1970,1,1)+(-5/24)</f>
        <v>42452.668576388889</v>
      </c>
      <c r="R3310" s="13" t="s">
        <v>8271</v>
      </c>
      <c r="S3310" s="14" t="str">
        <f t="shared" si="307"/>
        <v>theater</v>
      </c>
      <c r="T3310" s="13" t="str">
        <f t="shared" si="308"/>
        <v>plays</v>
      </c>
      <c r="U3310">
        <f>LEN(C3310)</f>
        <v>124</v>
      </c>
      <c r="V3310">
        <f t="shared" si="309"/>
        <v>0</v>
      </c>
      <c r="W3310">
        <f t="shared" si="310"/>
        <v>0</v>
      </c>
      <c r="X3310">
        <f t="shared" si="311"/>
        <v>1</v>
      </c>
    </row>
    <row r="3311" spans="1:24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>
        <f>E3311/D3311</f>
        <v>1.5942857142857143</v>
      </c>
      <c r="O3311" s="6">
        <f>IF(L3311&gt;0,E3311/L3311,0)</f>
        <v>18</v>
      </c>
      <c r="P3311" s="11">
        <f t="shared" si="306"/>
        <v>42659.441874999997</v>
      </c>
      <c r="Q3311" s="11">
        <f>(((J3311/60)/60)/24)+DATE(1970,1,1)+(-5/24)</f>
        <v>42628.441874999997</v>
      </c>
      <c r="R3311" s="13" t="s">
        <v>8271</v>
      </c>
      <c r="S3311" s="14" t="str">
        <f t="shared" si="307"/>
        <v>theater</v>
      </c>
      <c r="T3311" s="13" t="str">
        <f t="shared" si="308"/>
        <v>plays</v>
      </c>
      <c r="U3311">
        <f>LEN(C3311)</f>
        <v>68</v>
      </c>
      <c r="V3311">
        <f t="shared" si="309"/>
        <v>0</v>
      </c>
      <c r="W3311">
        <f t="shared" si="310"/>
        <v>1</v>
      </c>
      <c r="X3311">
        <f t="shared" si="311"/>
        <v>0</v>
      </c>
    </row>
    <row r="3312" spans="1:24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>
        <f>E3312/D3312</f>
        <v>1.0007692307692309</v>
      </c>
      <c r="O3312" s="6">
        <f>IF(L3312&gt;0,E3312/L3312,0)</f>
        <v>209.83870967741936</v>
      </c>
      <c r="P3312" s="11">
        <f t="shared" si="306"/>
        <v>42283.720196759255</v>
      </c>
      <c r="Q3312" s="11">
        <f>(((J3312/60)/60)/24)+DATE(1970,1,1)+(-5/24)</f>
        <v>42253.720196759255</v>
      </c>
      <c r="R3312" s="13" t="s">
        <v>8271</v>
      </c>
      <c r="S3312" s="14" t="str">
        <f t="shared" si="307"/>
        <v>theater</v>
      </c>
      <c r="T3312" s="13" t="str">
        <f t="shared" si="308"/>
        <v>plays</v>
      </c>
      <c r="U3312">
        <f>LEN(C3312)</f>
        <v>85</v>
      </c>
      <c r="V3312">
        <f t="shared" si="309"/>
        <v>0</v>
      </c>
      <c r="W3312">
        <f t="shared" si="310"/>
        <v>1</v>
      </c>
      <c r="X3312">
        <f t="shared" si="311"/>
        <v>0</v>
      </c>
    </row>
    <row r="3313" spans="1:24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>
        <f>E3313/D3313</f>
        <v>1.0984</v>
      </c>
      <c r="O3313" s="6">
        <f>IF(L3313&gt;0,E3313/L3313,0)</f>
        <v>61.022222222222226</v>
      </c>
      <c r="P3313" s="11">
        <f t="shared" si="306"/>
        <v>42294.083449074074</v>
      </c>
      <c r="Q3313" s="11">
        <f>(((J3313/60)/60)/24)+DATE(1970,1,1)+(-5/24)</f>
        <v>42264.083449074074</v>
      </c>
      <c r="R3313" s="13" t="s">
        <v>8271</v>
      </c>
      <c r="S3313" s="14" t="str">
        <f t="shared" si="307"/>
        <v>theater</v>
      </c>
      <c r="T3313" s="13" t="str">
        <f t="shared" si="308"/>
        <v>plays</v>
      </c>
      <c r="U3313">
        <f>LEN(C3313)</f>
        <v>117</v>
      </c>
      <c r="V3313">
        <f t="shared" si="309"/>
        <v>0</v>
      </c>
      <c r="W3313">
        <f t="shared" si="310"/>
        <v>0</v>
      </c>
      <c r="X3313">
        <f t="shared" si="311"/>
        <v>1</v>
      </c>
    </row>
    <row r="3314" spans="1:24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>
        <f>E3314/D3314</f>
        <v>1.0004</v>
      </c>
      <c r="O3314" s="6">
        <f>IF(L3314&gt;0,E3314/L3314,0)</f>
        <v>61</v>
      </c>
      <c r="P3314" s="11">
        <f t="shared" si="306"/>
        <v>42685.708333333336</v>
      </c>
      <c r="Q3314" s="11">
        <f>(((J3314/60)/60)/24)+DATE(1970,1,1)+(-5/24)</f>
        <v>42664.601226851846</v>
      </c>
      <c r="R3314" s="13" t="s">
        <v>8271</v>
      </c>
      <c r="S3314" s="14" t="str">
        <f t="shared" si="307"/>
        <v>theater</v>
      </c>
      <c r="T3314" s="13" t="str">
        <f t="shared" si="308"/>
        <v>plays</v>
      </c>
      <c r="U3314">
        <f>LEN(C3314)</f>
        <v>119</v>
      </c>
      <c r="V3314">
        <f t="shared" si="309"/>
        <v>0</v>
      </c>
      <c r="W3314">
        <f t="shared" si="310"/>
        <v>0</v>
      </c>
      <c r="X3314">
        <f t="shared" si="311"/>
        <v>1</v>
      </c>
    </row>
    <row r="3315" spans="1:24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>
        <f>E3315/D3315</f>
        <v>1.1605000000000001</v>
      </c>
      <c r="O3315" s="6">
        <f>IF(L3315&gt;0,E3315/L3315,0)</f>
        <v>80.034482758620683</v>
      </c>
      <c r="P3315" s="11">
        <f t="shared" si="306"/>
        <v>42395.833333333336</v>
      </c>
      <c r="Q3315" s="11">
        <f>(((J3315/60)/60)/24)+DATE(1970,1,1)+(-5/24)</f>
        <v>42382.036076388882</v>
      </c>
      <c r="R3315" s="13" t="s">
        <v>8271</v>
      </c>
      <c r="S3315" s="14" t="str">
        <f t="shared" si="307"/>
        <v>theater</v>
      </c>
      <c r="T3315" s="13" t="str">
        <f t="shared" si="308"/>
        <v>plays</v>
      </c>
      <c r="U3315">
        <f>LEN(C3315)</f>
        <v>114</v>
      </c>
      <c r="V3315">
        <f t="shared" si="309"/>
        <v>0</v>
      </c>
      <c r="W3315">
        <f t="shared" si="310"/>
        <v>0</v>
      </c>
      <c r="X3315">
        <f t="shared" si="311"/>
        <v>1</v>
      </c>
    </row>
    <row r="3316" spans="1:24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>
        <f>E3316/D3316</f>
        <v>2.1074999999999999</v>
      </c>
      <c r="O3316" s="6">
        <f>IF(L3316&gt;0,E3316/L3316,0)</f>
        <v>29.068965517241381</v>
      </c>
      <c r="P3316" s="11">
        <f t="shared" si="306"/>
        <v>42132.628472222219</v>
      </c>
      <c r="Q3316" s="11">
        <f>(((J3316/60)/60)/24)+DATE(1970,1,1)+(-5/24)</f>
        <v>42105.059155092589</v>
      </c>
      <c r="R3316" s="13" t="s">
        <v>8271</v>
      </c>
      <c r="S3316" s="14" t="str">
        <f t="shared" si="307"/>
        <v>theater</v>
      </c>
      <c r="T3316" s="13" t="str">
        <f t="shared" si="308"/>
        <v>plays</v>
      </c>
      <c r="U3316">
        <f>LEN(C3316)</f>
        <v>130</v>
      </c>
      <c r="V3316">
        <f t="shared" si="309"/>
        <v>0</v>
      </c>
      <c r="W3316">
        <f t="shared" si="310"/>
        <v>0</v>
      </c>
      <c r="X3316">
        <f t="shared" si="311"/>
        <v>1</v>
      </c>
    </row>
    <row r="3317" spans="1:24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>
        <f>E3317/D3317</f>
        <v>1.1000000000000001</v>
      </c>
      <c r="O3317" s="6">
        <f>IF(L3317&gt;0,E3317/L3317,0)</f>
        <v>49.438202247191015</v>
      </c>
      <c r="P3317" s="11">
        <f t="shared" si="306"/>
        <v>42496.095381944448</v>
      </c>
      <c r="Q3317" s="11">
        <f>(((J3317/60)/60)/24)+DATE(1970,1,1)+(-5/24)</f>
        <v>42466.095381944448</v>
      </c>
      <c r="R3317" s="13" t="s">
        <v>8271</v>
      </c>
      <c r="S3317" s="14" t="str">
        <f t="shared" si="307"/>
        <v>theater</v>
      </c>
      <c r="T3317" s="13" t="str">
        <f t="shared" si="308"/>
        <v>plays</v>
      </c>
      <c r="U3317">
        <f>LEN(C3317)</f>
        <v>120</v>
      </c>
      <c r="V3317">
        <f t="shared" si="309"/>
        <v>0</v>
      </c>
      <c r="W3317">
        <f t="shared" si="310"/>
        <v>0</v>
      </c>
      <c r="X3317">
        <f t="shared" si="311"/>
        <v>1</v>
      </c>
    </row>
    <row r="3318" spans="1:24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>
        <f>E3318/D3318</f>
        <v>1.0008673425918038</v>
      </c>
      <c r="O3318" s="6">
        <f>IF(L3318&gt;0,E3318/L3318,0)</f>
        <v>93.977440000000001</v>
      </c>
      <c r="P3318" s="11">
        <f t="shared" si="306"/>
        <v>41859.370833333334</v>
      </c>
      <c r="Q3318" s="11">
        <f>(((J3318/60)/60)/24)+DATE(1970,1,1)+(-5/24)</f>
        <v>41826.662905092591</v>
      </c>
      <c r="R3318" s="13" t="s">
        <v>8271</v>
      </c>
      <c r="S3318" s="14" t="str">
        <f t="shared" si="307"/>
        <v>theater</v>
      </c>
      <c r="T3318" s="13" t="str">
        <f t="shared" si="308"/>
        <v>plays</v>
      </c>
      <c r="U3318">
        <f>LEN(C3318)</f>
        <v>122</v>
      </c>
      <c r="V3318">
        <f t="shared" si="309"/>
        <v>0</v>
      </c>
      <c r="W3318">
        <f t="shared" si="310"/>
        <v>0</v>
      </c>
      <c r="X3318">
        <f t="shared" si="311"/>
        <v>1</v>
      </c>
    </row>
    <row r="3319" spans="1:24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>
        <f>E3319/D3319</f>
        <v>1.0619047619047619</v>
      </c>
      <c r="O3319" s="6">
        <f>IF(L3319&gt;0,E3319/L3319,0)</f>
        <v>61.944444444444443</v>
      </c>
      <c r="P3319" s="11">
        <f t="shared" si="306"/>
        <v>42528.831296296288</v>
      </c>
      <c r="Q3319" s="11">
        <f>(((J3319/60)/60)/24)+DATE(1970,1,1)+(-5/24)</f>
        <v>42498.831296296288</v>
      </c>
      <c r="R3319" s="13" t="s">
        <v>8271</v>
      </c>
      <c r="S3319" s="14" t="str">
        <f t="shared" si="307"/>
        <v>theater</v>
      </c>
      <c r="T3319" s="13" t="str">
        <f t="shared" si="308"/>
        <v>plays</v>
      </c>
      <c r="U3319">
        <f>LEN(C3319)</f>
        <v>107</v>
      </c>
      <c r="V3319">
        <f t="shared" si="309"/>
        <v>0</v>
      </c>
      <c r="W3319">
        <f t="shared" si="310"/>
        <v>0</v>
      </c>
      <c r="X3319">
        <f t="shared" si="311"/>
        <v>1</v>
      </c>
    </row>
    <row r="3320" spans="1:24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>
        <f>E3320/D3320</f>
        <v>1.256</v>
      </c>
      <c r="O3320" s="6">
        <f>IF(L3320&gt;0,E3320/L3320,0)</f>
        <v>78.5</v>
      </c>
      <c r="P3320" s="11">
        <f t="shared" si="306"/>
        <v>42470.895833333336</v>
      </c>
      <c r="Q3320" s="11">
        <f>(((J3320/60)/60)/24)+DATE(1970,1,1)+(-5/24)</f>
        <v>42431.093668981477</v>
      </c>
      <c r="R3320" s="13" t="s">
        <v>8271</v>
      </c>
      <c r="S3320" s="14" t="str">
        <f t="shared" si="307"/>
        <v>theater</v>
      </c>
      <c r="T3320" s="13" t="str">
        <f t="shared" si="308"/>
        <v>plays</v>
      </c>
      <c r="U3320">
        <f>LEN(C3320)</f>
        <v>65</v>
      </c>
      <c r="V3320">
        <f t="shared" si="309"/>
        <v>0</v>
      </c>
      <c r="W3320">
        <f t="shared" si="310"/>
        <v>1</v>
      </c>
      <c r="X3320">
        <f t="shared" si="311"/>
        <v>0</v>
      </c>
    </row>
    <row r="3321" spans="1:24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>
        <f>E3321/D3321</f>
        <v>1.08</v>
      </c>
      <c r="O3321" s="6">
        <f>IF(L3321&gt;0,E3321/L3321,0)</f>
        <v>33.75</v>
      </c>
      <c r="P3321" s="11">
        <f t="shared" si="306"/>
        <v>42035.377152777779</v>
      </c>
      <c r="Q3321" s="11">
        <f>(((J3321/60)/60)/24)+DATE(1970,1,1)+(-5/24)</f>
        <v>41990.377152777779</v>
      </c>
      <c r="R3321" s="13" t="s">
        <v>8271</v>
      </c>
      <c r="S3321" s="14" t="str">
        <f t="shared" si="307"/>
        <v>theater</v>
      </c>
      <c r="T3321" s="13" t="str">
        <f t="shared" si="308"/>
        <v>plays</v>
      </c>
      <c r="U3321">
        <f>LEN(C3321)</f>
        <v>131</v>
      </c>
      <c r="V3321">
        <f t="shared" si="309"/>
        <v>0</v>
      </c>
      <c r="W3321">
        <f t="shared" si="310"/>
        <v>0</v>
      </c>
      <c r="X3321">
        <f t="shared" si="311"/>
        <v>1</v>
      </c>
    </row>
    <row r="3322" spans="1:24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>
        <f>E3322/D3322</f>
        <v>1.01</v>
      </c>
      <c r="O3322" s="6">
        <f>IF(L3322&gt;0,E3322/L3322,0)</f>
        <v>66.44736842105263</v>
      </c>
      <c r="P3322" s="11">
        <f t="shared" si="306"/>
        <v>42542.837465277778</v>
      </c>
      <c r="Q3322" s="11">
        <f>(((J3322/60)/60)/24)+DATE(1970,1,1)+(-5/24)</f>
        <v>42512.837465277778</v>
      </c>
      <c r="R3322" s="13" t="s">
        <v>8271</v>
      </c>
      <c r="S3322" s="14" t="str">
        <f t="shared" si="307"/>
        <v>theater</v>
      </c>
      <c r="T3322" s="13" t="str">
        <f t="shared" si="308"/>
        <v>plays</v>
      </c>
      <c r="U3322">
        <f>LEN(C3322)</f>
        <v>101</v>
      </c>
      <c r="V3322">
        <f t="shared" si="309"/>
        <v>0</v>
      </c>
      <c r="W3322">
        <f t="shared" si="310"/>
        <v>0</v>
      </c>
      <c r="X3322">
        <f t="shared" si="311"/>
        <v>1</v>
      </c>
    </row>
    <row r="3323" spans="1:24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>
        <f>E3323/D3323</f>
        <v>1.0740000000000001</v>
      </c>
      <c r="O3323" s="6">
        <f>IF(L3323&gt;0,E3323/L3323,0)</f>
        <v>35.799999999999997</v>
      </c>
      <c r="P3323" s="11">
        <f t="shared" si="306"/>
        <v>41927.957638888889</v>
      </c>
      <c r="Q3323" s="11">
        <f>(((J3323/60)/60)/24)+DATE(1970,1,1)+(-5/24)</f>
        <v>41913.891956018517</v>
      </c>
      <c r="R3323" s="13" t="s">
        <v>8271</v>
      </c>
      <c r="S3323" s="14" t="str">
        <f t="shared" si="307"/>
        <v>theater</v>
      </c>
      <c r="T3323" s="13" t="str">
        <f t="shared" si="308"/>
        <v>plays</v>
      </c>
      <c r="U3323">
        <f>LEN(C3323)</f>
        <v>132</v>
      </c>
      <c r="V3323">
        <f t="shared" si="309"/>
        <v>0</v>
      </c>
      <c r="W3323">
        <f t="shared" si="310"/>
        <v>0</v>
      </c>
      <c r="X3323">
        <f t="shared" si="311"/>
        <v>1</v>
      </c>
    </row>
    <row r="3324" spans="1:24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>
        <f>E3324/D3324</f>
        <v>1.0151515151515151</v>
      </c>
      <c r="O3324" s="6">
        <f>IF(L3324&gt;0,E3324/L3324,0)</f>
        <v>145.65217391304347</v>
      </c>
      <c r="P3324" s="11">
        <f t="shared" si="306"/>
        <v>42542.954861111109</v>
      </c>
      <c r="Q3324" s="11">
        <f>(((J3324/60)/60)/24)+DATE(1970,1,1)+(-5/24)</f>
        <v>42520.802037037036</v>
      </c>
      <c r="R3324" s="13" t="s">
        <v>8271</v>
      </c>
      <c r="S3324" s="14" t="str">
        <f t="shared" si="307"/>
        <v>theater</v>
      </c>
      <c r="T3324" s="13" t="str">
        <f t="shared" si="308"/>
        <v>plays</v>
      </c>
      <c r="U3324">
        <f>LEN(C3324)</f>
        <v>130</v>
      </c>
      <c r="V3324">
        <f t="shared" si="309"/>
        <v>0</v>
      </c>
      <c r="W3324">
        <f t="shared" si="310"/>
        <v>0</v>
      </c>
      <c r="X3324">
        <f t="shared" si="311"/>
        <v>1</v>
      </c>
    </row>
    <row r="3325" spans="1:24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>
        <f>E3325/D3325</f>
        <v>1.2589999999999999</v>
      </c>
      <c r="O3325" s="6">
        <f>IF(L3325&gt;0,E3325/L3325,0)</f>
        <v>25.693877551020407</v>
      </c>
      <c r="P3325" s="11">
        <f t="shared" si="306"/>
        <v>42638.157499999994</v>
      </c>
      <c r="Q3325" s="11">
        <f>(((J3325/60)/60)/24)+DATE(1970,1,1)+(-5/24)</f>
        <v>42608.157499999994</v>
      </c>
      <c r="R3325" s="13" t="s">
        <v>8271</v>
      </c>
      <c r="S3325" s="14" t="str">
        <f t="shared" si="307"/>
        <v>theater</v>
      </c>
      <c r="T3325" s="13" t="str">
        <f t="shared" si="308"/>
        <v>plays</v>
      </c>
      <c r="U3325">
        <f>LEN(C3325)</f>
        <v>134</v>
      </c>
      <c r="V3325">
        <f t="shared" si="309"/>
        <v>0</v>
      </c>
      <c r="W3325">
        <f t="shared" si="310"/>
        <v>0</v>
      </c>
      <c r="X3325">
        <f t="shared" si="311"/>
        <v>1</v>
      </c>
    </row>
    <row r="3326" spans="1:24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>
        <f>E3326/D3326</f>
        <v>1.0166666666666666</v>
      </c>
      <c r="O3326" s="6">
        <f>IF(L3326&gt;0,E3326/L3326,0)</f>
        <v>152.5</v>
      </c>
      <c r="P3326" s="11">
        <f t="shared" si="306"/>
        <v>42526.374884259254</v>
      </c>
      <c r="Q3326" s="11">
        <f>(((J3326/60)/60)/24)+DATE(1970,1,1)+(-5/24)</f>
        <v>42512.374884259254</v>
      </c>
      <c r="R3326" s="13" t="s">
        <v>8271</v>
      </c>
      <c r="S3326" s="14" t="str">
        <f t="shared" si="307"/>
        <v>theater</v>
      </c>
      <c r="T3326" s="13" t="str">
        <f t="shared" si="308"/>
        <v>plays</v>
      </c>
      <c r="U3326">
        <f>LEN(C3326)</f>
        <v>99</v>
      </c>
      <c r="V3326">
        <f t="shared" si="309"/>
        <v>0</v>
      </c>
      <c r="W3326">
        <f t="shared" si="310"/>
        <v>1</v>
      </c>
      <c r="X3326">
        <f t="shared" si="311"/>
        <v>0</v>
      </c>
    </row>
    <row r="3327" spans="1:24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>
        <f>E3327/D3327</f>
        <v>1.125</v>
      </c>
      <c r="O3327" s="6">
        <f>IF(L3327&gt;0,E3327/L3327,0)</f>
        <v>30</v>
      </c>
      <c r="P3327" s="11">
        <f t="shared" si="306"/>
        <v>42099.535613425927</v>
      </c>
      <c r="Q3327" s="11">
        <f>(((J3327/60)/60)/24)+DATE(1970,1,1)+(-5/24)</f>
        <v>42064.577280092592</v>
      </c>
      <c r="R3327" s="13" t="s">
        <v>8271</v>
      </c>
      <c r="S3327" s="14" t="str">
        <f t="shared" si="307"/>
        <v>theater</v>
      </c>
      <c r="T3327" s="13" t="str">
        <f t="shared" si="308"/>
        <v>plays</v>
      </c>
      <c r="U3327">
        <f>LEN(C3327)</f>
        <v>122</v>
      </c>
      <c r="V3327">
        <f t="shared" si="309"/>
        <v>0</v>
      </c>
      <c r="W3327">
        <f t="shared" si="310"/>
        <v>0</v>
      </c>
      <c r="X3327">
        <f t="shared" si="311"/>
        <v>1</v>
      </c>
    </row>
    <row r="3328" spans="1:24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>
        <f>E3328/D3328</f>
        <v>1.0137499999999999</v>
      </c>
      <c r="O3328" s="6">
        <f>IF(L3328&gt;0,E3328/L3328,0)</f>
        <v>142.28070175438597</v>
      </c>
      <c r="P3328" s="11">
        <f t="shared" si="306"/>
        <v>42071.464178240734</v>
      </c>
      <c r="Q3328" s="11">
        <f>(((J3328/60)/60)/24)+DATE(1970,1,1)+(-5/24)</f>
        <v>42041.505844907406</v>
      </c>
      <c r="R3328" s="13" t="s">
        <v>8271</v>
      </c>
      <c r="S3328" s="14" t="str">
        <f t="shared" si="307"/>
        <v>theater</v>
      </c>
      <c r="T3328" s="13" t="str">
        <f t="shared" si="308"/>
        <v>plays</v>
      </c>
      <c r="U3328">
        <f>LEN(C3328)</f>
        <v>129</v>
      </c>
      <c r="V3328">
        <f t="shared" si="309"/>
        <v>0</v>
      </c>
      <c r="W3328">
        <f t="shared" si="310"/>
        <v>0</v>
      </c>
      <c r="X3328">
        <f t="shared" si="311"/>
        <v>1</v>
      </c>
    </row>
    <row r="3329" spans="1:24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>
        <f>E3329/D3329</f>
        <v>1.0125</v>
      </c>
      <c r="O3329" s="6">
        <f>IF(L3329&gt;0,E3329/L3329,0)</f>
        <v>24.545454545454547</v>
      </c>
      <c r="P3329" s="11">
        <f t="shared" si="306"/>
        <v>42498.166273148141</v>
      </c>
      <c r="Q3329" s="11">
        <f>(((J3329/60)/60)/24)+DATE(1970,1,1)+(-5/24)</f>
        <v>42468.166273148141</v>
      </c>
      <c r="R3329" s="13" t="s">
        <v>8271</v>
      </c>
      <c r="S3329" s="14" t="str">
        <f t="shared" si="307"/>
        <v>theater</v>
      </c>
      <c r="T3329" s="13" t="str">
        <f t="shared" si="308"/>
        <v>plays</v>
      </c>
      <c r="U3329">
        <f>LEN(C3329)</f>
        <v>133</v>
      </c>
      <c r="V3329">
        <f t="shared" si="309"/>
        <v>0</v>
      </c>
      <c r="W3329">
        <f t="shared" si="310"/>
        <v>0</v>
      </c>
      <c r="X3329">
        <f t="shared" si="311"/>
        <v>1</v>
      </c>
    </row>
    <row r="3330" spans="1:24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>
        <f>E3330/D3330</f>
        <v>1.4638888888888888</v>
      </c>
      <c r="O3330" s="6">
        <f>IF(L3330&gt;0,E3330/L3330,0)</f>
        <v>292.77777777777777</v>
      </c>
      <c r="P3330" s="11">
        <f t="shared" ref="P3330:P3393" si="312">(((I3330/60)/60)/24)+DATE(1970,1,1)+(-5/24)</f>
        <v>41824.833333333328</v>
      </c>
      <c r="Q3330" s="11">
        <f>(((J3330/60)/60)/24)+DATE(1970,1,1)+(-5/24)</f>
        <v>41822.366701388884</v>
      </c>
      <c r="R3330" s="13" t="s">
        <v>8271</v>
      </c>
      <c r="S3330" s="14" t="str">
        <f t="shared" ref="S3330:S3393" si="313">LEFT(R3330,SEARCH("/",R3330)-1)</f>
        <v>theater</v>
      </c>
      <c r="T3330" s="13" t="str">
        <f t="shared" ref="T3330:T3393" si="314">RIGHT(R3330,LEN(R3330)-SEARCH("/",R3330))</f>
        <v>plays</v>
      </c>
      <c r="U3330">
        <f>LEN(C3330)</f>
        <v>133</v>
      </c>
      <c r="V3330">
        <f t="shared" si="309"/>
        <v>0</v>
      </c>
      <c r="W3330">
        <f t="shared" si="310"/>
        <v>0</v>
      </c>
      <c r="X3330">
        <f t="shared" si="311"/>
        <v>1</v>
      </c>
    </row>
    <row r="3331" spans="1:24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>
        <f>E3331/D3331</f>
        <v>1.1679999999999999</v>
      </c>
      <c r="O3331" s="6">
        <f>IF(L3331&gt;0,E3331/L3331,0)</f>
        <v>44.92307692307692</v>
      </c>
      <c r="P3331" s="11">
        <f t="shared" si="312"/>
        <v>41847.75</v>
      </c>
      <c r="Q3331" s="11">
        <f>(((J3331/60)/60)/24)+DATE(1970,1,1)+(-5/24)</f>
        <v>41837.114675925921</v>
      </c>
      <c r="R3331" s="13" t="s">
        <v>8271</v>
      </c>
      <c r="S3331" s="14" t="str">
        <f t="shared" si="313"/>
        <v>theater</v>
      </c>
      <c r="T3331" s="13" t="str">
        <f t="shared" si="314"/>
        <v>plays</v>
      </c>
      <c r="U3331">
        <f>LEN(C3331)</f>
        <v>105</v>
      </c>
      <c r="V3331">
        <f t="shared" ref="V3331:V3394" si="315">IF(U3331&lt;50,1,0)</f>
        <v>0</v>
      </c>
      <c r="W3331">
        <f t="shared" ref="W3331:W3394" si="316">IF(AND(U3331&gt;= 50, U3331 &lt; 100),1,0)</f>
        <v>0</v>
      </c>
      <c r="X3331">
        <f t="shared" ref="X3331:X3394" si="317">IF(U3331&gt;=100,1,0)</f>
        <v>1</v>
      </c>
    </row>
    <row r="3332" spans="1:24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>
        <f>E3332/D3332</f>
        <v>1.0626666666666666</v>
      </c>
      <c r="O3332" s="6">
        <f>IF(L3332&gt;0,E3332/L3332,0)</f>
        <v>23.10144927536232</v>
      </c>
      <c r="P3332" s="11">
        <f t="shared" si="312"/>
        <v>42095.637361111112</v>
      </c>
      <c r="Q3332" s="11">
        <f>(((J3332/60)/60)/24)+DATE(1970,1,1)+(-5/24)</f>
        <v>42065.679027777776</v>
      </c>
      <c r="R3332" s="13" t="s">
        <v>8271</v>
      </c>
      <c r="S3332" s="14" t="str">
        <f t="shared" si="313"/>
        <v>theater</v>
      </c>
      <c r="T3332" s="13" t="str">
        <f t="shared" si="314"/>
        <v>plays</v>
      </c>
      <c r="U3332">
        <f>LEN(C3332)</f>
        <v>115</v>
      </c>
      <c r="V3332">
        <f t="shared" si="315"/>
        <v>0</v>
      </c>
      <c r="W3332">
        <f t="shared" si="316"/>
        <v>0</v>
      </c>
      <c r="X3332">
        <f t="shared" si="317"/>
        <v>1</v>
      </c>
    </row>
    <row r="3333" spans="1:24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>
        <f>E3333/D3333</f>
        <v>1.0451999999999999</v>
      </c>
      <c r="O3333" s="6">
        <f>IF(L3333&gt;0,E3333/L3333,0)</f>
        <v>80.400000000000006</v>
      </c>
      <c r="P3333" s="11">
        <f t="shared" si="312"/>
        <v>42283.48942129629</v>
      </c>
      <c r="Q3333" s="11">
        <f>(((J3333/60)/60)/24)+DATE(1970,1,1)+(-5/24)</f>
        <v>42248.48942129629</v>
      </c>
      <c r="R3333" s="13" t="s">
        <v>8271</v>
      </c>
      <c r="S3333" s="14" t="str">
        <f t="shared" si="313"/>
        <v>theater</v>
      </c>
      <c r="T3333" s="13" t="str">
        <f t="shared" si="314"/>
        <v>plays</v>
      </c>
      <c r="U3333">
        <f>LEN(C3333)</f>
        <v>134</v>
      </c>
      <c r="V3333">
        <f t="shared" si="315"/>
        <v>0</v>
      </c>
      <c r="W3333">
        <f t="shared" si="316"/>
        <v>0</v>
      </c>
      <c r="X3333">
        <f t="shared" si="317"/>
        <v>1</v>
      </c>
    </row>
    <row r="3334" spans="1:24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>
        <f>E3334/D3334</f>
        <v>1</v>
      </c>
      <c r="O3334" s="6">
        <f>IF(L3334&gt;0,E3334/L3334,0)</f>
        <v>72.289156626506028</v>
      </c>
      <c r="P3334" s="11">
        <f t="shared" si="312"/>
        <v>41839.651967592588</v>
      </c>
      <c r="Q3334" s="11">
        <f>(((J3334/60)/60)/24)+DATE(1970,1,1)+(-5/24)</f>
        <v>41809.651967592588</v>
      </c>
      <c r="R3334" s="13" t="s">
        <v>8271</v>
      </c>
      <c r="S3334" s="14" t="str">
        <f t="shared" si="313"/>
        <v>theater</v>
      </c>
      <c r="T3334" s="13" t="str">
        <f t="shared" si="314"/>
        <v>plays</v>
      </c>
      <c r="U3334">
        <f>LEN(C3334)</f>
        <v>121</v>
      </c>
      <c r="V3334">
        <f t="shared" si="315"/>
        <v>0</v>
      </c>
      <c r="W3334">
        <f t="shared" si="316"/>
        <v>0</v>
      </c>
      <c r="X3334">
        <f t="shared" si="317"/>
        <v>1</v>
      </c>
    </row>
    <row r="3335" spans="1:24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>
        <f>E3335/D3335</f>
        <v>1.0457142857142858</v>
      </c>
      <c r="O3335" s="6">
        <f>IF(L3335&gt;0,E3335/L3335,0)</f>
        <v>32.972972972972975</v>
      </c>
      <c r="P3335" s="11">
        <f t="shared" si="312"/>
        <v>42170.468518518515</v>
      </c>
      <c r="Q3335" s="11">
        <f>(((J3335/60)/60)/24)+DATE(1970,1,1)+(-5/24)</f>
        <v>42148.468518518515</v>
      </c>
      <c r="R3335" s="13" t="s">
        <v>8271</v>
      </c>
      <c r="S3335" s="14" t="str">
        <f t="shared" si="313"/>
        <v>theater</v>
      </c>
      <c r="T3335" s="13" t="str">
        <f t="shared" si="314"/>
        <v>plays</v>
      </c>
      <c r="U3335">
        <f>LEN(C3335)</f>
        <v>132</v>
      </c>
      <c r="V3335">
        <f t="shared" si="315"/>
        <v>0</v>
      </c>
      <c r="W3335">
        <f t="shared" si="316"/>
        <v>0</v>
      </c>
      <c r="X3335">
        <f t="shared" si="317"/>
        <v>1</v>
      </c>
    </row>
    <row r="3336" spans="1:24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>
        <f>E3336/D3336</f>
        <v>1.3862051149573753</v>
      </c>
      <c r="O3336" s="6">
        <f>IF(L3336&gt;0,E3336/L3336,0)</f>
        <v>116.65217391304348</v>
      </c>
      <c r="P3336" s="11">
        <f t="shared" si="312"/>
        <v>42215.312754629624</v>
      </c>
      <c r="Q3336" s="11">
        <f>(((J3336/60)/60)/24)+DATE(1970,1,1)+(-5/24)</f>
        <v>42185.312754629624</v>
      </c>
      <c r="R3336" s="13" t="s">
        <v>8271</v>
      </c>
      <c r="S3336" s="14" t="str">
        <f t="shared" si="313"/>
        <v>theater</v>
      </c>
      <c r="T3336" s="13" t="str">
        <f t="shared" si="314"/>
        <v>plays</v>
      </c>
      <c r="U3336">
        <f>LEN(C3336)</f>
        <v>89</v>
      </c>
      <c r="V3336">
        <f t="shared" si="315"/>
        <v>0</v>
      </c>
      <c r="W3336">
        <f t="shared" si="316"/>
        <v>1</v>
      </c>
      <c r="X3336">
        <f t="shared" si="317"/>
        <v>0</v>
      </c>
    </row>
    <row r="3337" spans="1:24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>
        <f>E3337/D3337</f>
        <v>1.0032000000000001</v>
      </c>
      <c r="O3337" s="6">
        <f>IF(L3337&gt;0,E3337/L3337,0)</f>
        <v>79.61904761904762</v>
      </c>
      <c r="P3337" s="11">
        <f t="shared" si="312"/>
        <v>41854.75</v>
      </c>
      <c r="Q3337" s="11">
        <f>(((J3337/60)/60)/24)+DATE(1970,1,1)+(-5/24)</f>
        <v>41827.465810185182</v>
      </c>
      <c r="R3337" s="13" t="s">
        <v>8271</v>
      </c>
      <c r="S3337" s="14" t="str">
        <f t="shared" si="313"/>
        <v>theater</v>
      </c>
      <c r="T3337" s="13" t="str">
        <f t="shared" si="314"/>
        <v>plays</v>
      </c>
      <c r="U3337">
        <f>LEN(C3337)</f>
        <v>130</v>
      </c>
      <c r="V3337">
        <f t="shared" si="315"/>
        <v>0</v>
      </c>
      <c r="W3337">
        <f t="shared" si="316"/>
        <v>0</v>
      </c>
      <c r="X3337">
        <f t="shared" si="317"/>
        <v>1</v>
      </c>
    </row>
    <row r="3338" spans="1:24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>
        <f>E3338/D3338</f>
        <v>1</v>
      </c>
      <c r="O3338" s="6">
        <f>IF(L3338&gt;0,E3338/L3338,0)</f>
        <v>27.777777777777779</v>
      </c>
      <c r="P3338" s="11">
        <f t="shared" si="312"/>
        <v>42465.148680555554</v>
      </c>
      <c r="Q3338" s="11">
        <f>(((J3338/60)/60)/24)+DATE(1970,1,1)+(-5/24)</f>
        <v>42437.190347222226</v>
      </c>
      <c r="R3338" s="13" t="s">
        <v>8271</v>
      </c>
      <c r="S3338" s="14" t="str">
        <f t="shared" si="313"/>
        <v>theater</v>
      </c>
      <c r="T3338" s="13" t="str">
        <f t="shared" si="314"/>
        <v>plays</v>
      </c>
      <c r="U3338">
        <f>LEN(C3338)</f>
        <v>118</v>
      </c>
      <c r="V3338">
        <f t="shared" si="315"/>
        <v>0</v>
      </c>
      <c r="W3338">
        <f t="shared" si="316"/>
        <v>0</v>
      </c>
      <c r="X3338">
        <f t="shared" si="317"/>
        <v>1</v>
      </c>
    </row>
    <row r="3339" spans="1:24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>
        <f>E3339/D3339</f>
        <v>1.1020000000000001</v>
      </c>
      <c r="O3339" s="6">
        <f>IF(L3339&gt;0,E3339/L3339,0)</f>
        <v>81.029411764705884</v>
      </c>
      <c r="P3339" s="11">
        <f t="shared" si="312"/>
        <v>41922.666666666664</v>
      </c>
      <c r="Q3339" s="11">
        <f>(((J3339/60)/60)/24)+DATE(1970,1,1)+(-5/24)</f>
        <v>41901.073692129627</v>
      </c>
      <c r="R3339" s="13" t="s">
        <v>8271</v>
      </c>
      <c r="S3339" s="14" t="str">
        <f t="shared" si="313"/>
        <v>theater</v>
      </c>
      <c r="T3339" s="13" t="str">
        <f t="shared" si="314"/>
        <v>plays</v>
      </c>
      <c r="U3339">
        <f>LEN(C3339)</f>
        <v>119</v>
      </c>
      <c r="V3339">
        <f t="shared" si="315"/>
        <v>0</v>
      </c>
      <c r="W3339">
        <f t="shared" si="316"/>
        <v>0</v>
      </c>
      <c r="X3339">
        <f t="shared" si="317"/>
        <v>1</v>
      </c>
    </row>
    <row r="3340" spans="1:24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>
        <f>E3340/D3340</f>
        <v>1.0218</v>
      </c>
      <c r="O3340" s="6">
        <f>IF(L3340&gt;0,E3340/L3340,0)</f>
        <v>136.84821428571428</v>
      </c>
      <c r="P3340" s="11">
        <f t="shared" si="312"/>
        <v>42790.366666666661</v>
      </c>
      <c r="Q3340" s="11">
        <f>(((J3340/60)/60)/24)+DATE(1970,1,1)+(-5/24)</f>
        <v>42769.366666666661</v>
      </c>
      <c r="R3340" s="13" t="s">
        <v>8271</v>
      </c>
      <c r="S3340" s="14" t="str">
        <f t="shared" si="313"/>
        <v>theater</v>
      </c>
      <c r="T3340" s="13" t="str">
        <f t="shared" si="314"/>
        <v>plays</v>
      </c>
      <c r="U3340">
        <f>LEN(C3340)</f>
        <v>77</v>
      </c>
      <c r="V3340">
        <f t="shared" si="315"/>
        <v>0</v>
      </c>
      <c r="W3340">
        <f t="shared" si="316"/>
        <v>1</v>
      </c>
      <c r="X3340">
        <f t="shared" si="317"/>
        <v>0</v>
      </c>
    </row>
    <row r="3341" spans="1:24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>
        <f>E3341/D3341</f>
        <v>1.0435000000000001</v>
      </c>
      <c r="O3341" s="6">
        <f>IF(L3341&gt;0,E3341/L3341,0)</f>
        <v>177.61702127659575</v>
      </c>
      <c r="P3341" s="11">
        <f t="shared" si="312"/>
        <v>42579.457384259258</v>
      </c>
      <c r="Q3341" s="11">
        <f>(((J3341/60)/60)/24)+DATE(1970,1,1)+(-5/24)</f>
        <v>42549.457384259258</v>
      </c>
      <c r="R3341" s="13" t="s">
        <v>8271</v>
      </c>
      <c r="S3341" s="14" t="str">
        <f t="shared" si="313"/>
        <v>theater</v>
      </c>
      <c r="T3341" s="13" t="str">
        <f t="shared" si="314"/>
        <v>plays</v>
      </c>
      <c r="U3341">
        <f>LEN(C3341)</f>
        <v>92</v>
      </c>
      <c r="V3341">
        <f t="shared" si="315"/>
        <v>0</v>
      </c>
      <c r="W3341">
        <f t="shared" si="316"/>
        <v>1</v>
      </c>
      <c r="X3341">
        <f t="shared" si="317"/>
        <v>0</v>
      </c>
    </row>
    <row r="3342" spans="1:24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>
        <f>E3342/D3342</f>
        <v>1.3816666666666666</v>
      </c>
      <c r="O3342" s="6">
        <f>IF(L3342&gt;0,E3342/L3342,0)</f>
        <v>109.07894736842105</v>
      </c>
      <c r="P3342" s="11">
        <f t="shared" si="312"/>
        <v>42710.765671296293</v>
      </c>
      <c r="Q3342" s="11">
        <f>(((J3342/60)/60)/24)+DATE(1970,1,1)+(-5/24)</f>
        <v>42685.765671296293</v>
      </c>
      <c r="R3342" s="13" t="s">
        <v>8271</v>
      </c>
      <c r="S3342" s="14" t="str">
        <f t="shared" si="313"/>
        <v>theater</v>
      </c>
      <c r="T3342" s="13" t="str">
        <f t="shared" si="314"/>
        <v>plays</v>
      </c>
      <c r="U3342">
        <f>LEN(C3342)</f>
        <v>135</v>
      </c>
      <c r="V3342">
        <f t="shared" si="315"/>
        <v>0</v>
      </c>
      <c r="W3342">
        <f t="shared" si="316"/>
        <v>0</v>
      </c>
      <c r="X3342">
        <f t="shared" si="317"/>
        <v>1</v>
      </c>
    </row>
    <row r="3343" spans="1:24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>
        <f>E3343/D3343</f>
        <v>1</v>
      </c>
      <c r="O3343" s="6">
        <f>IF(L3343&gt;0,E3343/L3343,0)</f>
        <v>119.64285714285714</v>
      </c>
      <c r="P3343" s="11">
        <f t="shared" si="312"/>
        <v>42533.499999999993</v>
      </c>
      <c r="Q3343" s="11">
        <f>(((J3343/60)/60)/24)+DATE(1970,1,1)+(-5/24)</f>
        <v>42510.590520833335</v>
      </c>
      <c r="R3343" s="13" t="s">
        <v>8271</v>
      </c>
      <c r="S3343" s="14" t="str">
        <f t="shared" si="313"/>
        <v>theater</v>
      </c>
      <c r="T3343" s="13" t="str">
        <f t="shared" si="314"/>
        <v>plays</v>
      </c>
      <c r="U3343">
        <f>LEN(C3343)</f>
        <v>135</v>
      </c>
      <c r="V3343">
        <f t="shared" si="315"/>
        <v>0</v>
      </c>
      <c r="W3343">
        <f t="shared" si="316"/>
        <v>0</v>
      </c>
      <c r="X3343">
        <f t="shared" si="317"/>
        <v>1</v>
      </c>
    </row>
    <row r="3344" spans="1:24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>
        <f>E3344/D3344</f>
        <v>1.0166666666666666</v>
      </c>
      <c r="O3344" s="6">
        <f>IF(L3344&gt;0,E3344/L3344,0)</f>
        <v>78.205128205128204</v>
      </c>
      <c r="P3344" s="11">
        <f t="shared" si="312"/>
        <v>42094.999305555553</v>
      </c>
      <c r="Q3344" s="11">
        <f>(((J3344/60)/60)/24)+DATE(1970,1,1)+(-5/24)</f>
        <v>42062.088078703695</v>
      </c>
      <c r="R3344" s="13" t="s">
        <v>8271</v>
      </c>
      <c r="S3344" s="14" t="str">
        <f t="shared" si="313"/>
        <v>theater</v>
      </c>
      <c r="T3344" s="13" t="str">
        <f t="shared" si="314"/>
        <v>plays</v>
      </c>
      <c r="U3344">
        <f>LEN(C3344)</f>
        <v>93</v>
      </c>
      <c r="V3344">
        <f t="shared" si="315"/>
        <v>0</v>
      </c>
      <c r="W3344">
        <f t="shared" si="316"/>
        <v>1</v>
      </c>
      <c r="X3344">
        <f t="shared" si="317"/>
        <v>0</v>
      </c>
    </row>
    <row r="3345" spans="1:24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>
        <f>E3345/D3345</f>
        <v>1.7142857142857142</v>
      </c>
      <c r="O3345" s="6">
        <f>IF(L3345&gt;0,E3345/L3345,0)</f>
        <v>52.173913043478258</v>
      </c>
      <c r="P3345" s="11">
        <f t="shared" si="312"/>
        <v>42473.345833333333</v>
      </c>
      <c r="Q3345" s="11">
        <f>(((J3345/60)/60)/24)+DATE(1970,1,1)+(-5/24)</f>
        <v>42452.708148148151</v>
      </c>
      <c r="R3345" s="13" t="s">
        <v>8271</v>
      </c>
      <c r="S3345" s="14" t="str">
        <f t="shared" si="313"/>
        <v>theater</v>
      </c>
      <c r="T3345" s="13" t="str">
        <f t="shared" si="314"/>
        <v>plays</v>
      </c>
      <c r="U3345">
        <f>LEN(C3345)</f>
        <v>113</v>
      </c>
      <c r="V3345">
        <f t="shared" si="315"/>
        <v>0</v>
      </c>
      <c r="W3345">
        <f t="shared" si="316"/>
        <v>0</v>
      </c>
      <c r="X3345">
        <f t="shared" si="317"/>
        <v>1</v>
      </c>
    </row>
    <row r="3346" spans="1:24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>
        <f>E3346/D3346</f>
        <v>1.0144444444444445</v>
      </c>
      <c r="O3346" s="6">
        <f>IF(L3346&gt;0,E3346/L3346,0)</f>
        <v>114.125</v>
      </c>
      <c r="P3346" s="11">
        <f t="shared" si="312"/>
        <v>41880.991817129623</v>
      </c>
      <c r="Q3346" s="11">
        <f>(((J3346/60)/60)/24)+DATE(1970,1,1)+(-5/24)</f>
        <v>41850.991817129623</v>
      </c>
      <c r="R3346" s="13" t="s">
        <v>8271</v>
      </c>
      <c r="S3346" s="14" t="str">
        <f t="shared" si="313"/>
        <v>theater</v>
      </c>
      <c r="T3346" s="13" t="str">
        <f t="shared" si="314"/>
        <v>plays</v>
      </c>
      <c r="U3346">
        <f>LEN(C3346)</f>
        <v>133</v>
      </c>
      <c r="V3346">
        <f t="shared" si="315"/>
        <v>0</v>
      </c>
      <c r="W3346">
        <f t="shared" si="316"/>
        <v>0</v>
      </c>
      <c r="X3346">
        <f t="shared" si="317"/>
        <v>1</v>
      </c>
    </row>
    <row r="3347" spans="1:24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>
        <f>E3347/D3347</f>
        <v>1.3</v>
      </c>
      <c r="O3347" s="6">
        <f>IF(L3347&gt;0,E3347/L3347,0)</f>
        <v>50</v>
      </c>
      <c r="P3347" s="11">
        <f t="shared" si="312"/>
        <v>42111.817361111105</v>
      </c>
      <c r="Q3347" s="11">
        <f>(((J3347/60)/60)/24)+DATE(1970,1,1)+(-5/24)</f>
        <v>42052.897777777776</v>
      </c>
      <c r="R3347" s="13" t="s">
        <v>8271</v>
      </c>
      <c r="S3347" s="14" t="str">
        <f t="shared" si="313"/>
        <v>theater</v>
      </c>
      <c r="T3347" s="13" t="str">
        <f t="shared" si="314"/>
        <v>plays</v>
      </c>
      <c r="U3347">
        <f>LEN(C3347)</f>
        <v>135</v>
      </c>
      <c r="V3347">
        <f t="shared" si="315"/>
        <v>0</v>
      </c>
      <c r="W3347">
        <f t="shared" si="316"/>
        <v>0</v>
      </c>
      <c r="X3347">
        <f t="shared" si="317"/>
        <v>1</v>
      </c>
    </row>
    <row r="3348" spans="1:24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>
        <f>E3348/D3348</f>
        <v>1.1000000000000001</v>
      </c>
      <c r="O3348" s="6">
        <f>IF(L3348&gt;0,E3348/L3348,0)</f>
        <v>91.666666666666671</v>
      </c>
      <c r="P3348" s="11">
        <f t="shared" si="312"/>
        <v>42060.816087962965</v>
      </c>
      <c r="Q3348" s="11">
        <f>(((J3348/60)/60)/24)+DATE(1970,1,1)+(-5/24)</f>
        <v>42053.816087962965</v>
      </c>
      <c r="R3348" s="13" t="s">
        <v>8271</v>
      </c>
      <c r="S3348" s="14" t="str">
        <f t="shared" si="313"/>
        <v>theater</v>
      </c>
      <c r="T3348" s="13" t="str">
        <f t="shared" si="314"/>
        <v>plays</v>
      </c>
      <c r="U3348">
        <f>LEN(C3348)</f>
        <v>120</v>
      </c>
      <c r="V3348">
        <f t="shared" si="315"/>
        <v>0</v>
      </c>
      <c r="W3348">
        <f t="shared" si="316"/>
        <v>0</v>
      </c>
      <c r="X3348">
        <f t="shared" si="317"/>
        <v>1</v>
      </c>
    </row>
    <row r="3349" spans="1:24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>
        <f>E3349/D3349</f>
        <v>1.1944999999999999</v>
      </c>
      <c r="O3349" s="6">
        <f>IF(L3349&gt;0,E3349/L3349,0)</f>
        <v>108.59090909090909</v>
      </c>
      <c r="P3349" s="11">
        <f t="shared" si="312"/>
        <v>42498.666666666664</v>
      </c>
      <c r="Q3349" s="11">
        <f>(((J3349/60)/60)/24)+DATE(1970,1,1)+(-5/24)</f>
        <v>42484.343217592592</v>
      </c>
      <c r="R3349" s="13" t="s">
        <v>8271</v>
      </c>
      <c r="S3349" s="14" t="str">
        <f t="shared" si="313"/>
        <v>theater</v>
      </c>
      <c r="T3349" s="13" t="str">
        <f t="shared" si="314"/>
        <v>plays</v>
      </c>
      <c r="U3349">
        <f>LEN(C3349)</f>
        <v>135</v>
      </c>
      <c r="V3349">
        <f t="shared" si="315"/>
        <v>0</v>
      </c>
      <c r="W3349">
        <f t="shared" si="316"/>
        <v>0</v>
      </c>
      <c r="X3349">
        <f t="shared" si="317"/>
        <v>1</v>
      </c>
    </row>
    <row r="3350" spans="1:24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>
        <f>E3350/D3350</f>
        <v>1.002909090909091</v>
      </c>
      <c r="O3350" s="6">
        <f>IF(L3350&gt;0,E3350/L3350,0)</f>
        <v>69.822784810126578</v>
      </c>
      <c r="P3350" s="11">
        <f t="shared" si="312"/>
        <v>42489.957638888889</v>
      </c>
      <c r="Q3350" s="11">
        <f>(((J3350/60)/60)/24)+DATE(1970,1,1)+(-5/24)</f>
        <v>42466.350462962961</v>
      </c>
      <c r="R3350" s="13" t="s">
        <v>8271</v>
      </c>
      <c r="S3350" s="14" t="str">
        <f t="shared" si="313"/>
        <v>theater</v>
      </c>
      <c r="T3350" s="13" t="str">
        <f t="shared" si="314"/>
        <v>plays</v>
      </c>
      <c r="U3350">
        <f>LEN(C3350)</f>
        <v>131</v>
      </c>
      <c r="V3350">
        <f t="shared" si="315"/>
        <v>0</v>
      </c>
      <c r="W3350">
        <f t="shared" si="316"/>
        <v>0</v>
      </c>
      <c r="X3350">
        <f t="shared" si="317"/>
        <v>1</v>
      </c>
    </row>
    <row r="3351" spans="1:24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>
        <f>E3351/D3351</f>
        <v>1.534</v>
      </c>
      <c r="O3351" s="6">
        <f>IF(L3351&gt;0,E3351/L3351,0)</f>
        <v>109.57142857142857</v>
      </c>
      <c r="P3351" s="11">
        <f t="shared" si="312"/>
        <v>42534.499999999993</v>
      </c>
      <c r="Q3351" s="11">
        <f>(((J3351/60)/60)/24)+DATE(1970,1,1)+(-5/24)</f>
        <v>42512.902453703697</v>
      </c>
      <c r="R3351" s="13" t="s">
        <v>8271</v>
      </c>
      <c r="S3351" s="14" t="str">
        <f t="shared" si="313"/>
        <v>theater</v>
      </c>
      <c r="T3351" s="13" t="str">
        <f t="shared" si="314"/>
        <v>plays</v>
      </c>
      <c r="U3351">
        <f>LEN(C3351)</f>
        <v>135</v>
      </c>
      <c r="V3351">
        <f t="shared" si="315"/>
        <v>0</v>
      </c>
      <c r="W3351">
        <f t="shared" si="316"/>
        <v>0</v>
      </c>
      <c r="X3351">
        <f t="shared" si="317"/>
        <v>1</v>
      </c>
    </row>
    <row r="3352" spans="1:24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>
        <f>E3352/D3352</f>
        <v>1.0442857142857143</v>
      </c>
      <c r="O3352" s="6">
        <f>IF(L3352&gt;0,E3352/L3352,0)</f>
        <v>71.666666666666671</v>
      </c>
      <c r="P3352" s="11">
        <f t="shared" si="312"/>
        <v>42337.749999999993</v>
      </c>
      <c r="Q3352" s="11">
        <f>(((J3352/60)/60)/24)+DATE(1970,1,1)+(-5/24)</f>
        <v>42302.493182870363</v>
      </c>
      <c r="R3352" s="13" t="s">
        <v>8271</v>
      </c>
      <c r="S3352" s="14" t="str">
        <f t="shared" si="313"/>
        <v>theater</v>
      </c>
      <c r="T3352" s="13" t="str">
        <f t="shared" si="314"/>
        <v>plays</v>
      </c>
      <c r="U3352">
        <f>LEN(C3352)</f>
        <v>138</v>
      </c>
      <c r="V3352">
        <f t="shared" si="315"/>
        <v>0</v>
      </c>
      <c r="W3352">
        <f t="shared" si="316"/>
        <v>0</v>
      </c>
      <c r="X3352">
        <f t="shared" si="317"/>
        <v>1</v>
      </c>
    </row>
    <row r="3353" spans="1:24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>
        <f>E3353/D3353</f>
        <v>1.0109999999999999</v>
      </c>
      <c r="O3353" s="6">
        <f>IF(L3353&gt;0,E3353/L3353,0)</f>
        <v>93.611111111111114</v>
      </c>
      <c r="P3353" s="11">
        <f t="shared" si="312"/>
        <v>41843.25</v>
      </c>
      <c r="Q3353" s="11">
        <f>(((J3353/60)/60)/24)+DATE(1970,1,1)+(-5/24)</f>
        <v>41806.187094907407</v>
      </c>
      <c r="R3353" s="13" t="s">
        <v>8271</v>
      </c>
      <c r="S3353" s="14" t="str">
        <f t="shared" si="313"/>
        <v>theater</v>
      </c>
      <c r="T3353" s="13" t="str">
        <f t="shared" si="314"/>
        <v>plays</v>
      </c>
      <c r="U3353">
        <f>LEN(C3353)</f>
        <v>131</v>
      </c>
      <c r="V3353">
        <f t="shared" si="315"/>
        <v>0</v>
      </c>
      <c r="W3353">
        <f t="shared" si="316"/>
        <v>0</v>
      </c>
      <c r="X3353">
        <f t="shared" si="317"/>
        <v>1</v>
      </c>
    </row>
    <row r="3354" spans="1:24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>
        <f>E3354/D3354</f>
        <v>1.0751999999999999</v>
      </c>
      <c r="O3354" s="6">
        <f>IF(L3354&gt;0,E3354/L3354,0)</f>
        <v>76.8</v>
      </c>
      <c r="P3354" s="11">
        <f t="shared" si="312"/>
        <v>42552.749999999993</v>
      </c>
      <c r="Q3354" s="11">
        <f>(((J3354/60)/60)/24)+DATE(1970,1,1)+(-5/24)</f>
        <v>42495.784467592595</v>
      </c>
      <c r="R3354" s="13" t="s">
        <v>8271</v>
      </c>
      <c r="S3354" s="14" t="str">
        <f t="shared" si="313"/>
        <v>theater</v>
      </c>
      <c r="T3354" s="13" t="str">
        <f t="shared" si="314"/>
        <v>plays</v>
      </c>
      <c r="U3354">
        <f>LEN(C3354)</f>
        <v>134</v>
      </c>
      <c r="V3354">
        <f t="shared" si="315"/>
        <v>0</v>
      </c>
      <c r="W3354">
        <f t="shared" si="316"/>
        <v>0</v>
      </c>
      <c r="X3354">
        <f t="shared" si="317"/>
        <v>1</v>
      </c>
    </row>
    <row r="3355" spans="1:24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>
        <f>E3355/D3355</f>
        <v>3.15</v>
      </c>
      <c r="O3355" s="6">
        <f>IF(L3355&gt;0,E3355/L3355,0)</f>
        <v>35.795454545454547</v>
      </c>
      <c r="P3355" s="11">
        <f t="shared" si="312"/>
        <v>42492.749999999993</v>
      </c>
      <c r="Q3355" s="11">
        <f>(((J3355/60)/60)/24)+DATE(1970,1,1)+(-5/24)</f>
        <v>42479.223958333336</v>
      </c>
      <c r="R3355" s="13" t="s">
        <v>8271</v>
      </c>
      <c r="S3355" s="14" t="str">
        <f t="shared" si="313"/>
        <v>theater</v>
      </c>
      <c r="T3355" s="13" t="str">
        <f t="shared" si="314"/>
        <v>plays</v>
      </c>
      <c r="U3355">
        <f>LEN(C3355)</f>
        <v>122</v>
      </c>
      <c r="V3355">
        <f t="shared" si="315"/>
        <v>0</v>
      </c>
      <c r="W3355">
        <f t="shared" si="316"/>
        <v>0</v>
      </c>
      <c r="X3355">
        <f t="shared" si="317"/>
        <v>1</v>
      </c>
    </row>
    <row r="3356" spans="1:24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>
        <f>E3356/D3356</f>
        <v>1.0193333333333334</v>
      </c>
      <c r="O3356" s="6">
        <f>IF(L3356&gt;0,E3356/L3356,0)</f>
        <v>55.6</v>
      </c>
      <c r="P3356" s="11">
        <f t="shared" si="312"/>
        <v>42305.959027777775</v>
      </c>
      <c r="Q3356" s="11">
        <f>(((J3356/60)/60)/24)+DATE(1970,1,1)+(-5/24)</f>
        <v>42270.518587962964</v>
      </c>
      <c r="R3356" s="13" t="s">
        <v>8271</v>
      </c>
      <c r="S3356" s="14" t="str">
        <f t="shared" si="313"/>
        <v>theater</v>
      </c>
      <c r="T3356" s="13" t="str">
        <f t="shared" si="314"/>
        <v>plays</v>
      </c>
      <c r="U3356">
        <f>LEN(C3356)</f>
        <v>88</v>
      </c>
      <c r="V3356">
        <f t="shared" si="315"/>
        <v>0</v>
      </c>
      <c r="W3356">
        <f t="shared" si="316"/>
        <v>1</v>
      </c>
      <c r="X3356">
        <f t="shared" si="317"/>
        <v>0</v>
      </c>
    </row>
    <row r="3357" spans="1:24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>
        <f>E3357/D3357</f>
        <v>1.2628571428571429</v>
      </c>
      <c r="O3357" s="6">
        <f>IF(L3357&gt;0,E3357/L3357,0)</f>
        <v>147.33333333333334</v>
      </c>
      <c r="P3357" s="11">
        <f t="shared" si="312"/>
        <v>42500.261805555558</v>
      </c>
      <c r="Q3357" s="11">
        <f>(((J3357/60)/60)/24)+DATE(1970,1,1)+(-5/24)</f>
        <v>42489.411192129628</v>
      </c>
      <c r="R3357" s="13" t="s">
        <v>8271</v>
      </c>
      <c r="S3357" s="14" t="str">
        <f t="shared" si="313"/>
        <v>theater</v>
      </c>
      <c r="T3357" s="13" t="str">
        <f t="shared" si="314"/>
        <v>plays</v>
      </c>
      <c r="U3357">
        <f>LEN(C3357)</f>
        <v>121</v>
      </c>
      <c r="V3357">
        <f t="shared" si="315"/>
        <v>0</v>
      </c>
      <c r="W3357">
        <f t="shared" si="316"/>
        <v>0</v>
      </c>
      <c r="X3357">
        <f t="shared" si="317"/>
        <v>1</v>
      </c>
    </row>
    <row r="3358" spans="1:24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>
        <f>E3358/D3358</f>
        <v>1.014</v>
      </c>
      <c r="O3358" s="6">
        <f>IF(L3358&gt;0,E3358/L3358,0)</f>
        <v>56.333333333333336</v>
      </c>
      <c r="P3358" s="11">
        <f t="shared" si="312"/>
        <v>42566.607314814813</v>
      </c>
      <c r="Q3358" s="11">
        <f>(((J3358/60)/60)/24)+DATE(1970,1,1)+(-5/24)</f>
        <v>42536.607314814813</v>
      </c>
      <c r="R3358" s="13" t="s">
        <v>8271</v>
      </c>
      <c r="S3358" s="14" t="str">
        <f t="shared" si="313"/>
        <v>theater</v>
      </c>
      <c r="T3358" s="13" t="str">
        <f t="shared" si="314"/>
        <v>plays</v>
      </c>
      <c r="U3358">
        <f>LEN(C3358)</f>
        <v>124</v>
      </c>
      <c r="V3358">
        <f t="shared" si="315"/>
        <v>0</v>
      </c>
      <c r="W3358">
        <f t="shared" si="316"/>
        <v>0</v>
      </c>
      <c r="X3358">
        <f t="shared" si="317"/>
        <v>1</v>
      </c>
    </row>
    <row r="3359" spans="1:24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>
        <f>E3359/D3359</f>
        <v>1.01</v>
      </c>
      <c r="O3359" s="6">
        <f>IF(L3359&gt;0,E3359/L3359,0)</f>
        <v>96.19047619047619</v>
      </c>
      <c r="P3359" s="11">
        <f t="shared" si="312"/>
        <v>41852.209606481476</v>
      </c>
      <c r="Q3359" s="11">
        <f>(((J3359/60)/60)/24)+DATE(1970,1,1)+(-5/24)</f>
        <v>41822.209606481476</v>
      </c>
      <c r="R3359" s="13" t="s">
        <v>8271</v>
      </c>
      <c r="S3359" s="14" t="str">
        <f t="shared" si="313"/>
        <v>theater</v>
      </c>
      <c r="T3359" s="13" t="str">
        <f t="shared" si="314"/>
        <v>plays</v>
      </c>
      <c r="U3359">
        <f>LEN(C3359)</f>
        <v>135</v>
      </c>
      <c r="V3359">
        <f t="shared" si="315"/>
        <v>0</v>
      </c>
      <c r="W3359">
        <f t="shared" si="316"/>
        <v>0</v>
      </c>
      <c r="X3359">
        <f t="shared" si="317"/>
        <v>1</v>
      </c>
    </row>
    <row r="3360" spans="1:24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>
        <f>E3360/D3360</f>
        <v>1.0299</v>
      </c>
      <c r="O3360" s="6">
        <f>IF(L3360&gt;0,E3360/L3360,0)</f>
        <v>63.574074074074076</v>
      </c>
      <c r="P3360" s="11">
        <f t="shared" si="312"/>
        <v>41962.144432870373</v>
      </c>
      <c r="Q3360" s="11">
        <f>(((J3360/60)/60)/24)+DATE(1970,1,1)+(-5/24)</f>
        <v>41932.102766203701</v>
      </c>
      <c r="R3360" s="13" t="s">
        <v>8271</v>
      </c>
      <c r="S3360" s="14" t="str">
        <f t="shared" si="313"/>
        <v>theater</v>
      </c>
      <c r="T3360" s="13" t="str">
        <f t="shared" si="314"/>
        <v>plays</v>
      </c>
      <c r="U3360">
        <f>LEN(C3360)</f>
        <v>117</v>
      </c>
      <c r="V3360">
        <f t="shared" si="315"/>
        <v>0</v>
      </c>
      <c r="W3360">
        <f t="shared" si="316"/>
        <v>0</v>
      </c>
      <c r="X3360">
        <f t="shared" si="317"/>
        <v>1</v>
      </c>
    </row>
    <row r="3361" spans="1:24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>
        <f>E3361/D3361</f>
        <v>1.0625</v>
      </c>
      <c r="O3361" s="6">
        <f>IF(L3361&gt;0,E3361/L3361,0)</f>
        <v>184.78260869565219</v>
      </c>
      <c r="P3361" s="11">
        <f t="shared" si="312"/>
        <v>42790.848773148151</v>
      </c>
      <c r="Q3361" s="11">
        <f>(((J3361/60)/60)/24)+DATE(1970,1,1)+(-5/24)</f>
        <v>42745.848773148151</v>
      </c>
      <c r="R3361" s="13" t="s">
        <v>8271</v>
      </c>
      <c r="S3361" s="14" t="str">
        <f t="shared" si="313"/>
        <v>theater</v>
      </c>
      <c r="T3361" s="13" t="str">
        <f t="shared" si="314"/>
        <v>plays</v>
      </c>
      <c r="U3361">
        <f>LEN(C3361)</f>
        <v>93</v>
      </c>
      <c r="V3361">
        <f t="shared" si="315"/>
        <v>0</v>
      </c>
      <c r="W3361">
        <f t="shared" si="316"/>
        <v>1</v>
      </c>
      <c r="X3361">
        <f t="shared" si="317"/>
        <v>0</v>
      </c>
    </row>
    <row r="3362" spans="1:24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>
        <f>E3362/D3362</f>
        <v>1.0137777777777779</v>
      </c>
      <c r="O3362" s="6">
        <f>IF(L3362&gt;0,E3362/L3362,0)</f>
        <v>126.72222222222223</v>
      </c>
      <c r="P3362" s="11">
        <f t="shared" si="312"/>
        <v>42718.457638888889</v>
      </c>
      <c r="Q3362" s="11">
        <f>(((J3362/60)/60)/24)+DATE(1970,1,1)+(-5/24)</f>
        <v>42696.874340277776</v>
      </c>
      <c r="R3362" s="13" t="s">
        <v>8271</v>
      </c>
      <c r="S3362" s="14" t="str">
        <f t="shared" si="313"/>
        <v>theater</v>
      </c>
      <c r="T3362" s="13" t="str">
        <f t="shared" si="314"/>
        <v>plays</v>
      </c>
      <c r="U3362">
        <f>LEN(C3362)</f>
        <v>64</v>
      </c>
      <c r="V3362">
        <f t="shared" si="315"/>
        <v>0</v>
      </c>
      <c r="W3362">
        <f t="shared" si="316"/>
        <v>1</v>
      </c>
      <c r="X3362">
        <f t="shared" si="317"/>
        <v>0</v>
      </c>
    </row>
    <row r="3363" spans="1:24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>
        <f>E3363/D3363</f>
        <v>1.1346000000000001</v>
      </c>
      <c r="O3363" s="6">
        <f>IF(L3363&gt;0,E3363/L3363,0)</f>
        <v>83.42647058823529</v>
      </c>
      <c r="P3363" s="11">
        <f t="shared" si="312"/>
        <v>41883.457638888889</v>
      </c>
      <c r="Q3363" s="11">
        <f>(((J3363/60)/60)/24)+DATE(1970,1,1)+(-5/24)</f>
        <v>41865.817013888889</v>
      </c>
      <c r="R3363" s="13" t="s">
        <v>8271</v>
      </c>
      <c r="S3363" s="14" t="str">
        <f t="shared" si="313"/>
        <v>theater</v>
      </c>
      <c r="T3363" s="13" t="str">
        <f t="shared" si="314"/>
        <v>plays</v>
      </c>
      <c r="U3363">
        <f>LEN(C3363)</f>
        <v>126</v>
      </c>
      <c r="V3363">
        <f t="shared" si="315"/>
        <v>0</v>
      </c>
      <c r="W3363">
        <f t="shared" si="316"/>
        <v>0</v>
      </c>
      <c r="X3363">
        <f t="shared" si="317"/>
        <v>1</v>
      </c>
    </row>
    <row r="3364" spans="1:24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>
        <f>E3364/D3364</f>
        <v>2.1800000000000002</v>
      </c>
      <c r="O3364" s="6">
        <f>IF(L3364&gt;0,E3364/L3364,0)</f>
        <v>54.5</v>
      </c>
      <c r="P3364" s="11">
        <f t="shared" si="312"/>
        <v>42069.996527777774</v>
      </c>
      <c r="Q3364" s="11">
        <f>(((J3364/60)/60)/24)+DATE(1970,1,1)+(-5/24)</f>
        <v>42055.883298611108</v>
      </c>
      <c r="R3364" s="13" t="s">
        <v>8271</v>
      </c>
      <c r="S3364" s="14" t="str">
        <f t="shared" si="313"/>
        <v>theater</v>
      </c>
      <c r="T3364" s="13" t="str">
        <f t="shared" si="314"/>
        <v>plays</v>
      </c>
      <c r="U3364">
        <f>LEN(C3364)</f>
        <v>123</v>
      </c>
      <c r="V3364">
        <f t="shared" si="315"/>
        <v>0</v>
      </c>
      <c r="W3364">
        <f t="shared" si="316"/>
        <v>0</v>
      </c>
      <c r="X3364">
        <f t="shared" si="317"/>
        <v>1</v>
      </c>
    </row>
    <row r="3365" spans="1:24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>
        <f>E3365/D3365</f>
        <v>1.0141935483870967</v>
      </c>
      <c r="O3365" s="6">
        <f>IF(L3365&gt;0,E3365/L3365,0)</f>
        <v>302.30769230769232</v>
      </c>
      <c r="P3365" s="11">
        <f t="shared" si="312"/>
        <v>41870.458333333328</v>
      </c>
      <c r="Q3365" s="11">
        <f>(((J3365/60)/60)/24)+DATE(1970,1,1)+(-5/24)</f>
        <v>41851.563020833331</v>
      </c>
      <c r="R3365" s="13" t="s">
        <v>8271</v>
      </c>
      <c r="S3365" s="14" t="str">
        <f t="shared" si="313"/>
        <v>theater</v>
      </c>
      <c r="T3365" s="13" t="str">
        <f t="shared" si="314"/>
        <v>plays</v>
      </c>
      <c r="U3365">
        <f>LEN(C3365)</f>
        <v>132</v>
      </c>
      <c r="V3365">
        <f t="shared" si="315"/>
        <v>0</v>
      </c>
      <c r="W3365">
        <f t="shared" si="316"/>
        <v>0</v>
      </c>
      <c r="X3365">
        <f t="shared" si="317"/>
        <v>1</v>
      </c>
    </row>
    <row r="3366" spans="1:24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>
        <f>E3366/D3366</f>
        <v>1.0593333333333332</v>
      </c>
      <c r="O3366" s="6">
        <f>IF(L3366&gt;0,E3366/L3366,0)</f>
        <v>44.138888888888886</v>
      </c>
      <c r="P3366" s="11">
        <f t="shared" si="312"/>
        <v>42444.666666666664</v>
      </c>
      <c r="Q3366" s="11">
        <f>(((J3366/60)/60)/24)+DATE(1970,1,1)+(-5/24)</f>
        <v>42422.769085648142</v>
      </c>
      <c r="R3366" s="13" t="s">
        <v>8271</v>
      </c>
      <c r="S3366" s="14" t="str">
        <f t="shared" si="313"/>
        <v>theater</v>
      </c>
      <c r="T3366" s="13" t="str">
        <f t="shared" si="314"/>
        <v>plays</v>
      </c>
      <c r="U3366">
        <f>LEN(C3366)</f>
        <v>126</v>
      </c>
      <c r="V3366">
        <f t="shared" si="315"/>
        <v>0</v>
      </c>
      <c r="W3366">
        <f t="shared" si="316"/>
        <v>0</v>
      </c>
      <c r="X3366">
        <f t="shared" si="317"/>
        <v>1</v>
      </c>
    </row>
    <row r="3367" spans="1:24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>
        <f>E3367/D3367</f>
        <v>1.04</v>
      </c>
      <c r="O3367" s="6">
        <f>IF(L3367&gt;0,E3367/L3367,0)</f>
        <v>866.66666666666663</v>
      </c>
      <c r="P3367" s="11">
        <f t="shared" si="312"/>
        <v>42350.893425925926</v>
      </c>
      <c r="Q3367" s="11">
        <f>(((J3367/60)/60)/24)+DATE(1970,1,1)+(-5/24)</f>
        <v>42320.893425925926</v>
      </c>
      <c r="R3367" s="13" t="s">
        <v>8271</v>
      </c>
      <c r="S3367" s="14" t="str">
        <f t="shared" si="313"/>
        <v>theater</v>
      </c>
      <c r="T3367" s="13" t="str">
        <f t="shared" si="314"/>
        <v>plays</v>
      </c>
      <c r="U3367">
        <f>LEN(C3367)</f>
        <v>133</v>
      </c>
      <c r="V3367">
        <f t="shared" si="315"/>
        <v>0</v>
      </c>
      <c r="W3367">
        <f t="shared" si="316"/>
        <v>0</v>
      </c>
      <c r="X3367">
        <f t="shared" si="317"/>
        <v>1</v>
      </c>
    </row>
    <row r="3368" spans="1:24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>
        <f>E3368/D3368</f>
        <v>2.21</v>
      </c>
      <c r="O3368" s="6">
        <f>IF(L3368&gt;0,E3368/L3368,0)</f>
        <v>61.388888888888886</v>
      </c>
      <c r="P3368" s="11">
        <f t="shared" si="312"/>
        <v>42136.859224537031</v>
      </c>
      <c r="Q3368" s="11">
        <f>(((J3368/60)/60)/24)+DATE(1970,1,1)+(-5/24)</f>
        <v>42106.859224537031</v>
      </c>
      <c r="R3368" s="13" t="s">
        <v>8271</v>
      </c>
      <c r="S3368" s="14" t="str">
        <f t="shared" si="313"/>
        <v>theater</v>
      </c>
      <c r="T3368" s="13" t="str">
        <f t="shared" si="314"/>
        <v>plays</v>
      </c>
      <c r="U3368">
        <f>LEN(C3368)</f>
        <v>128</v>
      </c>
      <c r="V3368">
        <f t="shared" si="315"/>
        <v>0</v>
      </c>
      <c r="W3368">
        <f t="shared" si="316"/>
        <v>0</v>
      </c>
      <c r="X3368">
        <f t="shared" si="317"/>
        <v>1</v>
      </c>
    </row>
    <row r="3369" spans="1:24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>
        <f>E3369/D3369</f>
        <v>1.1866666666666668</v>
      </c>
      <c r="O3369" s="6">
        <f>IF(L3369&gt;0,E3369/L3369,0)</f>
        <v>29.666666666666668</v>
      </c>
      <c r="P3369" s="11">
        <f t="shared" si="312"/>
        <v>42217.725624999999</v>
      </c>
      <c r="Q3369" s="11">
        <f>(((J3369/60)/60)/24)+DATE(1970,1,1)+(-5/24)</f>
        <v>42192.725624999999</v>
      </c>
      <c r="R3369" s="13" t="s">
        <v>8271</v>
      </c>
      <c r="S3369" s="14" t="str">
        <f t="shared" si="313"/>
        <v>theater</v>
      </c>
      <c r="T3369" s="13" t="str">
        <f t="shared" si="314"/>
        <v>plays</v>
      </c>
      <c r="U3369">
        <f>LEN(C3369)</f>
        <v>134</v>
      </c>
      <c r="V3369">
        <f t="shared" si="315"/>
        <v>0</v>
      </c>
      <c r="W3369">
        <f t="shared" si="316"/>
        <v>0</v>
      </c>
      <c r="X3369">
        <f t="shared" si="317"/>
        <v>1</v>
      </c>
    </row>
    <row r="3370" spans="1:24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>
        <f>E3370/D3370</f>
        <v>1.046</v>
      </c>
      <c r="O3370" s="6">
        <f>IF(L3370&gt;0,E3370/L3370,0)</f>
        <v>45.478260869565219</v>
      </c>
      <c r="P3370" s="11">
        <f t="shared" si="312"/>
        <v>42004.999999999993</v>
      </c>
      <c r="Q3370" s="11">
        <f>(((J3370/60)/60)/24)+DATE(1970,1,1)+(-5/24)</f>
        <v>41968.991423611107</v>
      </c>
      <c r="R3370" s="13" t="s">
        <v>8271</v>
      </c>
      <c r="S3370" s="14" t="str">
        <f t="shared" si="313"/>
        <v>theater</v>
      </c>
      <c r="T3370" s="13" t="str">
        <f t="shared" si="314"/>
        <v>plays</v>
      </c>
      <c r="U3370">
        <f>LEN(C3370)</f>
        <v>101</v>
      </c>
      <c r="V3370">
        <f t="shared" si="315"/>
        <v>0</v>
      </c>
      <c r="W3370">
        <f t="shared" si="316"/>
        <v>0</v>
      </c>
      <c r="X3370">
        <f t="shared" si="317"/>
        <v>1</v>
      </c>
    </row>
    <row r="3371" spans="1:24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>
        <f>E3371/D3371</f>
        <v>1.0389999999999999</v>
      </c>
      <c r="O3371" s="6">
        <f>IF(L3371&gt;0,E3371/L3371,0)</f>
        <v>96.203703703703709</v>
      </c>
      <c r="P3371" s="11">
        <f t="shared" si="312"/>
        <v>42749.833101851851</v>
      </c>
      <c r="Q3371" s="11">
        <f>(((J3371/60)/60)/24)+DATE(1970,1,1)+(-5/24)</f>
        <v>42689.833101851851</v>
      </c>
      <c r="R3371" s="13" t="s">
        <v>8271</v>
      </c>
      <c r="S3371" s="14" t="str">
        <f t="shared" si="313"/>
        <v>theater</v>
      </c>
      <c r="T3371" s="13" t="str">
        <f t="shared" si="314"/>
        <v>plays</v>
      </c>
      <c r="U3371">
        <f>LEN(C3371)</f>
        <v>113</v>
      </c>
      <c r="V3371">
        <f t="shared" si="315"/>
        <v>0</v>
      </c>
      <c r="W3371">
        <f t="shared" si="316"/>
        <v>0</v>
      </c>
      <c r="X3371">
        <f t="shared" si="317"/>
        <v>1</v>
      </c>
    </row>
    <row r="3372" spans="1:24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>
        <f>E3372/D3372</f>
        <v>1.1773333333333333</v>
      </c>
      <c r="O3372" s="6">
        <f>IF(L3372&gt;0,E3372/L3372,0)</f>
        <v>67.92307692307692</v>
      </c>
      <c r="P3372" s="11">
        <f t="shared" si="312"/>
        <v>42721.124999999993</v>
      </c>
      <c r="Q3372" s="11">
        <f>(((J3372/60)/60)/24)+DATE(1970,1,1)+(-5/24)</f>
        <v>42690.125983796293</v>
      </c>
      <c r="R3372" s="13" t="s">
        <v>8271</v>
      </c>
      <c r="S3372" s="14" t="str">
        <f t="shared" si="313"/>
        <v>theater</v>
      </c>
      <c r="T3372" s="13" t="str">
        <f t="shared" si="314"/>
        <v>plays</v>
      </c>
      <c r="U3372">
        <f>LEN(C3372)</f>
        <v>72</v>
      </c>
      <c r="V3372">
        <f t="shared" si="315"/>
        <v>0</v>
      </c>
      <c r="W3372">
        <f t="shared" si="316"/>
        <v>1</v>
      </c>
      <c r="X3372">
        <f t="shared" si="317"/>
        <v>0</v>
      </c>
    </row>
    <row r="3373" spans="1:24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>
        <f>E3373/D3373</f>
        <v>1.385</v>
      </c>
      <c r="O3373" s="6">
        <f>IF(L3373&gt;0,E3373/L3373,0)</f>
        <v>30.777777777777779</v>
      </c>
      <c r="P3373" s="11">
        <f t="shared" si="312"/>
        <v>42340.666261574072</v>
      </c>
      <c r="Q3373" s="11">
        <f>(((J3373/60)/60)/24)+DATE(1970,1,1)+(-5/24)</f>
        <v>42312.666261574072</v>
      </c>
      <c r="R3373" s="13" t="s">
        <v>8271</v>
      </c>
      <c r="S3373" s="14" t="str">
        <f t="shared" si="313"/>
        <v>theater</v>
      </c>
      <c r="T3373" s="13" t="str">
        <f t="shared" si="314"/>
        <v>plays</v>
      </c>
      <c r="U3373">
        <f>LEN(C3373)</f>
        <v>87</v>
      </c>
      <c r="V3373">
        <f t="shared" si="315"/>
        <v>0</v>
      </c>
      <c r="W3373">
        <f t="shared" si="316"/>
        <v>1</v>
      </c>
      <c r="X3373">
        <f t="shared" si="317"/>
        <v>0</v>
      </c>
    </row>
    <row r="3374" spans="1:24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>
        <f>E3374/D3374</f>
        <v>1.0349999999999999</v>
      </c>
      <c r="O3374" s="6">
        <f>IF(L3374&gt;0,E3374/L3374,0)</f>
        <v>38.333333333333336</v>
      </c>
      <c r="P3374" s="11">
        <f t="shared" si="312"/>
        <v>41875.999305555553</v>
      </c>
      <c r="Q3374" s="11">
        <f>(((J3374/60)/60)/24)+DATE(1970,1,1)+(-5/24)</f>
        <v>41855.339768518512</v>
      </c>
      <c r="R3374" s="13" t="s">
        <v>8271</v>
      </c>
      <c r="S3374" s="14" t="str">
        <f t="shared" si="313"/>
        <v>theater</v>
      </c>
      <c r="T3374" s="13" t="str">
        <f t="shared" si="314"/>
        <v>plays</v>
      </c>
      <c r="U3374">
        <f>LEN(C3374)</f>
        <v>108</v>
      </c>
      <c r="V3374">
        <f t="shared" si="315"/>
        <v>0</v>
      </c>
      <c r="W3374">
        <f t="shared" si="316"/>
        <v>0</v>
      </c>
      <c r="X3374">
        <f t="shared" si="317"/>
        <v>1</v>
      </c>
    </row>
    <row r="3375" spans="1:24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>
        <f>E3375/D3375</f>
        <v>1.0024999999999999</v>
      </c>
      <c r="O3375" s="6">
        <f>IF(L3375&gt;0,E3375/L3375,0)</f>
        <v>66.833333333333329</v>
      </c>
      <c r="P3375" s="11">
        <f t="shared" si="312"/>
        <v>42203.458333333336</v>
      </c>
      <c r="Q3375" s="11">
        <f>(((J3375/60)/60)/24)+DATE(1970,1,1)+(-5/24)</f>
        <v>42179.646296296291</v>
      </c>
      <c r="R3375" s="13" t="s">
        <v>8271</v>
      </c>
      <c r="S3375" s="14" t="str">
        <f t="shared" si="313"/>
        <v>theater</v>
      </c>
      <c r="T3375" s="13" t="str">
        <f t="shared" si="314"/>
        <v>plays</v>
      </c>
      <c r="U3375">
        <f>LEN(C3375)</f>
        <v>128</v>
      </c>
      <c r="V3375">
        <f t="shared" si="315"/>
        <v>0</v>
      </c>
      <c r="W3375">
        <f t="shared" si="316"/>
        <v>0</v>
      </c>
      <c r="X3375">
        <f t="shared" si="317"/>
        <v>1</v>
      </c>
    </row>
    <row r="3376" spans="1:24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>
        <f>E3376/D3376</f>
        <v>1.0657142857142856</v>
      </c>
      <c r="O3376" s="6">
        <f>IF(L3376&gt;0,E3376/L3376,0)</f>
        <v>71.730769230769226</v>
      </c>
      <c r="P3376" s="11">
        <f t="shared" si="312"/>
        <v>42305.523333333331</v>
      </c>
      <c r="Q3376" s="11">
        <f>(((J3376/60)/60)/24)+DATE(1970,1,1)+(-5/24)</f>
        <v>42275.523333333331</v>
      </c>
      <c r="R3376" s="13" t="s">
        <v>8271</v>
      </c>
      <c r="S3376" s="14" t="str">
        <f t="shared" si="313"/>
        <v>theater</v>
      </c>
      <c r="T3376" s="13" t="str">
        <f t="shared" si="314"/>
        <v>plays</v>
      </c>
      <c r="U3376">
        <f>LEN(C3376)</f>
        <v>107</v>
      </c>
      <c r="V3376">
        <f t="shared" si="315"/>
        <v>0</v>
      </c>
      <c r="W3376">
        <f t="shared" si="316"/>
        <v>0</v>
      </c>
      <c r="X3376">
        <f t="shared" si="317"/>
        <v>1</v>
      </c>
    </row>
    <row r="3377" spans="1:24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>
        <f>E3377/D3377</f>
        <v>1</v>
      </c>
      <c r="O3377" s="6">
        <f>IF(L3377&gt;0,E3377/L3377,0)</f>
        <v>176.47058823529412</v>
      </c>
      <c r="P3377" s="11">
        <f t="shared" si="312"/>
        <v>41777.402465277773</v>
      </c>
      <c r="Q3377" s="11">
        <f>(((J3377/60)/60)/24)+DATE(1970,1,1)+(-5/24)</f>
        <v>41765.402465277773</v>
      </c>
      <c r="R3377" s="13" t="s">
        <v>8271</v>
      </c>
      <c r="S3377" s="14" t="str">
        <f t="shared" si="313"/>
        <v>theater</v>
      </c>
      <c r="T3377" s="13" t="str">
        <f t="shared" si="314"/>
        <v>plays</v>
      </c>
      <c r="U3377">
        <f>LEN(C3377)</f>
        <v>123</v>
      </c>
      <c r="V3377">
        <f t="shared" si="315"/>
        <v>0</v>
      </c>
      <c r="W3377">
        <f t="shared" si="316"/>
        <v>0</v>
      </c>
      <c r="X3377">
        <f t="shared" si="317"/>
        <v>1</v>
      </c>
    </row>
    <row r="3378" spans="1:24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>
        <f>E3378/D3378</f>
        <v>1.0001249999999999</v>
      </c>
      <c r="O3378" s="6">
        <f>IF(L3378&gt;0,E3378/L3378,0)</f>
        <v>421.10526315789474</v>
      </c>
      <c r="P3378" s="11">
        <f t="shared" si="312"/>
        <v>42119.451319444437</v>
      </c>
      <c r="Q3378" s="11">
        <f>(((J3378/60)/60)/24)+DATE(1970,1,1)+(-5/24)</f>
        <v>42059.492986111109</v>
      </c>
      <c r="R3378" s="13" t="s">
        <v>8271</v>
      </c>
      <c r="S3378" s="14" t="str">
        <f t="shared" si="313"/>
        <v>theater</v>
      </c>
      <c r="T3378" s="13" t="str">
        <f t="shared" si="314"/>
        <v>plays</v>
      </c>
      <c r="U3378">
        <f>LEN(C3378)</f>
        <v>132</v>
      </c>
      <c r="V3378">
        <f t="shared" si="315"/>
        <v>0</v>
      </c>
      <c r="W3378">
        <f t="shared" si="316"/>
        <v>0</v>
      </c>
      <c r="X3378">
        <f t="shared" si="317"/>
        <v>1</v>
      </c>
    </row>
    <row r="3379" spans="1:24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>
        <f>E3379/D3379</f>
        <v>1.0105</v>
      </c>
      <c r="O3379" s="6">
        <f>IF(L3379&gt;0,E3379/L3379,0)</f>
        <v>104.98701298701299</v>
      </c>
      <c r="P3379" s="11">
        <f t="shared" si="312"/>
        <v>42083.49722222222</v>
      </c>
      <c r="Q3379" s="11">
        <f>(((J3379/60)/60)/24)+DATE(1970,1,1)+(-5/24)</f>
        <v>42053.524293981485</v>
      </c>
      <c r="R3379" s="13" t="s">
        <v>8271</v>
      </c>
      <c r="S3379" s="14" t="str">
        <f t="shared" si="313"/>
        <v>theater</v>
      </c>
      <c r="T3379" s="13" t="str">
        <f t="shared" si="314"/>
        <v>plays</v>
      </c>
      <c r="U3379">
        <f>LEN(C3379)</f>
        <v>135</v>
      </c>
      <c r="V3379">
        <f t="shared" si="315"/>
        <v>0</v>
      </c>
      <c r="W3379">
        <f t="shared" si="316"/>
        <v>0</v>
      </c>
      <c r="X3379">
        <f t="shared" si="317"/>
        <v>1</v>
      </c>
    </row>
    <row r="3380" spans="1:24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>
        <f>E3380/D3380</f>
        <v>1.0763636363636364</v>
      </c>
      <c r="O3380" s="6">
        <f>IF(L3380&gt;0,E3380/L3380,0)</f>
        <v>28.19047619047619</v>
      </c>
      <c r="P3380" s="11">
        <f t="shared" si="312"/>
        <v>41882.338888888888</v>
      </c>
      <c r="Q3380" s="11">
        <f>(((J3380/60)/60)/24)+DATE(1970,1,1)+(-5/24)</f>
        <v>41858.147060185183</v>
      </c>
      <c r="R3380" s="13" t="s">
        <v>8271</v>
      </c>
      <c r="S3380" s="14" t="str">
        <f t="shared" si="313"/>
        <v>theater</v>
      </c>
      <c r="T3380" s="13" t="str">
        <f t="shared" si="314"/>
        <v>plays</v>
      </c>
      <c r="U3380">
        <f>LEN(C3380)</f>
        <v>133</v>
      </c>
      <c r="V3380">
        <f t="shared" si="315"/>
        <v>0</v>
      </c>
      <c r="W3380">
        <f t="shared" si="316"/>
        <v>0</v>
      </c>
      <c r="X3380">
        <f t="shared" si="317"/>
        <v>1</v>
      </c>
    </row>
    <row r="3381" spans="1:24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>
        <f>E3381/D3381</f>
        <v>1.0365</v>
      </c>
      <c r="O3381" s="6">
        <f>IF(L3381&gt;0,E3381/L3381,0)</f>
        <v>54.55263157894737</v>
      </c>
      <c r="P3381" s="11">
        <f t="shared" si="312"/>
        <v>42242.749999999993</v>
      </c>
      <c r="Q3381" s="11">
        <f>(((J3381/60)/60)/24)+DATE(1970,1,1)+(-5/24)</f>
        <v>42225.305555555555</v>
      </c>
      <c r="R3381" s="13" t="s">
        <v>8271</v>
      </c>
      <c r="S3381" s="14" t="str">
        <f t="shared" si="313"/>
        <v>theater</v>
      </c>
      <c r="T3381" s="13" t="str">
        <f t="shared" si="314"/>
        <v>plays</v>
      </c>
      <c r="U3381">
        <f>LEN(C3381)</f>
        <v>135</v>
      </c>
      <c r="V3381">
        <f t="shared" si="315"/>
        <v>0</v>
      </c>
      <c r="W3381">
        <f t="shared" si="316"/>
        <v>0</v>
      </c>
      <c r="X3381">
        <f t="shared" si="317"/>
        <v>1</v>
      </c>
    </row>
    <row r="3382" spans="1:24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>
        <f>E3382/D3382</f>
        <v>1.0443333333333333</v>
      </c>
      <c r="O3382" s="6">
        <f>IF(L3382&gt;0,E3382/L3382,0)</f>
        <v>111.89285714285714</v>
      </c>
      <c r="P3382" s="11">
        <f t="shared" si="312"/>
        <v>41972.786782407398</v>
      </c>
      <c r="Q3382" s="11">
        <f>(((J3382/60)/60)/24)+DATE(1970,1,1)+(-5/24)</f>
        <v>41937.745115740734</v>
      </c>
      <c r="R3382" s="13" t="s">
        <v>8271</v>
      </c>
      <c r="S3382" s="14" t="str">
        <f t="shared" si="313"/>
        <v>theater</v>
      </c>
      <c r="T3382" s="13" t="str">
        <f t="shared" si="314"/>
        <v>plays</v>
      </c>
      <c r="U3382">
        <f>LEN(C3382)</f>
        <v>132</v>
      </c>
      <c r="V3382">
        <f t="shared" si="315"/>
        <v>0</v>
      </c>
      <c r="W3382">
        <f t="shared" si="316"/>
        <v>0</v>
      </c>
      <c r="X3382">
        <f t="shared" si="317"/>
        <v>1</v>
      </c>
    </row>
    <row r="3383" spans="1:24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>
        <f>E3383/D3383</f>
        <v>1.0225</v>
      </c>
      <c r="O3383" s="6">
        <f>IF(L3383&gt;0,E3383/L3383,0)</f>
        <v>85.208333333333329</v>
      </c>
      <c r="P3383" s="11">
        <f t="shared" si="312"/>
        <v>42073.934988425921</v>
      </c>
      <c r="Q3383" s="11">
        <f>(((J3383/60)/60)/24)+DATE(1970,1,1)+(-5/24)</f>
        <v>42043.976655092592</v>
      </c>
      <c r="R3383" s="13" t="s">
        <v>8271</v>
      </c>
      <c r="S3383" s="14" t="str">
        <f t="shared" si="313"/>
        <v>theater</v>
      </c>
      <c r="T3383" s="13" t="str">
        <f t="shared" si="314"/>
        <v>plays</v>
      </c>
      <c r="U3383">
        <f>LEN(C3383)</f>
        <v>130</v>
      </c>
      <c r="V3383">
        <f t="shared" si="315"/>
        <v>0</v>
      </c>
      <c r="W3383">
        <f t="shared" si="316"/>
        <v>0</v>
      </c>
      <c r="X3383">
        <f t="shared" si="317"/>
        <v>1</v>
      </c>
    </row>
    <row r="3384" spans="1:24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>
        <f>E3384/D3384</f>
        <v>1.0074285714285713</v>
      </c>
      <c r="O3384" s="6">
        <f>IF(L3384&gt;0,E3384/L3384,0)</f>
        <v>76.652173913043484</v>
      </c>
      <c r="P3384" s="11">
        <f t="shared" si="312"/>
        <v>42583.749305555553</v>
      </c>
      <c r="Q3384" s="11">
        <f>(((J3384/60)/60)/24)+DATE(1970,1,1)+(-5/24)</f>
        <v>42559.222870370366</v>
      </c>
      <c r="R3384" s="13" t="s">
        <v>8271</v>
      </c>
      <c r="S3384" s="14" t="str">
        <f t="shared" si="313"/>
        <v>theater</v>
      </c>
      <c r="T3384" s="13" t="str">
        <f t="shared" si="314"/>
        <v>plays</v>
      </c>
      <c r="U3384">
        <f>LEN(C3384)</f>
        <v>129</v>
      </c>
      <c r="V3384">
        <f t="shared" si="315"/>
        <v>0</v>
      </c>
      <c r="W3384">
        <f t="shared" si="316"/>
        <v>0</v>
      </c>
      <c r="X3384">
        <f t="shared" si="317"/>
        <v>1</v>
      </c>
    </row>
    <row r="3385" spans="1:24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>
        <f>E3385/D3385</f>
        <v>1.1171428571428572</v>
      </c>
      <c r="O3385" s="6">
        <f>IF(L3385&gt;0,E3385/L3385,0)</f>
        <v>65.166666666666671</v>
      </c>
      <c r="P3385" s="11">
        <f t="shared" si="312"/>
        <v>42544.574305555558</v>
      </c>
      <c r="Q3385" s="11">
        <f>(((J3385/60)/60)/24)+DATE(1970,1,1)+(-5/24)</f>
        <v>42524.574305555558</v>
      </c>
      <c r="R3385" s="13" t="s">
        <v>8271</v>
      </c>
      <c r="S3385" s="14" t="str">
        <f t="shared" si="313"/>
        <v>theater</v>
      </c>
      <c r="T3385" s="13" t="str">
        <f t="shared" si="314"/>
        <v>plays</v>
      </c>
      <c r="U3385">
        <f>LEN(C3385)</f>
        <v>134</v>
      </c>
      <c r="V3385">
        <f t="shared" si="315"/>
        <v>0</v>
      </c>
      <c r="W3385">
        <f t="shared" si="316"/>
        <v>0</v>
      </c>
      <c r="X3385">
        <f t="shared" si="317"/>
        <v>1</v>
      </c>
    </row>
    <row r="3386" spans="1:24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>
        <f>E3386/D3386</f>
        <v>1.0001100000000001</v>
      </c>
      <c r="O3386" s="6">
        <f>IF(L3386&gt;0,E3386/L3386,0)</f>
        <v>93.760312499999998</v>
      </c>
      <c r="P3386" s="11">
        <f t="shared" si="312"/>
        <v>42328.916666666664</v>
      </c>
      <c r="Q3386" s="11">
        <f>(((J3386/60)/60)/24)+DATE(1970,1,1)+(-5/24)</f>
        <v>42291.879259259258</v>
      </c>
      <c r="R3386" s="13" t="s">
        <v>8271</v>
      </c>
      <c r="S3386" s="14" t="str">
        <f t="shared" si="313"/>
        <v>theater</v>
      </c>
      <c r="T3386" s="13" t="str">
        <f t="shared" si="314"/>
        <v>plays</v>
      </c>
      <c r="U3386">
        <f>LEN(C3386)</f>
        <v>131</v>
      </c>
      <c r="V3386">
        <f t="shared" si="315"/>
        <v>0</v>
      </c>
      <c r="W3386">
        <f t="shared" si="316"/>
        <v>0</v>
      </c>
      <c r="X3386">
        <f t="shared" si="317"/>
        <v>1</v>
      </c>
    </row>
    <row r="3387" spans="1:24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>
        <f>E3387/D3387</f>
        <v>1</v>
      </c>
      <c r="O3387" s="6">
        <f>IF(L3387&gt;0,E3387/L3387,0)</f>
        <v>133.33333333333334</v>
      </c>
      <c r="P3387" s="11">
        <f t="shared" si="312"/>
        <v>41983.659166666665</v>
      </c>
      <c r="Q3387" s="11">
        <f>(((J3387/60)/60)/24)+DATE(1970,1,1)+(-5/24)</f>
        <v>41953.659166666665</v>
      </c>
      <c r="R3387" s="13" t="s">
        <v>8271</v>
      </c>
      <c r="S3387" s="14" t="str">
        <f t="shared" si="313"/>
        <v>theater</v>
      </c>
      <c r="T3387" s="13" t="str">
        <f t="shared" si="314"/>
        <v>plays</v>
      </c>
      <c r="U3387">
        <f>LEN(C3387)</f>
        <v>123</v>
      </c>
      <c r="V3387">
        <f t="shared" si="315"/>
        <v>0</v>
      </c>
      <c r="W3387">
        <f t="shared" si="316"/>
        <v>0</v>
      </c>
      <c r="X3387">
        <f t="shared" si="317"/>
        <v>1</v>
      </c>
    </row>
    <row r="3388" spans="1:24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>
        <f>E3388/D3388</f>
        <v>1.05</v>
      </c>
      <c r="O3388" s="6">
        <f>IF(L3388&gt;0,E3388/L3388,0)</f>
        <v>51.219512195121951</v>
      </c>
      <c r="P3388" s="11">
        <f t="shared" si="312"/>
        <v>41976.436412037037</v>
      </c>
      <c r="Q3388" s="11">
        <f>(((J3388/60)/60)/24)+DATE(1970,1,1)+(-5/24)</f>
        <v>41946.436412037037</v>
      </c>
      <c r="R3388" s="13" t="s">
        <v>8271</v>
      </c>
      <c r="S3388" s="14" t="str">
        <f t="shared" si="313"/>
        <v>theater</v>
      </c>
      <c r="T3388" s="13" t="str">
        <f t="shared" si="314"/>
        <v>plays</v>
      </c>
      <c r="U3388">
        <f>LEN(C3388)</f>
        <v>131</v>
      </c>
      <c r="V3388">
        <f t="shared" si="315"/>
        <v>0</v>
      </c>
      <c r="W3388">
        <f t="shared" si="316"/>
        <v>0</v>
      </c>
      <c r="X3388">
        <f t="shared" si="317"/>
        <v>1</v>
      </c>
    </row>
    <row r="3389" spans="1:24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>
        <f>E3389/D3389</f>
        <v>1.1686666666666667</v>
      </c>
      <c r="O3389" s="6">
        <f>IF(L3389&gt;0,E3389/L3389,0)</f>
        <v>100.17142857142858</v>
      </c>
      <c r="P3389" s="11">
        <f t="shared" si="312"/>
        <v>41987.554259259261</v>
      </c>
      <c r="Q3389" s="11">
        <f>(((J3389/60)/60)/24)+DATE(1970,1,1)+(-5/24)</f>
        <v>41947.554259259254</v>
      </c>
      <c r="R3389" s="13" t="s">
        <v>8271</v>
      </c>
      <c r="S3389" s="14" t="str">
        <f t="shared" si="313"/>
        <v>theater</v>
      </c>
      <c r="T3389" s="13" t="str">
        <f t="shared" si="314"/>
        <v>plays</v>
      </c>
      <c r="U3389">
        <f>LEN(C3389)</f>
        <v>133</v>
      </c>
      <c r="V3389">
        <f t="shared" si="315"/>
        <v>0</v>
      </c>
      <c r="W3389">
        <f t="shared" si="316"/>
        <v>0</v>
      </c>
      <c r="X3389">
        <f t="shared" si="317"/>
        <v>1</v>
      </c>
    </row>
    <row r="3390" spans="1:24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>
        <f>E3390/D3390</f>
        <v>1.038</v>
      </c>
      <c r="O3390" s="6">
        <f>IF(L3390&gt;0,E3390/L3390,0)</f>
        <v>34.6</v>
      </c>
      <c r="P3390" s="11">
        <f t="shared" si="312"/>
        <v>42173.252789351849</v>
      </c>
      <c r="Q3390" s="11">
        <f>(((J3390/60)/60)/24)+DATE(1970,1,1)+(-5/24)</f>
        <v>42143.252789351849</v>
      </c>
      <c r="R3390" s="13" t="s">
        <v>8271</v>
      </c>
      <c r="S3390" s="14" t="str">
        <f t="shared" si="313"/>
        <v>theater</v>
      </c>
      <c r="T3390" s="13" t="str">
        <f t="shared" si="314"/>
        <v>plays</v>
      </c>
      <c r="U3390">
        <f>LEN(C3390)</f>
        <v>134</v>
      </c>
      <c r="V3390">
        <f t="shared" si="315"/>
        <v>0</v>
      </c>
      <c r="W3390">
        <f t="shared" si="316"/>
        <v>0</v>
      </c>
      <c r="X3390">
        <f t="shared" si="317"/>
        <v>1</v>
      </c>
    </row>
    <row r="3391" spans="1:24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>
        <f>E3391/D3391</f>
        <v>1.145</v>
      </c>
      <c r="O3391" s="6">
        <f>IF(L3391&gt;0,E3391/L3391,0)</f>
        <v>184.67741935483872</v>
      </c>
      <c r="P3391" s="11">
        <f t="shared" si="312"/>
        <v>42524.355115740742</v>
      </c>
      <c r="Q3391" s="11">
        <f>(((J3391/60)/60)/24)+DATE(1970,1,1)+(-5/24)</f>
        <v>42494.355115740742</v>
      </c>
      <c r="R3391" s="13" t="s">
        <v>8271</v>
      </c>
      <c r="S3391" s="14" t="str">
        <f t="shared" si="313"/>
        <v>theater</v>
      </c>
      <c r="T3391" s="13" t="str">
        <f t="shared" si="314"/>
        <v>plays</v>
      </c>
      <c r="U3391">
        <f>LEN(C3391)</f>
        <v>107</v>
      </c>
      <c r="V3391">
        <f t="shared" si="315"/>
        <v>0</v>
      </c>
      <c r="W3391">
        <f t="shared" si="316"/>
        <v>0</v>
      </c>
      <c r="X3391">
        <f t="shared" si="317"/>
        <v>1</v>
      </c>
    </row>
    <row r="3392" spans="1:24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>
        <f>E3392/D3392</f>
        <v>1.024</v>
      </c>
      <c r="O3392" s="6">
        <f>IF(L3392&gt;0,E3392/L3392,0)</f>
        <v>69.818181818181813</v>
      </c>
      <c r="P3392" s="11">
        <f t="shared" si="312"/>
        <v>41830.56649305555</v>
      </c>
      <c r="Q3392" s="11">
        <f>(((J3392/60)/60)/24)+DATE(1970,1,1)+(-5/24)</f>
        <v>41815.56649305555</v>
      </c>
      <c r="R3392" s="13" t="s">
        <v>8271</v>
      </c>
      <c r="S3392" s="14" t="str">
        <f t="shared" si="313"/>
        <v>theater</v>
      </c>
      <c r="T3392" s="13" t="str">
        <f t="shared" si="314"/>
        <v>plays</v>
      </c>
      <c r="U3392">
        <f>LEN(C3392)</f>
        <v>135</v>
      </c>
      <c r="V3392">
        <f t="shared" si="315"/>
        <v>0</v>
      </c>
      <c r="W3392">
        <f t="shared" si="316"/>
        <v>0</v>
      </c>
      <c r="X3392">
        <f t="shared" si="317"/>
        <v>1</v>
      </c>
    </row>
    <row r="3393" spans="1:24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>
        <f>E3393/D3393</f>
        <v>2.23</v>
      </c>
      <c r="O3393" s="6">
        <f>IF(L3393&gt;0,E3393/L3393,0)</f>
        <v>61.944444444444443</v>
      </c>
      <c r="P3393" s="11">
        <f t="shared" si="312"/>
        <v>41859.727777777778</v>
      </c>
      <c r="Q3393" s="11">
        <f>(((J3393/60)/60)/24)+DATE(1970,1,1)+(-5/24)</f>
        <v>41830.337361111109</v>
      </c>
      <c r="R3393" s="13" t="s">
        <v>8271</v>
      </c>
      <c r="S3393" s="14" t="str">
        <f t="shared" si="313"/>
        <v>theater</v>
      </c>
      <c r="T3393" s="13" t="str">
        <f t="shared" si="314"/>
        <v>plays</v>
      </c>
      <c r="U3393">
        <f>LEN(C3393)</f>
        <v>128</v>
      </c>
      <c r="V3393">
        <f t="shared" si="315"/>
        <v>0</v>
      </c>
      <c r="W3393">
        <f t="shared" si="316"/>
        <v>0</v>
      </c>
      <c r="X3393">
        <f t="shared" si="317"/>
        <v>1</v>
      </c>
    </row>
    <row r="3394" spans="1:24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>
        <f>E3394/D3394</f>
        <v>1</v>
      </c>
      <c r="O3394" s="6">
        <f>IF(L3394&gt;0,E3394/L3394,0)</f>
        <v>41.666666666666664</v>
      </c>
      <c r="P3394" s="11">
        <f t="shared" ref="P3394:P3457" si="318">(((I3394/60)/60)/24)+DATE(1970,1,1)+(-5/24)</f>
        <v>42496.63721064815</v>
      </c>
      <c r="Q3394" s="11">
        <f>(((J3394/60)/60)/24)+DATE(1970,1,1)+(-5/24)</f>
        <v>42446.63721064815</v>
      </c>
      <c r="R3394" s="13" t="s">
        <v>8271</v>
      </c>
      <c r="S3394" s="14" t="str">
        <f t="shared" ref="S3394:S3457" si="319">LEFT(R3394,SEARCH("/",R3394)-1)</f>
        <v>theater</v>
      </c>
      <c r="T3394" s="13" t="str">
        <f t="shared" ref="T3394:T3457" si="320">RIGHT(R3394,LEN(R3394)-SEARCH("/",R3394))</f>
        <v>plays</v>
      </c>
      <c r="U3394">
        <f>LEN(C3394)</f>
        <v>134</v>
      </c>
      <c r="V3394">
        <f t="shared" si="315"/>
        <v>0</v>
      </c>
      <c r="W3394">
        <f t="shared" si="316"/>
        <v>0</v>
      </c>
      <c r="X3394">
        <f t="shared" si="317"/>
        <v>1</v>
      </c>
    </row>
    <row r="3395" spans="1:24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>
        <f>E3395/D3395</f>
        <v>1.0580000000000001</v>
      </c>
      <c r="O3395" s="6">
        <f>IF(L3395&gt;0,E3395/L3395,0)</f>
        <v>36.06818181818182</v>
      </c>
      <c r="P3395" s="11">
        <f t="shared" si="318"/>
        <v>41948.823611111111</v>
      </c>
      <c r="Q3395" s="11">
        <f>(((J3395/60)/60)/24)+DATE(1970,1,1)+(-5/24)</f>
        <v>41923.713310185187</v>
      </c>
      <c r="R3395" s="13" t="s">
        <v>8271</v>
      </c>
      <c r="S3395" s="14" t="str">
        <f t="shared" si="319"/>
        <v>theater</v>
      </c>
      <c r="T3395" s="13" t="str">
        <f t="shared" si="320"/>
        <v>plays</v>
      </c>
      <c r="U3395">
        <f>LEN(C3395)</f>
        <v>114</v>
      </c>
      <c r="V3395">
        <f t="shared" ref="V3395:V3458" si="321">IF(U3395&lt;50,1,0)</f>
        <v>0</v>
      </c>
      <c r="W3395">
        <f t="shared" ref="W3395:W3458" si="322">IF(AND(U3395&gt;= 50, U3395 &lt; 100),1,0)</f>
        <v>0</v>
      </c>
      <c r="X3395">
        <f t="shared" ref="X3395:X3458" si="323">IF(U3395&gt;=100,1,0)</f>
        <v>1</v>
      </c>
    </row>
    <row r="3396" spans="1:24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>
        <f>E3396/D3396</f>
        <v>1.4236363636363636</v>
      </c>
      <c r="O3396" s="6">
        <f>IF(L3396&gt;0,E3396/L3396,0)</f>
        <v>29</v>
      </c>
      <c r="P3396" s="11">
        <f t="shared" si="318"/>
        <v>41847.387094907404</v>
      </c>
      <c r="Q3396" s="11">
        <f>(((J3396/60)/60)/24)+DATE(1970,1,1)+(-5/24)</f>
        <v>41817.387094907404</v>
      </c>
      <c r="R3396" s="13" t="s">
        <v>8271</v>
      </c>
      <c r="S3396" s="14" t="str">
        <f t="shared" si="319"/>
        <v>theater</v>
      </c>
      <c r="T3396" s="13" t="str">
        <f t="shared" si="320"/>
        <v>plays</v>
      </c>
      <c r="U3396">
        <f>LEN(C3396)</f>
        <v>124</v>
      </c>
      <c r="V3396">
        <f t="shared" si="321"/>
        <v>0</v>
      </c>
      <c r="W3396">
        <f t="shared" si="322"/>
        <v>0</v>
      </c>
      <c r="X3396">
        <f t="shared" si="323"/>
        <v>1</v>
      </c>
    </row>
    <row r="3397" spans="1:24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>
        <f>E3397/D3397</f>
        <v>1.84</v>
      </c>
      <c r="O3397" s="6">
        <f>IF(L3397&gt;0,E3397/L3397,0)</f>
        <v>24.210526315789473</v>
      </c>
      <c r="P3397" s="11">
        <f t="shared" si="318"/>
        <v>42154.548611111109</v>
      </c>
      <c r="Q3397" s="11">
        <f>(((J3397/60)/60)/24)+DATE(1970,1,1)+(-5/24)</f>
        <v>42140.503981481481</v>
      </c>
      <c r="R3397" s="13" t="s">
        <v>8271</v>
      </c>
      <c r="S3397" s="14" t="str">
        <f t="shared" si="319"/>
        <v>theater</v>
      </c>
      <c r="T3397" s="13" t="str">
        <f t="shared" si="320"/>
        <v>plays</v>
      </c>
      <c r="U3397">
        <f>LEN(C3397)</f>
        <v>73</v>
      </c>
      <c r="V3397">
        <f t="shared" si="321"/>
        <v>0</v>
      </c>
      <c r="W3397">
        <f t="shared" si="322"/>
        <v>1</v>
      </c>
      <c r="X3397">
        <f t="shared" si="323"/>
        <v>0</v>
      </c>
    </row>
    <row r="3398" spans="1:24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>
        <f>E3398/D3398</f>
        <v>1.0433333333333332</v>
      </c>
      <c r="O3398" s="6">
        <f>IF(L3398&gt;0,E3398/L3398,0)</f>
        <v>55.892857142857146</v>
      </c>
      <c r="P3398" s="11">
        <f t="shared" si="318"/>
        <v>41790.957638888889</v>
      </c>
      <c r="Q3398" s="11">
        <f>(((J3398/60)/60)/24)+DATE(1970,1,1)+(-5/24)</f>
        <v>41764.238298611104</v>
      </c>
      <c r="R3398" s="13" t="s">
        <v>8271</v>
      </c>
      <c r="S3398" s="14" t="str">
        <f t="shared" si="319"/>
        <v>theater</v>
      </c>
      <c r="T3398" s="13" t="str">
        <f t="shared" si="320"/>
        <v>plays</v>
      </c>
      <c r="U3398">
        <f>LEN(C3398)</f>
        <v>117</v>
      </c>
      <c r="V3398">
        <f t="shared" si="321"/>
        <v>0</v>
      </c>
      <c r="W3398">
        <f t="shared" si="322"/>
        <v>0</v>
      </c>
      <c r="X3398">
        <f t="shared" si="323"/>
        <v>1</v>
      </c>
    </row>
    <row r="3399" spans="1:24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>
        <f>E3399/D3399</f>
        <v>1.1200000000000001</v>
      </c>
      <c r="O3399" s="6">
        <f>IF(L3399&gt;0,E3399/L3399,0)</f>
        <v>11.666666666666666</v>
      </c>
      <c r="P3399" s="11">
        <f t="shared" si="318"/>
        <v>42418.708333333336</v>
      </c>
      <c r="Q3399" s="11">
        <f>(((J3399/60)/60)/24)+DATE(1970,1,1)+(-5/24)</f>
        <v>42378.270011574066</v>
      </c>
      <c r="R3399" s="13" t="s">
        <v>8271</v>
      </c>
      <c r="S3399" s="14" t="str">
        <f t="shared" si="319"/>
        <v>theater</v>
      </c>
      <c r="T3399" s="13" t="str">
        <f t="shared" si="320"/>
        <v>plays</v>
      </c>
      <c r="U3399">
        <f>LEN(C3399)</f>
        <v>87</v>
      </c>
      <c r="V3399">
        <f t="shared" si="321"/>
        <v>0</v>
      </c>
      <c r="W3399">
        <f t="shared" si="322"/>
        <v>1</v>
      </c>
      <c r="X3399">
        <f t="shared" si="323"/>
        <v>0</v>
      </c>
    </row>
    <row r="3400" spans="1:24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>
        <f>E3400/D3400</f>
        <v>1.1107499999999999</v>
      </c>
      <c r="O3400" s="6">
        <f>IF(L3400&gt;0,E3400/L3400,0)</f>
        <v>68.353846153846149</v>
      </c>
      <c r="P3400" s="11">
        <f t="shared" si="318"/>
        <v>41964.499999999993</v>
      </c>
      <c r="Q3400" s="11">
        <f>(((J3400/60)/60)/24)+DATE(1970,1,1)+(-5/24)</f>
        <v>41941.543703703705</v>
      </c>
      <c r="R3400" s="13" t="s">
        <v>8271</v>
      </c>
      <c r="S3400" s="14" t="str">
        <f t="shared" si="319"/>
        <v>theater</v>
      </c>
      <c r="T3400" s="13" t="str">
        <f t="shared" si="320"/>
        <v>plays</v>
      </c>
      <c r="U3400">
        <f>LEN(C3400)</f>
        <v>131</v>
      </c>
      <c r="V3400">
        <f t="shared" si="321"/>
        <v>0</v>
      </c>
      <c r="W3400">
        <f t="shared" si="322"/>
        <v>0</v>
      </c>
      <c r="X3400">
        <f t="shared" si="323"/>
        <v>1</v>
      </c>
    </row>
    <row r="3401" spans="1:24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>
        <f>E3401/D3401</f>
        <v>1.0375000000000001</v>
      </c>
      <c r="O3401" s="6">
        <f>IF(L3401&gt;0,E3401/L3401,0)</f>
        <v>27.065217391304348</v>
      </c>
      <c r="P3401" s="11">
        <f t="shared" si="318"/>
        <v>42056.712094907409</v>
      </c>
      <c r="Q3401" s="11">
        <f>(((J3401/60)/60)/24)+DATE(1970,1,1)+(-5/24)</f>
        <v>42026.712094907409</v>
      </c>
      <c r="R3401" s="13" t="s">
        <v>8271</v>
      </c>
      <c r="S3401" s="14" t="str">
        <f t="shared" si="319"/>
        <v>theater</v>
      </c>
      <c r="T3401" s="13" t="str">
        <f t="shared" si="320"/>
        <v>plays</v>
      </c>
      <c r="U3401">
        <f>LEN(C3401)</f>
        <v>113</v>
      </c>
      <c r="V3401">
        <f t="shared" si="321"/>
        <v>0</v>
      </c>
      <c r="W3401">
        <f t="shared" si="322"/>
        <v>0</v>
      </c>
      <c r="X3401">
        <f t="shared" si="323"/>
        <v>1</v>
      </c>
    </row>
    <row r="3402" spans="1:24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>
        <f>E3402/D3402</f>
        <v>1.0041</v>
      </c>
      <c r="O3402" s="6">
        <f>IF(L3402&gt;0,E3402/L3402,0)</f>
        <v>118.12941176470588</v>
      </c>
      <c r="P3402" s="11">
        <f t="shared" si="318"/>
        <v>41879.745532407404</v>
      </c>
      <c r="Q3402" s="11">
        <f>(((J3402/60)/60)/24)+DATE(1970,1,1)+(-5/24)</f>
        <v>41834.745532407404</v>
      </c>
      <c r="R3402" s="13" t="s">
        <v>8271</v>
      </c>
      <c r="S3402" s="14" t="str">
        <f t="shared" si="319"/>
        <v>theater</v>
      </c>
      <c r="T3402" s="13" t="str">
        <f t="shared" si="320"/>
        <v>plays</v>
      </c>
      <c r="U3402">
        <f>LEN(C3402)</f>
        <v>135</v>
      </c>
      <c r="V3402">
        <f t="shared" si="321"/>
        <v>0</v>
      </c>
      <c r="W3402">
        <f t="shared" si="322"/>
        <v>0</v>
      </c>
      <c r="X3402">
        <f t="shared" si="323"/>
        <v>1</v>
      </c>
    </row>
    <row r="3403" spans="1:24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>
        <f>E3403/D3403</f>
        <v>1.0186206896551724</v>
      </c>
      <c r="O3403" s="6">
        <f>IF(L3403&gt;0,E3403/L3403,0)</f>
        <v>44.757575757575758</v>
      </c>
      <c r="P3403" s="11">
        <f t="shared" si="318"/>
        <v>42223.5155787037</v>
      </c>
      <c r="Q3403" s="11">
        <f>(((J3403/60)/60)/24)+DATE(1970,1,1)+(-5/24)</f>
        <v>42193.5155787037</v>
      </c>
      <c r="R3403" s="13" t="s">
        <v>8271</v>
      </c>
      <c r="S3403" s="14" t="str">
        <f t="shared" si="319"/>
        <v>theater</v>
      </c>
      <c r="T3403" s="13" t="str">
        <f t="shared" si="320"/>
        <v>plays</v>
      </c>
      <c r="U3403">
        <f>LEN(C3403)</f>
        <v>137</v>
      </c>
      <c r="V3403">
        <f t="shared" si="321"/>
        <v>0</v>
      </c>
      <c r="W3403">
        <f t="shared" si="322"/>
        <v>0</v>
      </c>
      <c r="X3403">
        <f t="shared" si="323"/>
        <v>1</v>
      </c>
    </row>
    <row r="3404" spans="1:24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>
        <f>E3404/D3404</f>
        <v>1.0976666666666666</v>
      </c>
      <c r="O3404" s="6">
        <f>IF(L3404&gt;0,E3404/L3404,0)</f>
        <v>99.787878787878782</v>
      </c>
      <c r="P3404" s="11">
        <f t="shared" si="318"/>
        <v>42319.896527777775</v>
      </c>
      <c r="Q3404" s="11">
        <f>(((J3404/60)/60)/24)+DATE(1970,1,1)+(-5/24)</f>
        <v>42290.410219907404</v>
      </c>
      <c r="R3404" s="13" t="s">
        <v>8271</v>
      </c>
      <c r="S3404" s="14" t="str">
        <f t="shared" si="319"/>
        <v>theater</v>
      </c>
      <c r="T3404" s="13" t="str">
        <f t="shared" si="320"/>
        <v>plays</v>
      </c>
      <c r="U3404">
        <f>LEN(C3404)</f>
        <v>135</v>
      </c>
      <c r="V3404">
        <f t="shared" si="321"/>
        <v>0</v>
      </c>
      <c r="W3404">
        <f t="shared" si="322"/>
        <v>0</v>
      </c>
      <c r="X3404">
        <f t="shared" si="323"/>
        <v>1</v>
      </c>
    </row>
    <row r="3405" spans="1:24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>
        <f>E3405/D3405</f>
        <v>1</v>
      </c>
      <c r="O3405" s="6">
        <f>IF(L3405&gt;0,E3405/L3405,0)</f>
        <v>117.64705882352941</v>
      </c>
      <c r="P3405" s="11">
        <f t="shared" si="318"/>
        <v>42180.253749999996</v>
      </c>
      <c r="Q3405" s="11">
        <f>(((J3405/60)/60)/24)+DATE(1970,1,1)+(-5/24)</f>
        <v>42150.253749999996</v>
      </c>
      <c r="R3405" s="13" t="s">
        <v>8271</v>
      </c>
      <c r="S3405" s="14" t="str">
        <f t="shared" si="319"/>
        <v>theater</v>
      </c>
      <c r="T3405" s="13" t="str">
        <f t="shared" si="320"/>
        <v>plays</v>
      </c>
      <c r="U3405">
        <f>LEN(C3405)</f>
        <v>114</v>
      </c>
      <c r="V3405">
        <f t="shared" si="321"/>
        <v>0</v>
      </c>
      <c r="W3405">
        <f t="shared" si="322"/>
        <v>0</v>
      </c>
      <c r="X3405">
        <f t="shared" si="323"/>
        <v>1</v>
      </c>
    </row>
    <row r="3406" spans="1:24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>
        <f>E3406/D3406</f>
        <v>1.22</v>
      </c>
      <c r="O3406" s="6">
        <f>IF(L3406&gt;0,E3406/L3406,0)</f>
        <v>203.33333333333334</v>
      </c>
      <c r="P3406" s="11">
        <f t="shared" si="318"/>
        <v>42172.295162037037</v>
      </c>
      <c r="Q3406" s="11">
        <f>(((J3406/60)/60)/24)+DATE(1970,1,1)+(-5/24)</f>
        <v>42152.295162037037</v>
      </c>
      <c r="R3406" s="13" t="s">
        <v>8271</v>
      </c>
      <c r="S3406" s="14" t="str">
        <f t="shared" si="319"/>
        <v>theater</v>
      </c>
      <c r="T3406" s="13" t="str">
        <f t="shared" si="320"/>
        <v>plays</v>
      </c>
      <c r="U3406">
        <f>LEN(C3406)</f>
        <v>134</v>
      </c>
      <c r="V3406">
        <f t="shared" si="321"/>
        <v>0</v>
      </c>
      <c r="W3406">
        <f t="shared" si="322"/>
        <v>0</v>
      </c>
      <c r="X3406">
        <f t="shared" si="323"/>
        <v>1</v>
      </c>
    </row>
    <row r="3407" spans="1:24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>
        <f>E3407/D3407</f>
        <v>1.3757142857142857</v>
      </c>
      <c r="O3407" s="6">
        <f>IF(L3407&gt;0,E3407/L3407,0)</f>
        <v>28.323529411764707</v>
      </c>
      <c r="P3407" s="11">
        <f t="shared" si="318"/>
        <v>42430.790972222218</v>
      </c>
      <c r="Q3407" s="11">
        <f>(((J3407/60)/60)/24)+DATE(1970,1,1)+(-5/24)</f>
        <v>42409.808865740742</v>
      </c>
      <c r="R3407" s="13" t="s">
        <v>8271</v>
      </c>
      <c r="S3407" s="14" t="str">
        <f t="shared" si="319"/>
        <v>theater</v>
      </c>
      <c r="T3407" s="13" t="str">
        <f t="shared" si="320"/>
        <v>plays</v>
      </c>
      <c r="U3407">
        <f>LEN(C3407)</f>
        <v>119</v>
      </c>
      <c r="V3407">
        <f t="shared" si="321"/>
        <v>0</v>
      </c>
      <c r="W3407">
        <f t="shared" si="322"/>
        <v>0</v>
      </c>
      <c r="X3407">
        <f t="shared" si="323"/>
        <v>1</v>
      </c>
    </row>
    <row r="3408" spans="1:24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>
        <f>E3408/D3408</f>
        <v>1.0031000000000001</v>
      </c>
      <c r="O3408" s="6">
        <f>IF(L3408&gt;0,E3408/L3408,0)</f>
        <v>110.23076923076923</v>
      </c>
      <c r="P3408" s="11">
        <f t="shared" si="318"/>
        <v>41836.284444444442</v>
      </c>
      <c r="Q3408" s="11">
        <f>(((J3408/60)/60)/24)+DATE(1970,1,1)+(-5/24)</f>
        <v>41791.284444444442</v>
      </c>
      <c r="R3408" s="13" t="s">
        <v>8271</v>
      </c>
      <c r="S3408" s="14" t="str">
        <f t="shared" si="319"/>
        <v>theater</v>
      </c>
      <c r="T3408" s="13" t="str">
        <f t="shared" si="320"/>
        <v>plays</v>
      </c>
      <c r="U3408">
        <f>LEN(C3408)</f>
        <v>97</v>
      </c>
      <c r="V3408">
        <f t="shared" si="321"/>
        <v>0</v>
      </c>
      <c r="W3408">
        <f t="shared" si="322"/>
        <v>1</v>
      </c>
      <c r="X3408">
        <f t="shared" si="323"/>
        <v>0</v>
      </c>
    </row>
    <row r="3409" spans="1:24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>
        <f>E3409/D3409</f>
        <v>1.071</v>
      </c>
      <c r="O3409" s="6">
        <f>IF(L3409&gt;0,E3409/L3409,0)</f>
        <v>31.970149253731343</v>
      </c>
      <c r="P3409" s="11">
        <f t="shared" si="318"/>
        <v>41826.21399305555</v>
      </c>
      <c r="Q3409" s="11">
        <f>(((J3409/60)/60)/24)+DATE(1970,1,1)+(-5/24)</f>
        <v>41796.21399305555</v>
      </c>
      <c r="R3409" s="13" t="s">
        <v>8271</v>
      </c>
      <c r="S3409" s="14" t="str">
        <f t="shared" si="319"/>
        <v>theater</v>
      </c>
      <c r="T3409" s="13" t="str">
        <f t="shared" si="320"/>
        <v>plays</v>
      </c>
      <c r="U3409">
        <f>LEN(C3409)</f>
        <v>126</v>
      </c>
      <c r="V3409">
        <f t="shared" si="321"/>
        <v>0</v>
      </c>
      <c r="W3409">
        <f t="shared" si="322"/>
        <v>0</v>
      </c>
      <c r="X3409">
        <f t="shared" si="323"/>
        <v>1</v>
      </c>
    </row>
    <row r="3410" spans="1:24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>
        <f>E3410/D3410</f>
        <v>2.11</v>
      </c>
      <c r="O3410" s="6">
        <f>IF(L3410&gt;0,E3410/L3410,0)</f>
        <v>58.611111111111114</v>
      </c>
      <c r="P3410" s="11">
        <f t="shared" si="318"/>
        <v>41838.78361111111</v>
      </c>
      <c r="Q3410" s="11">
        <f>(((J3410/60)/60)/24)+DATE(1970,1,1)+(-5/24)</f>
        <v>41808.78361111111</v>
      </c>
      <c r="R3410" s="13" t="s">
        <v>8271</v>
      </c>
      <c r="S3410" s="14" t="str">
        <f t="shared" si="319"/>
        <v>theater</v>
      </c>
      <c r="T3410" s="13" t="str">
        <f t="shared" si="320"/>
        <v>plays</v>
      </c>
      <c r="U3410">
        <f>LEN(C3410)</f>
        <v>126</v>
      </c>
      <c r="V3410">
        <f t="shared" si="321"/>
        <v>0</v>
      </c>
      <c r="W3410">
        <f t="shared" si="322"/>
        <v>0</v>
      </c>
      <c r="X3410">
        <f t="shared" si="323"/>
        <v>1</v>
      </c>
    </row>
    <row r="3411" spans="1:24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>
        <f>E3411/D3411</f>
        <v>1.236</v>
      </c>
      <c r="O3411" s="6">
        <f>IF(L3411&gt;0,E3411/L3411,0)</f>
        <v>29.428571428571427</v>
      </c>
      <c r="P3411" s="11">
        <f t="shared" si="318"/>
        <v>42582.665277777771</v>
      </c>
      <c r="Q3411" s="11">
        <f>(((J3411/60)/60)/24)+DATE(1970,1,1)+(-5/24)</f>
        <v>42544.605995370373</v>
      </c>
      <c r="R3411" s="13" t="s">
        <v>8271</v>
      </c>
      <c r="S3411" s="14" t="str">
        <f t="shared" si="319"/>
        <v>theater</v>
      </c>
      <c r="T3411" s="13" t="str">
        <f t="shared" si="320"/>
        <v>plays</v>
      </c>
      <c r="U3411">
        <f>LEN(C3411)</f>
        <v>105</v>
      </c>
      <c r="V3411">
        <f t="shared" si="321"/>
        <v>0</v>
      </c>
      <c r="W3411">
        <f t="shared" si="322"/>
        <v>0</v>
      </c>
      <c r="X3411">
        <f t="shared" si="323"/>
        <v>1</v>
      </c>
    </row>
    <row r="3412" spans="1:24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>
        <f>E3412/D3412</f>
        <v>1.085</v>
      </c>
      <c r="O3412" s="6">
        <f>IF(L3412&gt;0,E3412/L3412,0)</f>
        <v>81.375</v>
      </c>
      <c r="P3412" s="11">
        <f t="shared" si="318"/>
        <v>42527.083333333336</v>
      </c>
      <c r="Q3412" s="11">
        <f>(((J3412/60)/60)/24)+DATE(1970,1,1)+(-5/24)</f>
        <v>42499.83321759259</v>
      </c>
      <c r="R3412" s="13" t="s">
        <v>8271</v>
      </c>
      <c r="S3412" s="14" t="str">
        <f t="shared" si="319"/>
        <v>theater</v>
      </c>
      <c r="T3412" s="13" t="str">
        <f t="shared" si="320"/>
        <v>plays</v>
      </c>
      <c r="U3412">
        <f>LEN(C3412)</f>
        <v>114</v>
      </c>
      <c r="V3412">
        <f t="shared" si="321"/>
        <v>0</v>
      </c>
      <c r="W3412">
        <f t="shared" si="322"/>
        <v>0</v>
      </c>
      <c r="X3412">
        <f t="shared" si="323"/>
        <v>1</v>
      </c>
    </row>
    <row r="3413" spans="1:24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>
        <f>E3413/D3413</f>
        <v>1.0356666666666667</v>
      </c>
      <c r="O3413" s="6">
        <f>IF(L3413&gt;0,E3413/L3413,0)</f>
        <v>199.16666666666666</v>
      </c>
      <c r="P3413" s="11">
        <f t="shared" si="318"/>
        <v>42284.814490740733</v>
      </c>
      <c r="Q3413" s="11">
        <f>(((J3413/60)/60)/24)+DATE(1970,1,1)+(-5/24)</f>
        <v>42264.814490740733</v>
      </c>
      <c r="R3413" s="13" t="s">
        <v>8271</v>
      </c>
      <c r="S3413" s="14" t="str">
        <f t="shared" si="319"/>
        <v>theater</v>
      </c>
      <c r="T3413" s="13" t="str">
        <f t="shared" si="320"/>
        <v>plays</v>
      </c>
      <c r="U3413">
        <f>LEN(C3413)</f>
        <v>132</v>
      </c>
      <c r="V3413">
        <f t="shared" si="321"/>
        <v>0</v>
      </c>
      <c r="W3413">
        <f t="shared" si="322"/>
        <v>0</v>
      </c>
      <c r="X3413">
        <f t="shared" si="323"/>
        <v>1</v>
      </c>
    </row>
    <row r="3414" spans="1:24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>
        <f>E3414/D3414</f>
        <v>1</v>
      </c>
      <c r="O3414" s="6">
        <f>IF(L3414&gt;0,E3414/L3414,0)</f>
        <v>115.38461538461539</v>
      </c>
      <c r="P3414" s="11">
        <f t="shared" si="318"/>
        <v>41909.750717592593</v>
      </c>
      <c r="Q3414" s="11">
        <f>(((J3414/60)/60)/24)+DATE(1970,1,1)+(-5/24)</f>
        <v>41879.750717592593</v>
      </c>
      <c r="R3414" s="13" t="s">
        <v>8271</v>
      </c>
      <c r="S3414" s="14" t="str">
        <f t="shared" si="319"/>
        <v>theater</v>
      </c>
      <c r="T3414" s="13" t="str">
        <f t="shared" si="320"/>
        <v>plays</v>
      </c>
      <c r="U3414">
        <f>LEN(C3414)</f>
        <v>128</v>
      </c>
      <c r="V3414">
        <f t="shared" si="321"/>
        <v>0</v>
      </c>
      <c r="W3414">
        <f t="shared" si="322"/>
        <v>0</v>
      </c>
      <c r="X3414">
        <f t="shared" si="323"/>
        <v>1</v>
      </c>
    </row>
    <row r="3415" spans="1:24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>
        <f>E3415/D3415</f>
        <v>1.3</v>
      </c>
      <c r="O3415" s="6">
        <f>IF(L3415&gt;0,E3415/L3415,0)</f>
        <v>46.428571428571431</v>
      </c>
      <c r="P3415" s="11">
        <f t="shared" si="318"/>
        <v>42062.999305555553</v>
      </c>
      <c r="Q3415" s="11">
        <f>(((J3415/60)/60)/24)+DATE(1970,1,1)+(-5/24)</f>
        <v>42053.524745370371</v>
      </c>
      <c r="R3415" s="13" t="s">
        <v>8271</v>
      </c>
      <c r="S3415" s="14" t="str">
        <f t="shared" si="319"/>
        <v>theater</v>
      </c>
      <c r="T3415" s="13" t="str">
        <f t="shared" si="320"/>
        <v>plays</v>
      </c>
      <c r="U3415">
        <f>LEN(C3415)</f>
        <v>134</v>
      </c>
      <c r="V3415">
        <f t="shared" si="321"/>
        <v>0</v>
      </c>
      <c r="W3415">
        <f t="shared" si="322"/>
        <v>0</v>
      </c>
      <c r="X3415">
        <f t="shared" si="323"/>
        <v>1</v>
      </c>
    </row>
    <row r="3416" spans="1:24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>
        <f>E3416/D3416</f>
        <v>1.0349999999999999</v>
      </c>
      <c r="O3416" s="6">
        <f>IF(L3416&gt;0,E3416/L3416,0)</f>
        <v>70.568181818181813</v>
      </c>
      <c r="P3416" s="11">
        <f t="shared" si="318"/>
        <v>42705.124305555553</v>
      </c>
      <c r="Q3416" s="11">
        <f>(((J3416/60)/60)/24)+DATE(1970,1,1)+(-5/24)</f>
        <v>42675.624131944445</v>
      </c>
      <c r="R3416" s="13" t="s">
        <v>8271</v>
      </c>
      <c r="S3416" s="14" t="str">
        <f t="shared" si="319"/>
        <v>theater</v>
      </c>
      <c r="T3416" s="13" t="str">
        <f t="shared" si="320"/>
        <v>plays</v>
      </c>
      <c r="U3416">
        <f>LEN(C3416)</f>
        <v>120</v>
      </c>
      <c r="V3416">
        <f t="shared" si="321"/>
        <v>0</v>
      </c>
      <c r="W3416">
        <f t="shared" si="322"/>
        <v>0</v>
      </c>
      <c r="X3416">
        <f t="shared" si="323"/>
        <v>1</v>
      </c>
    </row>
    <row r="3417" spans="1:24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>
        <f>E3417/D3417</f>
        <v>1</v>
      </c>
      <c r="O3417" s="6">
        <f>IF(L3417&gt;0,E3417/L3417,0)</f>
        <v>22.222222222222221</v>
      </c>
      <c r="P3417" s="11">
        <f t="shared" si="318"/>
        <v>42477.770833333336</v>
      </c>
      <c r="Q3417" s="11">
        <f>(((J3417/60)/60)/24)+DATE(1970,1,1)+(-5/24)</f>
        <v>42466.935833333329</v>
      </c>
      <c r="R3417" s="13" t="s">
        <v>8271</v>
      </c>
      <c r="S3417" s="14" t="str">
        <f t="shared" si="319"/>
        <v>theater</v>
      </c>
      <c r="T3417" s="13" t="str">
        <f t="shared" si="320"/>
        <v>plays</v>
      </c>
      <c r="U3417">
        <f>LEN(C3417)</f>
        <v>100</v>
      </c>
      <c r="V3417">
        <f t="shared" si="321"/>
        <v>0</v>
      </c>
      <c r="W3417">
        <f t="shared" si="322"/>
        <v>0</v>
      </c>
      <c r="X3417">
        <f t="shared" si="323"/>
        <v>1</v>
      </c>
    </row>
    <row r="3418" spans="1:24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>
        <f>E3418/D3418</f>
        <v>1.196</v>
      </c>
      <c r="O3418" s="6">
        <f>IF(L3418&gt;0,E3418/L3418,0)</f>
        <v>159.46666666666667</v>
      </c>
      <c r="P3418" s="11">
        <f t="shared" si="318"/>
        <v>42117.562499999993</v>
      </c>
      <c r="Q3418" s="11">
        <f>(((J3418/60)/60)/24)+DATE(1970,1,1)+(-5/24)</f>
        <v>42089.204224537032</v>
      </c>
      <c r="R3418" s="13" t="s">
        <v>8271</v>
      </c>
      <c r="S3418" s="14" t="str">
        <f t="shared" si="319"/>
        <v>theater</v>
      </c>
      <c r="T3418" s="13" t="str">
        <f t="shared" si="320"/>
        <v>plays</v>
      </c>
      <c r="U3418">
        <f>LEN(C3418)</f>
        <v>135</v>
      </c>
      <c r="V3418">
        <f t="shared" si="321"/>
        <v>0</v>
      </c>
      <c r="W3418">
        <f t="shared" si="322"/>
        <v>0</v>
      </c>
      <c r="X3418">
        <f t="shared" si="323"/>
        <v>1</v>
      </c>
    </row>
    <row r="3419" spans="1:24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>
        <f>E3419/D3419</f>
        <v>1.0000058823529412</v>
      </c>
      <c r="O3419" s="6">
        <f>IF(L3419&gt;0,E3419/L3419,0)</f>
        <v>37.777999999999999</v>
      </c>
      <c r="P3419" s="11">
        <f t="shared" si="318"/>
        <v>41937.821527777778</v>
      </c>
      <c r="Q3419" s="11">
        <f>(((J3419/60)/60)/24)+DATE(1970,1,1)+(-5/24)</f>
        <v>41894.705416666664</v>
      </c>
      <c r="R3419" s="13" t="s">
        <v>8271</v>
      </c>
      <c r="S3419" s="14" t="str">
        <f t="shared" si="319"/>
        <v>theater</v>
      </c>
      <c r="T3419" s="13" t="str">
        <f t="shared" si="320"/>
        <v>plays</v>
      </c>
      <c r="U3419">
        <f>LEN(C3419)</f>
        <v>130</v>
      </c>
      <c r="V3419">
        <f t="shared" si="321"/>
        <v>0</v>
      </c>
      <c r="W3419">
        <f t="shared" si="322"/>
        <v>0</v>
      </c>
      <c r="X3419">
        <f t="shared" si="323"/>
        <v>1</v>
      </c>
    </row>
    <row r="3420" spans="1:24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>
        <f>E3420/D3420</f>
        <v>1.00875</v>
      </c>
      <c r="O3420" s="6">
        <f>IF(L3420&gt;0,E3420/L3420,0)</f>
        <v>72.053571428571431</v>
      </c>
      <c r="P3420" s="11">
        <f t="shared" si="318"/>
        <v>41782.626238425924</v>
      </c>
      <c r="Q3420" s="11">
        <f>(((J3420/60)/60)/24)+DATE(1970,1,1)+(-5/24)</f>
        <v>41752.626238425924</v>
      </c>
      <c r="R3420" s="13" t="s">
        <v>8271</v>
      </c>
      <c r="S3420" s="14" t="str">
        <f t="shared" si="319"/>
        <v>theater</v>
      </c>
      <c r="T3420" s="13" t="str">
        <f t="shared" si="320"/>
        <v>plays</v>
      </c>
      <c r="U3420">
        <f>LEN(C3420)</f>
        <v>133</v>
      </c>
      <c r="V3420">
        <f t="shared" si="321"/>
        <v>0</v>
      </c>
      <c r="W3420">
        <f t="shared" si="322"/>
        <v>0</v>
      </c>
      <c r="X3420">
        <f t="shared" si="323"/>
        <v>1</v>
      </c>
    </row>
    <row r="3421" spans="1:24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>
        <f>E3421/D3421</f>
        <v>1.0654545454545454</v>
      </c>
      <c r="O3421" s="6">
        <f>IF(L3421&gt;0,E3421/L3421,0)</f>
        <v>63.695652173913047</v>
      </c>
      <c r="P3421" s="11">
        <f t="shared" si="318"/>
        <v>42466.687499999993</v>
      </c>
      <c r="Q3421" s="11">
        <f>(((J3421/60)/60)/24)+DATE(1970,1,1)+(-5/24)</f>
        <v>42448.613252314812</v>
      </c>
      <c r="R3421" s="13" t="s">
        <v>8271</v>
      </c>
      <c r="S3421" s="14" t="str">
        <f t="shared" si="319"/>
        <v>theater</v>
      </c>
      <c r="T3421" s="13" t="str">
        <f t="shared" si="320"/>
        <v>plays</v>
      </c>
      <c r="U3421">
        <f>LEN(C3421)</f>
        <v>135</v>
      </c>
      <c r="V3421">
        <f t="shared" si="321"/>
        <v>0</v>
      </c>
      <c r="W3421">
        <f t="shared" si="322"/>
        <v>0</v>
      </c>
      <c r="X3421">
        <f t="shared" si="323"/>
        <v>1</v>
      </c>
    </row>
    <row r="3422" spans="1:24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>
        <f>E3422/D3422</f>
        <v>1.38</v>
      </c>
      <c r="O3422" s="6">
        <f>IF(L3422&gt;0,E3422/L3422,0)</f>
        <v>28.411764705882351</v>
      </c>
      <c r="P3422" s="11">
        <f t="shared" si="318"/>
        <v>42413.791666666664</v>
      </c>
      <c r="Q3422" s="11">
        <f>(((J3422/60)/60)/24)+DATE(1970,1,1)+(-5/24)</f>
        <v>42404.881967592592</v>
      </c>
      <c r="R3422" s="13" t="s">
        <v>8271</v>
      </c>
      <c r="S3422" s="14" t="str">
        <f t="shared" si="319"/>
        <v>theater</v>
      </c>
      <c r="T3422" s="13" t="str">
        <f t="shared" si="320"/>
        <v>plays</v>
      </c>
      <c r="U3422">
        <f>LEN(C3422)</f>
        <v>111</v>
      </c>
      <c r="V3422">
        <f t="shared" si="321"/>
        <v>0</v>
      </c>
      <c r="W3422">
        <f t="shared" si="322"/>
        <v>0</v>
      </c>
      <c r="X3422">
        <f t="shared" si="323"/>
        <v>1</v>
      </c>
    </row>
    <row r="3423" spans="1:24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>
        <f>E3423/D3423</f>
        <v>1.0115000000000001</v>
      </c>
      <c r="O3423" s="6">
        <f>IF(L3423&gt;0,E3423/L3423,0)</f>
        <v>103.21428571428571</v>
      </c>
      <c r="P3423" s="11">
        <f t="shared" si="318"/>
        <v>42067.582905092589</v>
      </c>
      <c r="Q3423" s="11">
        <f>(((J3423/60)/60)/24)+DATE(1970,1,1)+(-5/24)</f>
        <v>42037.582905092589</v>
      </c>
      <c r="R3423" s="13" t="s">
        <v>8271</v>
      </c>
      <c r="S3423" s="14" t="str">
        <f t="shared" si="319"/>
        <v>theater</v>
      </c>
      <c r="T3423" s="13" t="str">
        <f t="shared" si="320"/>
        <v>plays</v>
      </c>
      <c r="U3423">
        <f>LEN(C3423)</f>
        <v>121</v>
      </c>
      <c r="V3423">
        <f t="shared" si="321"/>
        <v>0</v>
      </c>
      <c r="W3423">
        <f t="shared" si="322"/>
        <v>0</v>
      </c>
      <c r="X3423">
        <f t="shared" si="323"/>
        <v>1</v>
      </c>
    </row>
    <row r="3424" spans="1:24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>
        <f>E3424/D3424</f>
        <v>1.091</v>
      </c>
      <c r="O3424" s="6">
        <f>IF(L3424&gt;0,E3424/L3424,0)</f>
        <v>71.152173913043484</v>
      </c>
      <c r="P3424" s="11">
        <f t="shared" si="318"/>
        <v>42351.791666666664</v>
      </c>
      <c r="Q3424" s="11">
        <f>(((J3424/60)/60)/24)+DATE(1970,1,1)+(-5/24)</f>
        <v>42323.353888888887</v>
      </c>
      <c r="R3424" s="13" t="s">
        <v>8271</v>
      </c>
      <c r="S3424" s="14" t="str">
        <f t="shared" si="319"/>
        <v>theater</v>
      </c>
      <c r="T3424" s="13" t="str">
        <f t="shared" si="320"/>
        <v>plays</v>
      </c>
      <c r="U3424">
        <f>LEN(C3424)</f>
        <v>133</v>
      </c>
      <c r="V3424">
        <f t="shared" si="321"/>
        <v>0</v>
      </c>
      <c r="W3424">
        <f t="shared" si="322"/>
        <v>0</v>
      </c>
      <c r="X3424">
        <f t="shared" si="323"/>
        <v>1</v>
      </c>
    </row>
    <row r="3425" spans="1:24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>
        <f>E3425/D3425</f>
        <v>1.4</v>
      </c>
      <c r="O3425" s="6">
        <f>IF(L3425&gt;0,E3425/L3425,0)</f>
        <v>35</v>
      </c>
      <c r="P3425" s="11">
        <f t="shared" si="318"/>
        <v>42118.703020833331</v>
      </c>
      <c r="Q3425" s="11">
        <f>(((J3425/60)/60)/24)+DATE(1970,1,1)+(-5/24)</f>
        <v>42088.703020833331</v>
      </c>
      <c r="R3425" s="13" t="s">
        <v>8271</v>
      </c>
      <c r="S3425" s="14" t="str">
        <f t="shared" si="319"/>
        <v>theater</v>
      </c>
      <c r="T3425" s="13" t="str">
        <f t="shared" si="320"/>
        <v>plays</v>
      </c>
      <c r="U3425">
        <f>LEN(C3425)</f>
        <v>109</v>
      </c>
      <c r="V3425">
        <f t="shared" si="321"/>
        <v>0</v>
      </c>
      <c r="W3425">
        <f t="shared" si="322"/>
        <v>0</v>
      </c>
      <c r="X3425">
        <f t="shared" si="323"/>
        <v>1</v>
      </c>
    </row>
    <row r="3426" spans="1:24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>
        <f>E3426/D3426</f>
        <v>1.0358333333333334</v>
      </c>
      <c r="O3426" s="6">
        <f>IF(L3426&gt;0,E3426/L3426,0)</f>
        <v>81.776315789473685</v>
      </c>
      <c r="P3426" s="11">
        <f t="shared" si="318"/>
        <v>42040.082638888889</v>
      </c>
      <c r="Q3426" s="11">
        <f>(((J3426/60)/60)/24)+DATE(1970,1,1)+(-5/24)</f>
        <v>42018.468564814808</v>
      </c>
      <c r="R3426" s="13" t="s">
        <v>8271</v>
      </c>
      <c r="S3426" s="14" t="str">
        <f t="shared" si="319"/>
        <v>theater</v>
      </c>
      <c r="T3426" s="13" t="str">
        <f t="shared" si="320"/>
        <v>plays</v>
      </c>
      <c r="U3426">
        <f>LEN(C3426)</f>
        <v>132</v>
      </c>
      <c r="V3426">
        <f t="shared" si="321"/>
        <v>0</v>
      </c>
      <c r="W3426">
        <f t="shared" si="322"/>
        <v>0</v>
      </c>
      <c r="X3426">
        <f t="shared" si="323"/>
        <v>1</v>
      </c>
    </row>
    <row r="3427" spans="1:24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>
        <f>E3427/D3427</f>
        <v>1.0297033333333332</v>
      </c>
      <c r="O3427" s="6">
        <f>IF(L3427&gt;0,E3427/L3427,0)</f>
        <v>297.02980769230766</v>
      </c>
      <c r="P3427" s="11">
        <f t="shared" si="318"/>
        <v>41916.40898148148</v>
      </c>
      <c r="Q3427" s="11">
        <f>(((J3427/60)/60)/24)+DATE(1970,1,1)+(-5/24)</f>
        <v>41884.40898148148</v>
      </c>
      <c r="R3427" s="13" t="s">
        <v>8271</v>
      </c>
      <c r="S3427" s="14" t="str">
        <f t="shared" si="319"/>
        <v>theater</v>
      </c>
      <c r="T3427" s="13" t="str">
        <f t="shared" si="320"/>
        <v>plays</v>
      </c>
      <c r="U3427">
        <f>LEN(C3427)</f>
        <v>133</v>
      </c>
      <c r="V3427">
        <f t="shared" si="321"/>
        <v>0</v>
      </c>
      <c r="W3427">
        <f t="shared" si="322"/>
        <v>0</v>
      </c>
      <c r="X3427">
        <f t="shared" si="323"/>
        <v>1</v>
      </c>
    </row>
    <row r="3428" spans="1:24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>
        <f>E3428/D3428</f>
        <v>1.0813333333333333</v>
      </c>
      <c r="O3428" s="6">
        <f>IF(L3428&gt;0,E3428/L3428,0)</f>
        <v>46.609195402298852</v>
      </c>
      <c r="P3428" s="11">
        <f t="shared" si="318"/>
        <v>41902.875</v>
      </c>
      <c r="Q3428" s="11">
        <f>(((J3428/60)/60)/24)+DATE(1970,1,1)+(-5/24)</f>
        <v>41883.848414351851</v>
      </c>
      <c r="R3428" s="13" t="s">
        <v>8271</v>
      </c>
      <c r="S3428" s="14" t="str">
        <f t="shared" si="319"/>
        <v>theater</v>
      </c>
      <c r="T3428" s="13" t="str">
        <f t="shared" si="320"/>
        <v>plays</v>
      </c>
      <c r="U3428">
        <f>LEN(C3428)</f>
        <v>116</v>
      </c>
      <c r="V3428">
        <f t="shared" si="321"/>
        <v>0</v>
      </c>
      <c r="W3428">
        <f t="shared" si="322"/>
        <v>0</v>
      </c>
      <c r="X3428">
        <f t="shared" si="323"/>
        <v>1</v>
      </c>
    </row>
    <row r="3429" spans="1:24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>
        <f>E3429/D3429</f>
        <v>1</v>
      </c>
      <c r="O3429" s="6">
        <f>IF(L3429&gt;0,E3429/L3429,0)</f>
        <v>51.724137931034484</v>
      </c>
      <c r="P3429" s="11">
        <f t="shared" si="318"/>
        <v>41822.436944444438</v>
      </c>
      <c r="Q3429" s="11">
        <f>(((J3429/60)/60)/24)+DATE(1970,1,1)+(-5/24)</f>
        <v>41792.436944444438</v>
      </c>
      <c r="R3429" s="13" t="s">
        <v>8271</v>
      </c>
      <c r="S3429" s="14" t="str">
        <f t="shared" si="319"/>
        <v>theater</v>
      </c>
      <c r="T3429" s="13" t="str">
        <f t="shared" si="320"/>
        <v>plays</v>
      </c>
      <c r="U3429">
        <f>LEN(C3429)</f>
        <v>119</v>
      </c>
      <c r="V3429">
        <f t="shared" si="321"/>
        <v>0</v>
      </c>
      <c r="W3429">
        <f t="shared" si="322"/>
        <v>0</v>
      </c>
      <c r="X3429">
        <f t="shared" si="323"/>
        <v>1</v>
      </c>
    </row>
    <row r="3430" spans="1:24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>
        <f>E3430/D3430</f>
        <v>1.0275000000000001</v>
      </c>
      <c r="O3430" s="6">
        <f>IF(L3430&gt;0,E3430/L3430,0)</f>
        <v>40.294117647058826</v>
      </c>
      <c r="P3430" s="11">
        <f t="shared" si="318"/>
        <v>42063.499999999993</v>
      </c>
      <c r="Q3430" s="11">
        <f>(((J3430/60)/60)/24)+DATE(1970,1,1)+(-5/24)</f>
        <v>42038.512118055551</v>
      </c>
      <c r="R3430" s="13" t="s">
        <v>8271</v>
      </c>
      <c r="S3430" s="14" t="str">
        <f t="shared" si="319"/>
        <v>theater</v>
      </c>
      <c r="T3430" s="13" t="str">
        <f t="shared" si="320"/>
        <v>plays</v>
      </c>
      <c r="U3430">
        <f>LEN(C3430)</f>
        <v>118</v>
      </c>
      <c r="V3430">
        <f t="shared" si="321"/>
        <v>0</v>
      </c>
      <c r="W3430">
        <f t="shared" si="322"/>
        <v>0</v>
      </c>
      <c r="X3430">
        <f t="shared" si="323"/>
        <v>1</v>
      </c>
    </row>
    <row r="3431" spans="1:24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>
        <f>E3431/D3431</f>
        <v>1.3</v>
      </c>
      <c r="O3431" s="6">
        <f>IF(L3431&gt;0,E3431/L3431,0)</f>
        <v>16.25</v>
      </c>
      <c r="P3431" s="11">
        <f t="shared" si="318"/>
        <v>42675.813206018516</v>
      </c>
      <c r="Q3431" s="11">
        <f>(((J3431/60)/60)/24)+DATE(1970,1,1)+(-5/24)</f>
        <v>42661.813206018516</v>
      </c>
      <c r="R3431" s="13" t="s">
        <v>8271</v>
      </c>
      <c r="S3431" s="14" t="str">
        <f t="shared" si="319"/>
        <v>theater</v>
      </c>
      <c r="T3431" s="13" t="str">
        <f t="shared" si="320"/>
        <v>plays</v>
      </c>
      <c r="U3431">
        <f>LEN(C3431)</f>
        <v>133</v>
      </c>
      <c r="V3431">
        <f t="shared" si="321"/>
        <v>0</v>
      </c>
      <c r="W3431">
        <f t="shared" si="322"/>
        <v>0</v>
      </c>
      <c r="X3431">
        <f t="shared" si="323"/>
        <v>1</v>
      </c>
    </row>
    <row r="3432" spans="1:24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>
        <f>E3432/D3432</f>
        <v>1.0854949999999999</v>
      </c>
      <c r="O3432" s="6">
        <f>IF(L3432&gt;0,E3432/L3432,0)</f>
        <v>30.152638888888887</v>
      </c>
      <c r="P3432" s="11">
        <f t="shared" si="318"/>
        <v>41850.737280092588</v>
      </c>
      <c r="Q3432" s="11">
        <f>(((J3432/60)/60)/24)+DATE(1970,1,1)+(-5/24)</f>
        <v>41820.737280092588</v>
      </c>
      <c r="R3432" s="13" t="s">
        <v>8271</v>
      </c>
      <c r="S3432" s="14" t="str">
        <f t="shared" si="319"/>
        <v>theater</v>
      </c>
      <c r="T3432" s="13" t="str">
        <f t="shared" si="320"/>
        <v>plays</v>
      </c>
      <c r="U3432">
        <f>LEN(C3432)</f>
        <v>130</v>
      </c>
      <c r="V3432">
        <f t="shared" si="321"/>
        <v>0</v>
      </c>
      <c r="W3432">
        <f t="shared" si="322"/>
        <v>0</v>
      </c>
      <c r="X3432">
        <f t="shared" si="323"/>
        <v>1</v>
      </c>
    </row>
    <row r="3433" spans="1:24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>
        <f>E3433/D3433</f>
        <v>1</v>
      </c>
      <c r="O3433" s="6">
        <f>IF(L3433&gt;0,E3433/L3433,0)</f>
        <v>95.238095238095241</v>
      </c>
      <c r="P3433" s="11">
        <f t="shared" si="318"/>
        <v>41869.522604166668</v>
      </c>
      <c r="Q3433" s="11">
        <f>(((J3433/60)/60)/24)+DATE(1970,1,1)+(-5/24)</f>
        <v>41839.522604166668</v>
      </c>
      <c r="R3433" s="13" t="s">
        <v>8271</v>
      </c>
      <c r="S3433" s="14" t="str">
        <f t="shared" si="319"/>
        <v>theater</v>
      </c>
      <c r="T3433" s="13" t="str">
        <f t="shared" si="320"/>
        <v>plays</v>
      </c>
      <c r="U3433">
        <f>LEN(C3433)</f>
        <v>121</v>
      </c>
      <c r="V3433">
        <f t="shared" si="321"/>
        <v>0</v>
      </c>
      <c r="W3433">
        <f t="shared" si="322"/>
        <v>0</v>
      </c>
      <c r="X3433">
        <f t="shared" si="323"/>
        <v>1</v>
      </c>
    </row>
    <row r="3434" spans="1:24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>
        <f>E3434/D3434</f>
        <v>1.0965</v>
      </c>
      <c r="O3434" s="6">
        <f>IF(L3434&gt;0,E3434/L3434,0)</f>
        <v>52.214285714285715</v>
      </c>
      <c r="P3434" s="11">
        <f t="shared" si="318"/>
        <v>42405.708333333336</v>
      </c>
      <c r="Q3434" s="11">
        <f>(((J3434/60)/60)/24)+DATE(1970,1,1)+(-5/24)</f>
        <v>42380.372847222221</v>
      </c>
      <c r="R3434" s="13" t="s">
        <v>8271</v>
      </c>
      <c r="S3434" s="14" t="str">
        <f t="shared" si="319"/>
        <v>theater</v>
      </c>
      <c r="T3434" s="13" t="str">
        <f t="shared" si="320"/>
        <v>plays</v>
      </c>
      <c r="U3434">
        <f>LEN(C3434)</f>
        <v>118</v>
      </c>
      <c r="V3434">
        <f t="shared" si="321"/>
        <v>0</v>
      </c>
      <c r="W3434">
        <f t="shared" si="322"/>
        <v>0</v>
      </c>
      <c r="X3434">
        <f t="shared" si="323"/>
        <v>1</v>
      </c>
    </row>
    <row r="3435" spans="1:24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>
        <f>E3435/D3435</f>
        <v>1.0026315789473683</v>
      </c>
      <c r="O3435" s="6">
        <f>IF(L3435&gt;0,E3435/L3435,0)</f>
        <v>134.1549295774648</v>
      </c>
      <c r="P3435" s="11">
        <f t="shared" si="318"/>
        <v>41806.916666666664</v>
      </c>
      <c r="Q3435" s="11">
        <f>(((J3435/60)/60)/24)+DATE(1970,1,1)+(-5/24)</f>
        <v>41775.854803240742</v>
      </c>
      <c r="R3435" s="13" t="s">
        <v>8271</v>
      </c>
      <c r="S3435" s="14" t="str">
        <f t="shared" si="319"/>
        <v>theater</v>
      </c>
      <c r="T3435" s="13" t="str">
        <f t="shared" si="320"/>
        <v>plays</v>
      </c>
      <c r="U3435">
        <f>LEN(C3435)</f>
        <v>81</v>
      </c>
      <c r="V3435">
        <f t="shared" si="321"/>
        <v>0</v>
      </c>
      <c r="W3435">
        <f t="shared" si="322"/>
        <v>1</v>
      </c>
      <c r="X3435">
        <f t="shared" si="323"/>
        <v>0</v>
      </c>
    </row>
    <row r="3436" spans="1:24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>
        <f>E3436/D3436</f>
        <v>1.0555000000000001</v>
      </c>
      <c r="O3436" s="6">
        <f>IF(L3436&gt;0,E3436/L3436,0)</f>
        <v>62.827380952380949</v>
      </c>
      <c r="P3436" s="11">
        <f t="shared" si="318"/>
        <v>41830.172094907408</v>
      </c>
      <c r="Q3436" s="11">
        <f>(((J3436/60)/60)/24)+DATE(1970,1,1)+(-5/24)</f>
        <v>41800.172094907408</v>
      </c>
      <c r="R3436" s="13" t="s">
        <v>8271</v>
      </c>
      <c r="S3436" s="14" t="str">
        <f t="shared" si="319"/>
        <v>theater</v>
      </c>
      <c r="T3436" s="13" t="str">
        <f t="shared" si="320"/>
        <v>plays</v>
      </c>
      <c r="U3436">
        <f>LEN(C3436)</f>
        <v>132</v>
      </c>
      <c r="V3436">
        <f t="shared" si="321"/>
        <v>0</v>
      </c>
      <c r="W3436">
        <f t="shared" si="322"/>
        <v>0</v>
      </c>
      <c r="X3436">
        <f t="shared" si="323"/>
        <v>1</v>
      </c>
    </row>
    <row r="3437" spans="1:24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>
        <f>E3437/D3437</f>
        <v>1.1200000000000001</v>
      </c>
      <c r="O3437" s="6">
        <f>IF(L3437&gt;0,E3437/L3437,0)</f>
        <v>58.94736842105263</v>
      </c>
      <c r="P3437" s="11">
        <f t="shared" si="318"/>
        <v>42588.916666666664</v>
      </c>
      <c r="Q3437" s="11">
        <f>(((J3437/60)/60)/24)+DATE(1970,1,1)+(-5/24)</f>
        <v>42572.408483796295</v>
      </c>
      <c r="R3437" s="13" t="s">
        <v>8271</v>
      </c>
      <c r="S3437" s="14" t="str">
        <f t="shared" si="319"/>
        <v>theater</v>
      </c>
      <c r="T3437" s="13" t="str">
        <f t="shared" si="320"/>
        <v>plays</v>
      </c>
      <c r="U3437">
        <f>LEN(C3437)</f>
        <v>130</v>
      </c>
      <c r="V3437">
        <f t="shared" si="321"/>
        <v>0</v>
      </c>
      <c r="W3437">
        <f t="shared" si="322"/>
        <v>0</v>
      </c>
      <c r="X3437">
        <f t="shared" si="323"/>
        <v>1</v>
      </c>
    </row>
    <row r="3438" spans="1:24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>
        <f>E3438/D3438</f>
        <v>1.0589999999999999</v>
      </c>
      <c r="O3438" s="6">
        <f>IF(L3438&gt;0,E3438/L3438,0)</f>
        <v>143.1081081081081</v>
      </c>
      <c r="P3438" s="11">
        <f t="shared" si="318"/>
        <v>41872.477777777778</v>
      </c>
      <c r="Q3438" s="11">
        <f>(((J3438/60)/60)/24)+DATE(1970,1,1)+(-5/24)</f>
        <v>41851.333252314813</v>
      </c>
      <c r="R3438" s="13" t="s">
        <v>8271</v>
      </c>
      <c r="S3438" s="14" t="str">
        <f t="shared" si="319"/>
        <v>theater</v>
      </c>
      <c r="T3438" s="13" t="str">
        <f t="shared" si="320"/>
        <v>plays</v>
      </c>
      <c r="U3438">
        <f>LEN(C3438)</f>
        <v>123</v>
      </c>
      <c r="V3438">
        <f t="shared" si="321"/>
        <v>0</v>
      </c>
      <c r="W3438">
        <f t="shared" si="322"/>
        <v>0</v>
      </c>
      <c r="X3438">
        <f t="shared" si="323"/>
        <v>1</v>
      </c>
    </row>
    <row r="3439" spans="1:24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>
        <f>E3439/D3439</f>
        <v>1.01</v>
      </c>
      <c r="O3439" s="6">
        <f>IF(L3439&gt;0,E3439/L3439,0)</f>
        <v>84.166666666666671</v>
      </c>
      <c r="P3439" s="11">
        <f t="shared" si="318"/>
        <v>42235.502546296295</v>
      </c>
      <c r="Q3439" s="11">
        <f>(((J3439/60)/60)/24)+DATE(1970,1,1)+(-5/24)</f>
        <v>42205.502546296295</v>
      </c>
      <c r="R3439" s="13" t="s">
        <v>8271</v>
      </c>
      <c r="S3439" s="14" t="str">
        <f t="shared" si="319"/>
        <v>theater</v>
      </c>
      <c r="T3439" s="13" t="str">
        <f t="shared" si="320"/>
        <v>plays</v>
      </c>
      <c r="U3439">
        <f>LEN(C3439)</f>
        <v>134</v>
      </c>
      <c r="V3439">
        <f t="shared" si="321"/>
        <v>0</v>
      </c>
      <c r="W3439">
        <f t="shared" si="322"/>
        <v>0</v>
      </c>
      <c r="X3439">
        <f t="shared" si="323"/>
        <v>1</v>
      </c>
    </row>
    <row r="3440" spans="1:24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>
        <f>E3440/D3440</f>
        <v>1.042</v>
      </c>
      <c r="O3440" s="6">
        <f>IF(L3440&gt;0,E3440/L3440,0)</f>
        <v>186.07142857142858</v>
      </c>
      <c r="P3440" s="11">
        <f t="shared" si="318"/>
        <v>42126.666666666664</v>
      </c>
      <c r="Q3440" s="11">
        <f>(((J3440/60)/60)/24)+DATE(1970,1,1)+(-5/24)</f>
        <v>42100.719525462955</v>
      </c>
      <c r="R3440" s="13" t="s">
        <v>8271</v>
      </c>
      <c r="S3440" s="14" t="str">
        <f t="shared" si="319"/>
        <v>theater</v>
      </c>
      <c r="T3440" s="13" t="str">
        <f t="shared" si="320"/>
        <v>plays</v>
      </c>
      <c r="U3440">
        <f>LEN(C3440)</f>
        <v>130</v>
      </c>
      <c r="V3440">
        <f t="shared" si="321"/>
        <v>0</v>
      </c>
      <c r="W3440">
        <f t="shared" si="322"/>
        <v>0</v>
      </c>
      <c r="X3440">
        <f t="shared" si="323"/>
        <v>1</v>
      </c>
    </row>
    <row r="3441" spans="1:24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>
        <f>E3441/D3441</f>
        <v>1.3467833333333334</v>
      </c>
      <c r="O3441" s="6">
        <f>IF(L3441&gt;0,E3441/L3441,0)</f>
        <v>89.785555555555561</v>
      </c>
      <c r="P3441" s="11">
        <f t="shared" si="318"/>
        <v>42387.999305555553</v>
      </c>
      <c r="Q3441" s="11">
        <f>(((J3441/60)/60)/24)+DATE(1970,1,1)+(-5/24)</f>
        <v>42374.702893518515</v>
      </c>
      <c r="R3441" s="13" t="s">
        <v>8271</v>
      </c>
      <c r="S3441" s="14" t="str">
        <f t="shared" si="319"/>
        <v>theater</v>
      </c>
      <c r="T3441" s="13" t="str">
        <f t="shared" si="320"/>
        <v>plays</v>
      </c>
      <c r="U3441">
        <f>LEN(C3441)</f>
        <v>85</v>
      </c>
      <c r="V3441">
        <f t="shared" si="321"/>
        <v>0</v>
      </c>
      <c r="W3441">
        <f t="shared" si="322"/>
        <v>1</v>
      </c>
      <c r="X3441">
        <f t="shared" si="323"/>
        <v>0</v>
      </c>
    </row>
    <row r="3442" spans="1:24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>
        <f>E3442/D3442</f>
        <v>1.052184</v>
      </c>
      <c r="O3442" s="6">
        <f>IF(L3442&gt;0,E3442/L3442,0)</f>
        <v>64.157560975609755</v>
      </c>
      <c r="P3442" s="11">
        <f t="shared" si="318"/>
        <v>41831.46875</v>
      </c>
      <c r="Q3442" s="11">
        <f>(((J3442/60)/60)/24)+DATE(1970,1,1)+(-5/24)</f>
        <v>41808.914675925924</v>
      </c>
      <c r="R3442" s="13" t="s">
        <v>8271</v>
      </c>
      <c r="S3442" s="14" t="str">
        <f t="shared" si="319"/>
        <v>theater</v>
      </c>
      <c r="T3442" s="13" t="str">
        <f t="shared" si="320"/>
        <v>plays</v>
      </c>
      <c r="U3442">
        <f>LEN(C3442)</f>
        <v>126</v>
      </c>
      <c r="V3442">
        <f t="shared" si="321"/>
        <v>0</v>
      </c>
      <c r="W3442">
        <f t="shared" si="322"/>
        <v>0</v>
      </c>
      <c r="X3442">
        <f t="shared" si="323"/>
        <v>1</v>
      </c>
    </row>
    <row r="3443" spans="1:24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>
        <f>E3443/D3443</f>
        <v>1.026</v>
      </c>
      <c r="O3443" s="6">
        <f>IF(L3443&gt;0,E3443/L3443,0)</f>
        <v>59.651162790697676</v>
      </c>
      <c r="P3443" s="11">
        <f t="shared" si="318"/>
        <v>42321.636805555558</v>
      </c>
      <c r="Q3443" s="11">
        <f>(((J3443/60)/60)/24)+DATE(1970,1,1)+(-5/24)</f>
        <v>42294.221307870372</v>
      </c>
      <c r="R3443" s="13" t="s">
        <v>8271</v>
      </c>
      <c r="S3443" s="14" t="str">
        <f t="shared" si="319"/>
        <v>theater</v>
      </c>
      <c r="T3443" s="13" t="str">
        <f t="shared" si="320"/>
        <v>plays</v>
      </c>
      <c r="U3443">
        <f>LEN(C3443)</f>
        <v>132</v>
      </c>
      <c r="V3443">
        <f t="shared" si="321"/>
        <v>0</v>
      </c>
      <c r="W3443">
        <f t="shared" si="322"/>
        <v>0</v>
      </c>
      <c r="X3443">
        <f t="shared" si="323"/>
        <v>1</v>
      </c>
    </row>
    <row r="3444" spans="1:24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>
        <f>E3444/D3444</f>
        <v>1</v>
      </c>
      <c r="O3444" s="6">
        <f>IF(L3444&gt;0,E3444/L3444,0)</f>
        <v>31.25</v>
      </c>
      <c r="P3444" s="11">
        <f t="shared" si="318"/>
        <v>42154.63277777777</v>
      </c>
      <c r="Q3444" s="11">
        <f>(((J3444/60)/60)/24)+DATE(1970,1,1)+(-5/24)</f>
        <v>42124.63277777777</v>
      </c>
      <c r="R3444" s="13" t="s">
        <v>8271</v>
      </c>
      <c r="S3444" s="14" t="str">
        <f t="shared" si="319"/>
        <v>theater</v>
      </c>
      <c r="T3444" s="13" t="str">
        <f t="shared" si="320"/>
        <v>plays</v>
      </c>
      <c r="U3444">
        <f>LEN(C3444)</f>
        <v>134</v>
      </c>
      <c r="V3444">
        <f t="shared" si="321"/>
        <v>0</v>
      </c>
      <c r="W3444">
        <f t="shared" si="322"/>
        <v>0</v>
      </c>
      <c r="X3444">
        <f t="shared" si="323"/>
        <v>1</v>
      </c>
    </row>
    <row r="3445" spans="1:24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>
        <f>E3445/D3445</f>
        <v>1.855</v>
      </c>
      <c r="O3445" s="6">
        <f>IF(L3445&gt;0,E3445/L3445,0)</f>
        <v>41.222222222222221</v>
      </c>
      <c r="P3445" s="11">
        <f t="shared" si="318"/>
        <v>41891.316504629627</v>
      </c>
      <c r="Q3445" s="11">
        <f>(((J3445/60)/60)/24)+DATE(1970,1,1)+(-5/24)</f>
        <v>41861.316504629627</v>
      </c>
      <c r="R3445" s="13" t="s">
        <v>8271</v>
      </c>
      <c r="S3445" s="14" t="str">
        <f t="shared" si="319"/>
        <v>theater</v>
      </c>
      <c r="T3445" s="13" t="str">
        <f t="shared" si="320"/>
        <v>plays</v>
      </c>
      <c r="U3445">
        <f>LEN(C3445)</f>
        <v>125</v>
      </c>
      <c r="V3445">
        <f t="shared" si="321"/>
        <v>0</v>
      </c>
      <c r="W3445">
        <f t="shared" si="322"/>
        <v>0</v>
      </c>
      <c r="X3445">
        <f t="shared" si="323"/>
        <v>1</v>
      </c>
    </row>
    <row r="3446" spans="1:24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>
        <f>E3446/D3446</f>
        <v>2.89</v>
      </c>
      <c r="O3446" s="6">
        <f>IF(L3446&gt;0,E3446/L3446,0)</f>
        <v>43.35</v>
      </c>
      <c r="P3446" s="11">
        <f t="shared" si="318"/>
        <v>42529.374305555553</v>
      </c>
      <c r="Q3446" s="11">
        <f>(((J3446/60)/60)/24)+DATE(1970,1,1)+(-5/24)</f>
        <v>42521.08317129629</v>
      </c>
      <c r="R3446" s="13" t="s">
        <v>8271</v>
      </c>
      <c r="S3446" s="14" t="str">
        <f t="shared" si="319"/>
        <v>theater</v>
      </c>
      <c r="T3446" s="13" t="str">
        <f t="shared" si="320"/>
        <v>plays</v>
      </c>
      <c r="U3446">
        <f>LEN(C3446)</f>
        <v>126</v>
      </c>
      <c r="V3446">
        <f t="shared" si="321"/>
        <v>0</v>
      </c>
      <c r="W3446">
        <f t="shared" si="322"/>
        <v>0</v>
      </c>
      <c r="X3446">
        <f t="shared" si="323"/>
        <v>1</v>
      </c>
    </row>
    <row r="3447" spans="1:24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>
        <f>E3447/D3447</f>
        <v>1</v>
      </c>
      <c r="O3447" s="6">
        <f>IF(L3447&gt;0,E3447/L3447,0)</f>
        <v>64.516129032258064</v>
      </c>
      <c r="P3447" s="11">
        <f t="shared" si="318"/>
        <v>42300.322175925925</v>
      </c>
      <c r="Q3447" s="11">
        <f>(((J3447/60)/60)/24)+DATE(1970,1,1)+(-5/24)</f>
        <v>42272.322175925925</v>
      </c>
      <c r="R3447" s="13" t="s">
        <v>8271</v>
      </c>
      <c r="S3447" s="14" t="str">
        <f t="shared" si="319"/>
        <v>theater</v>
      </c>
      <c r="T3447" s="13" t="str">
        <f t="shared" si="320"/>
        <v>plays</v>
      </c>
      <c r="U3447">
        <f>LEN(C3447)</f>
        <v>102</v>
      </c>
      <c r="V3447">
        <f t="shared" si="321"/>
        <v>0</v>
      </c>
      <c r="W3447">
        <f t="shared" si="322"/>
        <v>0</v>
      </c>
      <c r="X3447">
        <f t="shared" si="323"/>
        <v>1</v>
      </c>
    </row>
    <row r="3448" spans="1:24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>
        <f>E3448/D3448</f>
        <v>1.0820000000000001</v>
      </c>
      <c r="O3448" s="6">
        <f>IF(L3448&gt;0,E3448/L3448,0)</f>
        <v>43.28</v>
      </c>
      <c r="P3448" s="11">
        <f t="shared" si="318"/>
        <v>42040.305555555555</v>
      </c>
      <c r="Q3448" s="11">
        <f>(((J3448/60)/60)/24)+DATE(1970,1,1)+(-5/24)</f>
        <v>42016.624131944445</v>
      </c>
      <c r="R3448" s="13" t="s">
        <v>8271</v>
      </c>
      <c r="S3448" s="14" t="str">
        <f t="shared" si="319"/>
        <v>theater</v>
      </c>
      <c r="T3448" s="13" t="str">
        <f t="shared" si="320"/>
        <v>plays</v>
      </c>
      <c r="U3448">
        <f>LEN(C3448)</f>
        <v>132</v>
      </c>
      <c r="V3448">
        <f t="shared" si="321"/>
        <v>0</v>
      </c>
      <c r="W3448">
        <f t="shared" si="322"/>
        <v>0</v>
      </c>
      <c r="X3448">
        <f t="shared" si="323"/>
        <v>1</v>
      </c>
    </row>
    <row r="3449" spans="1:24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>
        <f>E3449/D3449</f>
        <v>1.0780000000000001</v>
      </c>
      <c r="O3449" s="6">
        <f>IF(L3449&gt;0,E3449/L3449,0)</f>
        <v>77</v>
      </c>
      <c r="P3449" s="11">
        <f t="shared" si="318"/>
        <v>42447.639027777775</v>
      </c>
      <c r="Q3449" s="11">
        <f>(((J3449/60)/60)/24)+DATE(1970,1,1)+(-5/24)</f>
        <v>42402.680694444447</v>
      </c>
      <c r="R3449" s="13" t="s">
        <v>8271</v>
      </c>
      <c r="S3449" s="14" t="str">
        <f t="shared" si="319"/>
        <v>theater</v>
      </c>
      <c r="T3449" s="13" t="str">
        <f t="shared" si="320"/>
        <v>plays</v>
      </c>
      <c r="U3449">
        <f>LEN(C3449)</f>
        <v>74</v>
      </c>
      <c r="V3449">
        <f t="shared" si="321"/>
        <v>0</v>
      </c>
      <c r="W3449">
        <f t="shared" si="322"/>
        <v>1</v>
      </c>
      <c r="X3449">
        <f t="shared" si="323"/>
        <v>0</v>
      </c>
    </row>
    <row r="3450" spans="1:24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>
        <f>E3450/D3450</f>
        <v>1.0976190476190477</v>
      </c>
      <c r="O3450" s="6">
        <f>IF(L3450&gt;0,E3450/L3450,0)</f>
        <v>51.222222222222221</v>
      </c>
      <c r="P3450" s="11">
        <f t="shared" si="318"/>
        <v>41989.910752314812</v>
      </c>
      <c r="Q3450" s="11">
        <f>(((J3450/60)/60)/24)+DATE(1970,1,1)+(-5/24)</f>
        <v>41959.910752314812</v>
      </c>
      <c r="R3450" s="13" t="s">
        <v>8271</v>
      </c>
      <c r="S3450" s="14" t="str">
        <f t="shared" si="319"/>
        <v>theater</v>
      </c>
      <c r="T3450" s="13" t="str">
        <f t="shared" si="320"/>
        <v>plays</v>
      </c>
      <c r="U3450">
        <f>LEN(C3450)</f>
        <v>123</v>
      </c>
      <c r="V3450">
        <f t="shared" si="321"/>
        <v>0</v>
      </c>
      <c r="W3450">
        <f t="shared" si="322"/>
        <v>0</v>
      </c>
      <c r="X3450">
        <f t="shared" si="323"/>
        <v>1</v>
      </c>
    </row>
    <row r="3451" spans="1:24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>
        <f>E3451/D3451</f>
        <v>1.70625</v>
      </c>
      <c r="O3451" s="6">
        <f>IF(L3451&gt;0,E3451/L3451,0)</f>
        <v>68.25</v>
      </c>
      <c r="P3451" s="11">
        <f t="shared" si="318"/>
        <v>42559.958333333336</v>
      </c>
      <c r="Q3451" s="11">
        <f>(((J3451/60)/60)/24)+DATE(1970,1,1)+(-5/24)</f>
        <v>42531.844189814808</v>
      </c>
      <c r="R3451" s="13" t="s">
        <v>8271</v>
      </c>
      <c r="S3451" s="14" t="str">
        <f t="shared" si="319"/>
        <v>theater</v>
      </c>
      <c r="T3451" s="13" t="str">
        <f t="shared" si="320"/>
        <v>plays</v>
      </c>
      <c r="U3451">
        <f>LEN(C3451)</f>
        <v>110</v>
      </c>
      <c r="V3451">
        <f t="shared" si="321"/>
        <v>0</v>
      </c>
      <c r="W3451">
        <f t="shared" si="322"/>
        <v>0</v>
      </c>
      <c r="X3451">
        <f t="shared" si="323"/>
        <v>1</v>
      </c>
    </row>
    <row r="3452" spans="1:24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>
        <f>E3452/D3452</f>
        <v>1.52</v>
      </c>
      <c r="O3452" s="6">
        <f>IF(L3452&gt;0,E3452/L3452,0)</f>
        <v>19.487179487179485</v>
      </c>
      <c r="P3452" s="11">
        <f t="shared" si="318"/>
        <v>42096.454525462956</v>
      </c>
      <c r="Q3452" s="11">
        <f>(((J3452/60)/60)/24)+DATE(1970,1,1)+(-5/24)</f>
        <v>42036.496192129627</v>
      </c>
      <c r="R3452" s="13" t="s">
        <v>8271</v>
      </c>
      <c r="S3452" s="14" t="str">
        <f t="shared" si="319"/>
        <v>theater</v>
      </c>
      <c r="T3452" s="13" t="str">
        <f t="shared" si="320"/>
        <v>plays</v>
      </c>
      <c r="U3452">
        <f>LEN(C3452)</f>
        <v>128</v>
      </c>
      <c r="V3452">
        <f t="shared" si="321"/>
        <v>0</v>
      </c>
      <c r="W3452">
        <f t="shared" si="322"/>
        <v>0</v>
      </c>
      <c r="X3452">
        <f t="shared" si="323"/>
        <v>1</v>
      </c>
    </row>
    <row r="3453" spans="1:24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>
        <f>E3453/D3453</f>
        <v>1.0123076923076924</v>
      </c>
      <c r="O3453" s="6">
        <f>IF(L3453&gt;0,E3453/L3453,0)</f>
        <v>41.125</v>
      </c>
      <c r="P3453" s="11">
        <f t="shared" si="318"/>
        <v>42115.515358796292</v>
      </c>
      <c r="Q3453" s="11">
        <f>(((J3453/60)/60)/24)+DATE(1970,1,1)+(-5/24)</f>
        <v>42088.515358796292</v>
      </c>
      <c r="R3453" s="13" t="s">
        <v>8271</v>
      </c>
      <c r="S3453" s="14" t="str">
        <f t="shared" si="319"/>
        <v>theater</v>
      </c>
      <c r="T3453" s="13" t="str">
        <f t="shared" si="320"/>
        <v>plays</v>
      </c>
      <c r="U3453">
        <f>LEN(C3453)</f>
        <v>125</v>
      </c>
      <c r="V3453">
        <f t="shared" si="321"/>
        <v>0</v>
      </c>
      <c r="W3453">
        <f t="shared" si="322"/>
        <v>0</v>
      </c>
      <c r="X3453">
        <f t="shared" si="323"/>
        <v>1</v>
      </c>
    </row>
    <row r="3454" spans="1:24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>
        <f>E3454/D3454</f>
        <v>1.532</v>
      </c>
      <c r="O3454" s="6">
        <f>IF(L3454&gt;0,E3454/L3454,0)</f>
        <v>41.405405405405403</v>
      </c>
      <c r="P3454" s="11">
        <f t="shared" si="318"/>
        <v>41842.957638888889</v>
      </c>
      <c r="Q3454" s="11">
        <f>(((J3454/60)/60)/24)+DATE(1970,1,1)+(-5/24)</f>
        <v>41820.430856481478</v>
      </c>
      <c r="R3454" s="13" t="s">
        <v>8271</v>
      </c>
      <c r="S3454" s="14" t="str">
        <f t="shared" si="319"/>
        <v>theater</v>
      </c>
      <c r="T3454" s="13" t="str">
        <f t="shared" si="320"/>
        <v>plays</v>
      </c>
      <c r="U3454">
        <f>LEN(C3454)</f>
        <v>130</v>
      </c>
      <c r="V3454">
        <f t="shared" si="321"/>
        <v>0</v>
      </c>
      <c r="W3454">
        <f t="shared" si="322"/>
        <v>0</v>
      </c>
      <c r="X3454">
        <f t="shared" si="323"/>
        <v>1</v>
      </c>
    </row>
    <row r="3455" spans="1:24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>
        <f>E3455/D3455</f>
        <v>1.2833333333333334</v>
      </c>
      <c r="O3455" s="6">
        <f>IF(L3455&gt;0,E3455/L3455,0)</f>
        <v>27.5</v>
      </c>
      <c r="P3455" s="11">
        <f t="shared" si="318"/>
        <v>42595.770324074074</v>
      </c>
      <c r="Q3455" s="11">
        <f>(((J3455/60)/60)/24)+DATE(1970,1,1)+(-5/24)</f>
        <v>42535.770324074074</v>
      </c>
      <c r="R3455" s="13" t="s">
        <v>8271</v>
      </c>
      <c r="S3455" s="14" t="str">
        <f t="shared" si="319"/>
        <v>theater</v>
      </c>
      <c r="T3455" s="13" t="str">
        <f t="shared" si="320"/>
        <v>plays</v>
      </c>
      <c r="U3455">
        <f>LEN(C3455)</f>
        <v>119</v>
      </c>
      <c r="V3455">
        <f t="shared" si="321"/>
        <v>0</v>
      </c>
      <c r="W3455">
        <f t="shared" si="322"/>
        <v>0</v>
      </c>
      <c r="X3455">
        <f t="shared" si="323"/>
        <v>1</v>
      </c>
    </row>
    <row r="3456" spans="1:24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>
        <f>E3456/D3456</f>
        <v>1.0071428571428571</v>
      </c>
      <c r="O3456" s="6">
        <f>IF(L3456&gt;0,E3456/L3456,0)</f>
        <v>33.571428571428569</v>
      </c>
      <c r="P3456" s="11">
        <f t="shared" si="318"/>
        <v>41851.490266203698</v>
      </c>
      <c r="Q3456" s="11">
        <f>(((J3456/60)/60)/24)+DATE(1970,1,1)+(-5/24)</f>
        <v>41821.490266203698</v>
      </c>
      <c r="R3456" s="13" t="s">
        <v>8271</v>
      </c>
      <c r="S3456" s="14" t="str">
        <f t="shared" si="319"/>
        <v>theater</v>
      </c>
      <c r="T3456" s="13" t="str">
        <f t="shared" si="320"/>
        <v>plays</v>
      </c>
      <c r="U3456">
        <f>LEN(C3456)</f>
        <v>135</v>
      </c>
      <c r="V3456">
        <f t="shared" si="321"/>
        <v>0</v>
      </c>
      <c r="W3456">
        <f t="shared" si="322"/>
        <v>0</v>
      </c>
      <c r="X3456">
        <f t="shared" si="323"/>
        <v>1</v>
      </c>
    </row>
    <row r="3457" spans="1:24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>
        <f>E3457/D3457</f>
        <v>1.0065</v>
      </c>
      <c r="O3457" s="6">
        <f>IF(L3457&gt;0,E3457/L3457,0)</f>
        <v>145.86956521739131</v>
      </c>
      <c r="P3457" s="11">
        <f t="shared" si="318"/>
        <v>42656.541979166665</v>
      </c>
      <c r="Q3457" s="11">
        <f>(((J3457/60)/60)/24)+DATE(1970,1,1)+(-5/24)</f>
        <v>42626.541979166665</v>
      </c>
      <c r="R3457" s="13" t="s">
        <v>8271</v>
      </c>
      <c r="S3457" s="14" t="str">
        <f t="shared" si="319"/>
        <v>theater</v>
      </c>
      <c r="T3457" s="13" t="str">
        <f t="shared" si="320"/>
        <v>plays</v>
      </c>
      <c r="U3457">
        <f>LEN(C3457)</f>
        <v>135</v>
      </c>
      <c r="V3457">
        <f t="shared" si="321"/>
        <v>0</v>
      </c>
      <c r="W3457">
        <f t="shared" si="322"/>
        <v>0</v>
      </c>
      <c r="X3457">
        <f t="shared" si="323"/>
        <v>1</v>
      </c>
    </row>
    <row r="3458" spans="1:24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>
        <f>E3458/D3458</f>
        <v>1.913</v>
      </c>
      <c r="O3458" s="6">
        <f>IF(L3458&gt;0,E3458/L3458,0)</f>
        <v>358.6875</v>
      </c>
      <c r="P3458" s="11">
        <f t="shared" ref="P3458:P3521" si="324">(((I3458/60)/60)/24)+DATE(1970,1,1)+(-5/24)</f>
        <v>41852.082638888889</v>
      </c>
      <c r="Q3458" s="11">
        <f>(((J3458/60)/60)/24)+DATE(1970,1,1)+(-5/24)</f>
        <v>41820.997303240736</v>
      </c>
      <c r="R3458" s="13" t="s">
        <v>8271</v>
      </c>
      <c r="S3458" s="14" t="str">
        <f t="shared" ref="S3458:S3521" si="325">LEFT(R3458,SEARCH("/",R3458)-1)</f>
        <v>theater</v>
      </c>
      <c r="T3458" s="13" t="str">
        <f t="shared" ref="T3458:T3521" si="326">RIGHT(R3458,LEN(R3458)-SEARCH("/",R3458))</f>
        <v>plays</v>
      </c>
      <c r="U3458">
        <f>LEN(C3458)</f>
        <v>131</v>
      </c>
      <c r="V3458">
        <f t="shared" si="321"/>
        <v>0</v>
      </c>
      <c r="W3458">
        <f t="shared" si="322"/>
        <v>0</v>
      </c>
      <c r="X3458">
        <f t="shared" si="323"/>
        <v>1</v>
      </c>
    </row>
    <row r="3459" spans="1:24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>
        <f>E3459/D3459</f>
        <v>1.4019999999999999</v>
      </c>
      <c r="O3459" s="6">
        <f>IF(L3459&gt;0,E3459/L3459,0)</f>
        <v>50.981818181818184</v>
      </c>
      <c r="P3459" s="11">
        <f t="shared" si="324"/>
        <v>42047.040972222218</v>
      </c>
      <c r="Q3459" s="11">
        <f>(((J3459/60)/60)/24)+DATE(1970,1,1)+(-5/24)</f>
        <v>42016.498344907406</v>
      </c>
      <c r="R3459" s="13" t="s">
        <v>8271</v>
      </c>
      <c r="S3459" s="14" t="str">
        <f t="shared" si="325"/>
        <v>theater</v>
      </c>
      <c r="T3459" s="13" t="str">
        <f t="shared" si="326"/>
        <v>plays</v>
      </c>
      <c r="U3459">
        <f>LEN(C3459)</f>
        <v>70</v>
      </c>
      <c r="V3459">
        <f t="shared" ref="V3459:V3522" si="327">IF(U3459&lt;50,1,0)</f>
        <v>0</v>
      </c>
      <c r="W3459">
        <f t="shared" ref="W3459:W3522" si="328">IF(AND(U3459&gt;= 50, U3459 &lt; 100),1,0)</f>
        <v>1</v>
      </c>
      <c r="X3459">
        <f t="shared" ref="X3459:X3522" si="329">IF(U3459&gt;=100,1,0)</f>
        <v>0</v>
      </c>
    </row>
    <row r="3460" spans="1:24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>
        <f>E3460/D3460</f>
        <v>1.2433537832310839</v>
      </c>
      <c r="O3460" s="6">
        <f>IF(L3460&gt;0,E3460/L3460,0)</f>
        <v>45.037037037037038</v>
      </c>
      <c r="P3460" s="11">
        <f t="shared" si="324"/>
        <v>42037.977083333331</v>
      </c>
      <c r="Q3460" s="11">
        <f>(((J3460/60)/60)/24)+DATE(1970,1,1)+(-5/24)</f>
        <v>42010.994247685179</v>
      </c>
      <c r="R3460" s="13" t="s">
        <v>8271</v>
      </c>
      <c r="S3460" s="14" t="str">
        <f t="shared" si="325"/>
        <v>theater</v>
      </c>
      <c r="T3460" s="13" t="str">
        <f t="shared" si="326"/>
        <v>plays</v>
      </c>
      <c r="U3460">
        <f>LEN(C3460)</f>
        <v>125</v>
      </c>
      <c r="V3460">
        <f t="shared" si="327"/>
        <v>0</v>
      </c>
      <c r="W3460">
        <f t="shared" si="328"/>
        <v>0</v>
      </c>
      <c r="X3460">
        <f t="shared" si="329"/>
        <v>1</v>
      </c>
    </row>
    <row r="3461" spans="1:24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>
        <f>E3461/D3461</f>
        <v>1.262</v>
      </c>
      <c r="O3461" s="6">
        <f>IF(L3461&gt;0,E3461/L3461,0)</f>
        <v>17.527777777777779</v>
      </c>
      <c r="P3461" s="11">
        <f t="shared" si="324"/>
        <v>42510.271527777775</v>
      </c>
      <c r="Q3461" s="11">
        <f>(((J3461/60)/60)/24)+DATE(1970,1,1)+(-5/24)</f>
        <v>42480.271527777775</v>
      </c>
      <c r="R3461" s="13" t="s">
        <v>8271</v>
      </c>
      <c r="S3461" s="14" t="str">
        <f t="shared" si="325"/>
        <v>theater</v>
      </c>
      <c r="T3461" s="13" t="str">
        <f t="shared" si="326"/>
        <v>plays</v>
      </c>
      <c r="U3461">
        <f>LEN(C3461)</f>
        <v>128</v>
      </c>
      <c r="V3461">
        <f t="shared" si="327"/>
        <v>0</v>
      </c>
      <c r="W3461">
        <f t="shared" si="328"/>
        <v>0</v>
      </c>
      <c r="X3461">
        <f t="shared" si="329"/>
        <v>1</v>
      </c>
    </row>
    <row r="3462" spans="1:24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>
        <f>E3462/D3462</f>
        <v>1.9</v>
      </c>
      <c r="O3462" s="6">
        <f>IF(L3462&gt;0,E3462/L3462,0)</f>
        <v>50</v>
      </c>
      <c r="P3462" s="11">
        <f t="shared" si="324"/>
        <v>41866.318888888884</v>
      </c>
      <c r="Q3462" s="11">
        <f>(((J3462/60)/60)/24)+DATE(1970,1,1)+(-5/24)</f>
        <v>41852.318888888884</v>
      </c>
      <c r="R3462" s="13" t="s">
        <v>8271</v>
      </c>
      <c r="S3462" s="14" t="str">
        <f t="shared" si="325"/>
        <v>theater</v>
      </c>
      <c r="T3462" s="13" t="str">
        <f t="shared" si="326"/>
        <v>plays</v>
      </c>
      <c r="U3462">
        <f>LEN(C3462)</f>
        <v>117</v>
      </c>
      <c r="V3462">
        <f t="shared" si="327"/>
        <v>0</v>
      </c>
      <c r="W3462">
        <f t="shared" si="328"/>
        <v>0</v>
      </c>
      <c r="X3462">
        <f t="shared" si="329"/>
        <v>1</v>
      </c>
    </row>
    <row r="3463" spans="1:24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>
        <f>E3463/D3463</f>
        <v>1.39</v>
      </c>
      <c r="O3463" s="6">
        <f>IF(L3463&gt;0,E3463/L3463,0)</f>
        <v>57.916666666666664</v>
      </c>
      <c r="P3463" s="11">
        <f t="shared" si="324"/>
        <v>42671.916666666664</v>
      </c>
      <c r="Q3463" s="11">
        <f>(((J3463/60)/60)/24)+DATE(1970,1,1)+(-5/24)</f>
        <v>42643.424525462957</v>
      </c>
      <c r="R3463" s="13" t="s">
        <v>8271</v>
      </c>
      <c r="S3463" s="14" t="str">
        <f t="shared" si="325"/>
        <v>theater</v>
      </c>
      <c r="T3463" s="13" t="str">
        <f t="shared" si="326"/>
        <v>plays</v>
      </c>
      <c r="U3463">
        <f>LEN(C3463)</f>
        <v>133</v>
      </c>
      <c r="V3463">
        <f t="shared" si="327"/>
        <v>0</v>
      </c>
      <c r="W3463">
        <f t="shared" si="328"/>
        <v>0</v>
      </c>
      <c r="X3463">
        <f t="shared" si="329"/>
        <v>1</v>
      </c>
    </row>
    <row r="3464" spans="1:24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>
        <f>E3464/D3464</f>
        <v>2.02</v>
      </c>
      <c r="O3464" s="6">
        <f>IF(L3464&gt;0,E3464/L3464,0)</f>
        <v>29.705882352941178</v>
      </c>
      <c r="P3464" s="11">
        <f t="shared" si="324"/>
        <v>42195.541666666664</v>
      </c>
      <c r="Q3464" s="11">
        <f>(((J3464/60)/60)/24)+DATE(1970,1,1)+(-5/24)</f>
        <v>42179.690138888887</v>
      </c>
      <c r="R3464" s="13" t="s">
        <v>8271</v>
      </c>
      <c r="S3464" s="14" t="str">
        <f t="shared" si="325"/>
        <v>theater</v>
      </c>
      <c r="T3464" s="13" t="str">
        <f t="shared" si="326"/>
        <v>plays</v>
      </c>
      <c r="U3464">
        <f>LEN(C3464)</f>
        <v>110</v>
      </c>
      <c r="V3464">
        <f t="shared" si="327"/>
        <v>0</v>
      </c>
      <c r="W3464">
        <f t="shared" si="328"/>
        <v>0</v>
      </c>
      <c r="X3464">
        <f t="shared" si="329"/>
        <v>1</v>
      </c>
    </row>
    <row r="3465" spans="1:24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>
        <f>E3465/D3465</f>
        <v>1.0338000000000001</v>
      </c>
      <c r="O3465" s="6">
        <f>IF(L3465&gt;0,E3465/L3465,0)</f>
        <v>90.684210526315795</v>
      </c>
      <c r="P3465" s="11">
        <f t="shared" si="324"/>
        <v>42653.957638888889</v>
      </c>
      <c r="Q3465" s="11">
        <f>(((J3465/60)/60)/24)+DATE(1970,1,1)+(-5/24)</f>
        <v>42612.710474537038</v>
      </c>
      <c r="R3465" s="13" t="s">
        <v>8271</v>
      </c>
      <c r="S3465" s="14" t="str">
        <f t="shared" si="325"/>
        <v>theater</v>
      </c>
      <c r="T3465" s="13" t="str">
        <f t="shared" si="326"/>
        <v>plays</v>
      </c>
      <c r="U3465">
        <f>LEN(C3465)</f>
        <v>126</v>
      </c>
      <c r="V3465">
        <f t="shared" si="327"/>
        <v>0</v>
      </c>
      <c r="W3465">
        <f t="shared" si="328"/>
        <v>0</v>
      </c>
      <c r="X3465">
        <f t="shared" si="329"/>
        <v>1</v>
      </c>
    </row>
    <row r="3466" spans="1:24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>
        <f>E3466/D3466</f>
        <v>1.023236</v>
      </c>
      <c r="O3466" s="6">
        <f>IF(L3466&gt;0,E3466/L3466,0)</f>
        <v>55.012688172043013</v>
      </c>
      <c r="P3466" s="11">
        <f t="shared" si="324"/>
        <v>42604.921724537031</v>
      </c>
      <c r="Q3466" s="11">
        <f>(((J3466/60)/60)/24)+DATE(1970,1,1)+(-5/24)</f>
        <v>42574.921724537031</v>
      </c>
      <c r="R3466" s="13" t="s">
        <v>8271</v>
      </c>
      <c r="S3466" s="14" t="str">
        <f t="shared" si="325"/>
        <v>theater</v>
      </c>
      <c r="T3466" s="13" t="str">
        <f t="shared" si="326"/>
        <v>plays</v>
      </c>
      <c r="U3466">
        <f>LEN(C3466)</f>
        <v>133</v>
      </c>
      <c r="V3466">
        <f t="shared" si="327"/>
        <v>0</v>
      </c>
      <c r="W3466">
        <f t="shared" si="328"/>
        <v>0</v>
      </c>
      <c r="X3466">
        <f t="shared" si="329"/>
        <v>1</v>
      </c>
    </row>
    <row r="3467" spans="1:24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>
        <f>E3467/D3467</f>
        <v>1.03</v>
      </c>
      <c r="O3467" s="6">
        <f>IF(L3467&gt;0,E3467/L3467,0)</f>
        <v>57.222222222222221</v>
      </c>
      <c r="P3467" s="11">
        <f t="shared" si="324"/>
        <v>42225.458333333336</v>
      </c>
      <c r="Q3467" s="11">
        <f>(((J3467/60)/60)/24)+DATE(1970,1,1)+(-5/24)</f>
        <v>42200.417499999996</v>
      </c>
      <c r="R3467" s="13" t="s">
        <v>8271</v>
      </c>
      <c r="S3467" s="14" t="str">
        <f t="shared" si="325"/>
        <v>theater</v>
      </c>
      <c r="T3467" s="13" t="str">
        <f t="shared" si="326"/>
        <v>plays</v>
      </c>
      <c r="U3467">
        <f>LEN(C3467)</f>
        <v>129</v>
      </c>
      <c r="V3467">
        <f t="shared" si="327"/>
        <v>0</v>
      </c>
      <c r="W3467">
        <f t="shared" si="328"/>
        <v>0</v>
      </c>
      <c r="X3467">
        <f t="shared" si="329"/>
        <v>1</v>
      </c>
    </row>
    <row r="3468" spans="1:24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>
        <f>E3468/D3468</f>
        <v>1.2714285714285714</v>
      </c>
      <c r="O3468" s="6">
        <f>IF(L3468&gt;0,E3468/L3468,0)</f>
        <v>72.950819672131146</v>
      </c>
      <c r="P3468" s="11">
        <f t="shared" si="324"/>
        <v>42479.769097222219</v>
      </c>
      <c r="Q3468" s="11">
        <f>(((J3468/60)/60)/24)+DATE(1970,1,1)+(-5/24)</f>
        <v>42419.810763888883</v>
      </c>
      <c r="R3468" s="13" t="s">
        <v>8271</v>
      </c>
      <c r="S3468" s="14" t="str">
        <f t="shared" si="325"/>
        <v>theater</v>
      </c>
      <c r="T3468" s="13" t="str">
        <f t="shared" si="326"/>
        <v>plays</v>
      </c>
      <c r="U3468">
        <f>LEN(C3468)</f>
        <v>95</v>
      </c>
      <c r="V3468">
        <f t="shared" si="327"/>
        <v>0</v>
      </c>
      <c r="W3468">
        <f t="shared" si="328"/>
        <v>1</v>
      </c>
      <c r="X3468">
        <f t="shared" si="329"/>
        <v>0</v>
      </c>
    </row>
    <row r="3469" spans="1:24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>
        <f>E3469/D3469</f>
        <v>1.01</v>
      </c>
      <c r="O3469" s="6">
        <f>IF(L3469&gt;0,E3469/L3469,0)</f>
        <v>64.468085106382972</v>
      </c>
      <c r="P3469" s="11">
        <f t="shared" si="324"/>
        <v>42083.421666666669</v>
      </c>
      <c r="Q3469" s="11">
        <f>(((J3469/60)/60)/24)+DATE(1970,1,1)+(-5/24)</f>
        <v>42053.463333333326</v>
      </c>
      <c r="R3469" s="13" t="s">
        <v>8271</v>
      </c>
      <c r="S3469" s="14" t="str">
        <f t="shared" si="325"/>
        <v>theater</v>
      </c>
      <c r="T3469" s="13" t="str">
        <f t="shared" si="326"/>
        <v>plays</v>
      </c>
      <c r="U3469">
        <f>LEN(C3469)</f>
        <v>28</v>
      </c>
      <c r="V3469">
        <f t="shared" si="327"/>
        <v>1</v>
      </c>
      <c r="W3469">
        <f t="shared" si="328"/>
        <v>0</v>
      </c>
      <c r="X3469">
        <f t="shared" si="329"/>
        <v>0</v>
      </c>
    </row>
    <row r="3470" spans="1:24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>
        <f>E3470/D3470</f>
        <v>1.2178</v>
      </c>
      <c r="O3470" s="6">
        <f>IF(L3470&gt;0,E3470/L3470,0)</f>
        <v>716.35294117647061</v>
      </c>
      <c r="P3470" s="11">
        <f t="shared" si="324"/>
        <v>42633.916666666664</v>
      </c>
      <c r="Q3470" s="11">
        <f>(((J3470/60)/60)/24)+DATE(1970,1,1)+(-5/24)</f>
        <v>42605.557048611103</v>
      </c>
      <c r="R3470" s="13" t="s">
        <v>8271</v>
      </c>
      <c r="S3470" s="14" t="str">
        <f t="shared" si="325"/>
        <v>theater</v>
      </c>
      <c r="T3470" s="13" t="str">
        <f t="shared" si="326"/>
        <v>plays</v>
      </c>
      <c r="U3470">
        <f>LEN(C3470)</f>
        <v>101</v>
      </c>
      <c r="V3470">
        <f t="shared" si="327"/>
        <v>0</v>
      </c>
      <c r="W3470">
        <f t="shared" si="328"/>
        <v>0</v>
      </c>
      <c r="X3470">
        <f t="shared" si="329"/>
        <v>1</v>
      </c>
    </row>
    <row r="3471" spans="1:24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>
        <f>E3471/D3471</f>
        <v>1.1339285714285714</v>
      </c>
      <c r="O3471" s="6">
        <f>IF(L3471&gt;0,E3471/L3471,0)</f>
        <v>50.396825396825399</v>
      </c>
      <c r="P3471" s="11">
        <f t="shared" si="324"/>
        <v>42488.433391203704</v>
      </c>
      <c r="Q3471" s="11">
        <f>(((J3471/60)/60)/24)+DATE(1970,1,1)+(-5/24)</f>
        <v>42458.433391203704</v>
      </c>
      <c r="R3471" s="13" t="s">
        <v>8271</v>
      </c>
      <c r="S3471" s="14" t="str">
        <f t="shared" si="325"/>
        <v>theater</v>
      </c>
      <c r="T3471" s="13" t="str">
        <f t="shared" si="326"/>
        <v>plays</v>
      </c>
      <c r="U3471">
        <f>LEN(C3471)</f>
        <v>135</v>
      </c>
      <c r="V3471">
        <f t="shared" si="327"/>
        <v>0</v>
      </c>
      <c r="W3471">
        <f t="shared" si="328"/>
        <v>0</v>
      </c>
      <c r="X3471">
        <f t="shared" si="329"/>
        <v>1</v>
      </c>
    </row>
    <row r="3472" spans="1:24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>
        <f>E3472/D3472</f>
        <v>1.5</v>
      </c>
      <c r="O3472" s="6">
        <f>IF(L3472&gt;0,E3472/L3472,0)</f>
        <v>41.666666666666664</v>
      </c>
      <c r="P3472" s="11">
        <f t="shared" si="324"/>
        <v>42566.693055555552</v>
      </c>
      <c r="Q3472" s="11">
        <f>(((J3472/60)/60)/24)+DATE(1970,1,1)+(-5/24)</f>
        <v>42528.813680555548</v>
      </c>
      <c r="R3472" s="13" t="s">
        <v>8271</v>
      </c>
      <c r="S3472" s="14" t="str">
        <f t="shared" si="325"/>
        <v>theater</v>
      </c>
      <c r="T3472" s="13" t="str">
        <f t="shared" si="326"/>
        <v>plays</v>
      </c>
      <c r="U3472">
        <f>LEN(C3472)</f>
        <v>92</v>
      </c>
      <c r="V3472">
        <f t="shared" si="327"/>
        <v>0</v>
      </c>
      <c r="W3472">
        <f t="shared" si="328"/>
        <v>1</v>
      </c>
      <c r="X3472">
        <f t="shared" si="329"/>
        <v>0</v>
      </c>
    </row>
    <row r="3473" spans="1:24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>
        <f>E3473/D3473</f>
        <v>2.1459999999999999</v>
      </c>
      <c r="O3473" s="6">
        <f>IF(L3473&gt;0,E3473/L3473,0)</f>
        <v>35.766666666666666</v>
      </c>
      <c r="P3473" s="11">
        <f t="shared" si="324"/>
        <v>41882.625</v>
      </c>
      <c r="Q3473" s="11">
        <f>(((J3473/60)/60)/24)+DATE(1970,1,1)+(-5/24)</f>
        <v>41841.612152777772</v>
      </c>
      <c r="R3473" s="13" t="s">
        <v>8271</v>
      </c>
      <c r="S3473" s="14" t="str">
        <f t="shared" si="325"/>
        <v>theater</v>
      </c>
      <c r="T3473" s="13" t="str">
        <f t="shared" si="326"/>
        <v>plays</v>
      </c>
      <c r="U3473">
        <f>LEN(C3473)</f>
        <v>127</v>
      </c>
      <c r="V3473">
        <f t="shared" si="327"/>
        <v>0</v>
      </c>
      <c r="W3473">
        <f t="shared" si="328"/>
        <v>0</v>
      </c>
      <c r="X3473">
        <f t="shared" si="329"/>
        <v>1</v>
      </c>
    </row>
    <row r="3474" spans="1:24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>
        <f>E3474/D3474</f>
        <v>1.0205</v>
      </c>
      <c r="O3474" s="6">
        <f>IF(L3474&gt;0,E3474/L3474,0)</f>
        <v>88.739130434782609</v>
      </c>
      <c r="P3474" s="11">
        <f t="shared" si="324"/>
        <v>41949.040972222218</v>
      </c>
      <c r="Q3474" s="11">
        <f>(((J3474/60)/60)/24)+DATE(1970,1,1)+(-5/24)</f>
        <v>41927.962164351848</v>
      </c>
      <c r="R3474" s="13" t="s">
        <v>8271</v>
      </c>
      <c r="S3474" s="14" t="str">
        <f t="shared" si="325"/>
        <v>theater</v>
      </c>
      <c r="T3474" s="13" t="str">
        <f t="shared" si="326"/>
        <v>plays</v>
      </c>
      <c r="U3474">
        <f>LEN(C3474)</f>
        <v>130</v>
      </c>
      <c r="V3474">
        <f t="shared" si="327"/>
        <v>0</v>
      </c>
      <c r="W3474">
        <f t="shared" si="328"/>
        <v>0</v>
      </c>
      <c r="X3474">
        <f t="shared" si="329"/>
        <v>1</v>
      </c>
    </row>
    <row r="3475" spans="1:24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>
        <f>E3475/D3475</f>
        <v>1</v>
      </c>
      <c r="O3475" s="6">
        <f>IF(L3475&gt;0,E3475/L3475,0)</f>
        <v>148.4848484848485</v>
      </c>
      <c r="P3475" s="11">
        <f t="shared" si="324"/>
        <v>42083.643749999996</v>
      </c>
      <c r="Q3475" s="11">
        <f>(((J3475/60)/60)/24)+DATE(1970,1,1)+(-5/24)</f>
        <v>42062.626111111109</v>
      </c>
      <c r="R3475" s="13" t="s">
        <v>8271</v>
      </c>
      <c r="S3475" s="14" t="str">
        <f t="shared" si="325"/>
        <v>theater</v>
      </c>
      <c r="T3475" s="13" t="str">
        <f t="shared" si="326"/>
        <v>plays</v>
      </c>
      <c r="U3475">
        <f>LEN(C3475)</f>
        <v>132</v>
      </c>
      <c r="V3475">
        <f t="shared" si="327"/>
        <v>0</v>
      </c>
      <c r="W3475">
        <f t="shared" si="328"/>
        <v>0</v>
      </c>
      <c r="X3475">
        <f t="shared" si="329"/>
        <v>1</v>
      </c>
    </row>
    <row r="3476" spans="1:24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>
        <f>E3476/D3476</f>
        <v>1.01</v>
      </c>
      <c r="O3476" s="6">
        <f>IF(L3476&gt;0,E3476/L3476,0)</f>
        <v>51.794871794871796</v>
      </c>
      <c r="P3476" s="11">
        <f t="shared" si="324"/>
        <v>42571.293182870366</v>
      </c>
      <c r="Q3476" s="11">
        <f>(((J3476/60)/60)/24)+DATE(1970,1,1)+(-5/24)</f>
        <v>42541.293182870366</v>
      </c>
      <c r="R3476" s="13" t="s">
        <v>8271</v>
      </c>
      <c r="S3476" s="14" t="str">
        <f t="shared" si="325"/>
        <v>theater</v>
      </c>
      <c r="T3476" s="13" t="str">
        <f t="shared" si="326"/>
        <v>plays</v>
      </c>
      <c r="U3476">
        <f>LEN(C3476)</f>
        <v>132</v>
      </c>
      <c r="V3476">
        <f t="shared" si="327"/>
        <v>0</v>
      </c>
      <c r="W3476">
        <f t="shared" si="328"/>
        <v>0</v>
      </c>
      <c r="X3476">
        <f t="shared" si="329"/>
        <v>1</v>
      </c>
    </row>
    <row r="3477" spans="1:24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>
        <f>E3477/D3477</f>
        <v>1.1333333333333333</v>
      </c>
      <c r="O3477" s="6">
        <f>IF(L3477&gt;0,E3477/L3477,0)</f>
        <v>20</v>
      </c>
      <c r="P3477" s="11">
        <f t="shared" si="324"/>
        <v>41945.791666666664</v>
      </c>
      <c r="Q3477" s="11">
        <f>(((J3477/60)/60)/24)+DATE(1970,1,1)+(-5/24)</f>
        <v>41918.672499999993</v>
      </c>
      <c r="R3477" s="13" t="s">
        <v>8271</v>
      </c>
      <c r="S3477" s="14" t="str">
        <f t="shared" si="325"/>
        <v>theater</v>
      </c>
      <c r="T3477" s="13" t="str">
        <f t="shared" si="326"/>
        <v>plays</v>
      </c>
      <c r="U3477">
        <f>LEN(C3477)</f>
        <v>122</v>
      </c>
      <c r="V3477">
        <f t="shared" si="327"/>
        <v>0</v>
      </c>
      <c r="W3477">
        <f t="shared" si="328"/>
        <v>0</v>
      </c>
      <c r="X3477">
        <f t="shared" si="329"/>
        <v>1</v>
      </c>
    </row>
    <row r="3478" spans="1:24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>
        <f>E3478/D3478</f>
        <v>1.04</v>
      </c>
      <c r="O3478" s="6">
        <f>IF(L3478&gt;0,E3478/L3478,0)</f>
        <v>52</v>
      </c>
      <c r="P3478" s="11">
        <f t="shared" si="324"/>
        <v>41938.916666666664</v>
      </c>
      <c r="Q3478" s="11">
        <f>(((J3478/60)/60)/24)+DATE(1970,1,1)+(-5/24)</f>
        <v>41921.071643518517</v>
      </c>
      <c r="R3478" s="13" t="s">
        <v>8271</v>
      </c>
      <c r="S3478" s="14" t="str">
        <f t="shared" si="325"/>
        <v>theater</v>
      </c>
      <c r="T3478" s="13" t="str">
        <f t="shared" si="326"/>
        <v>plays</v>
      </c>
      <c r="U3478">
        <f>LEN(C3478)</f>
        <v>134</v>
      </c>
      <c r="V3478">
        <f t="shared" si="327"/>
        <v>0</v>
      </c>
      <c r="W3478">
        <f t="shared" si="328"/>
        <v>0</v>
      </c>
      <c r="X3478">
        <f t="shared" si="329"/>
        <v>1</v>
      </c>
    </row>
    <row r="3479" spans="1:24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>
        <f>E3479/D3479</f>
        <v>1.1533333333333333</v>
      </c>
      <c r="O3479" s="6">
        <f>IF(L3479&gt;0,E3479/L3479,0)</f>
        <v>53.230769230769234</v>
      </c>
      <c r="P3479" s="11">
        <f t="shared" si="324"/>
        <v>42140.916666666664</v>
      </c>
      <c r="Q3479" s="11">
        <f>(((J3479/60)/60)/24)+DATE(1970,1,1)+(-5/24)</f>
        <v>42128.528275462959</v>
      </c>
      <c r="R3479" s="13" t="s">
        <v>8271</v>
      </c>
      <c r="S3479" s="14" t="str">
        <f t="shared" si="325"/>
        <v>theater</v>
      </c>
      <c r="T3479" s="13" t="str">
        <f t="shared" si="326"/>
        <v>plays</v>
      </c>
      <c r="U3479">
        <f>LEN(C3479)</f>
        <v>116</v>
      </c>
      <c r="V3479">
        <f t="shared" si="327"/>
        <v>0</v>
      </c>
      <c r="W3479">
        <f t="shared" si="328"/>
        <v>0</v>
      </c>
      <c r="X3479">
        <f t="shared" si="329"/>
        <v>1</v>
      </c>
    </row>
    <row r="3480" spans="1:24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>
        <f>E3480/D3480</f>
        <v>1.1285000000000001</v>
      </c>
      <c r="O3480" s="6">
        <f>IF(L3480&gt;0,E3480/L3480,0)</f>
        <v>39.596491228070178</v>
      </c>
      <c r="P3480" s="11">
        <f t="shared" si="324"/>
        <v>42079.666666666664</v>
      </c>
      <c r="Q3480" s="11">
        <f>(((J3480/60)/60)/24)+DATE(1970,1,1)+(-5/24)</f>
        <v>42053.708587962967</v>
      </c>
      <c r="R3480" s="13" t="s">
        <v>8271</v>
      </c>
      <c r="S3480" s="14" t="str">
        <f t="shared" si="325"/>
        <v>theater</v>
      </c>
      <c r="T3480" s="13" t="str">
        <f t="shared" si="326"/>
        <v>plays</v>
      </c>
      <c r="U3480">
        <f>LEN(C3480)</f>
        <v>127</v>
      </c>
      <c r="V3480">
        <f t="shared" si="327"/>
        <v>0</v>
      </c>
      <c r="W3480">
        <f t="shared" si="328"/>
        <v>0</v>
      </c>
      <c r="X3480">
        <f t="shared" si="329"/>
        <v>1</v>
      </c>
    </row>
    <row r="3481" spans="1:24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>
        <f>E3481/D3481</f>
        <v>1.2786666666666666</v>
      </c>
      <c r="O3481" s="6">
        <f>IF(L3481&gt;0,E3481/L3481,0)</f>
        <v>34.25</v>
      </c>
      <c r="P3481" s="11">
        <f t="shared" si="324"/>
        <v>41811.646759259253</v>
      </c>
      <c r="Q3481" s="11">
        <f>(((J3481/60)/60)/24)+DATE(1970,1,1)+(-5/24)</f>
        <v>41781.646759259253</v>
      </c>
      <c r="R3481" s="13" t="s">
        <v>8271</v>
      </c>
      <c r="S3481" s="14" t="str">
        <f t="shared" si="325"/>
        <v>theater</v>
      </c>
      <c r="T3481" s="13" t="str">
        <f t="shared" si="326"/>
        <v>plays</v>
      </c>
      <c r="U3481">
        <f>LEN(C3481)</f>
        <v>114</v>
      </c>
      <c r="V3481">
        <f t="shared" si="327"/>
        <v>0</v>
      </c>
      <c r="W3481">
        <f t="shared" si="328"/>
        <v>0</v>
      </c>
      <c r="X3481">
        <f t="shared" si="329"/>
        <v>1</v>
      </c>
    </row>
    <row r="3482" spans="1:24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>
        <f>E3482/D3482</f>
        <v>1.4266666666666667</v>
      </c>
      <c r="O3482" s="6">
        <f>IF(L3482&gt;0,E3482/L3482,0)</f>
        <v>164.61538461538461</v>
      </c>
      <c r="P3482" s="11">
        <f t="shared" si="324"/>
        <v>42195.666666666664</v>
      </c>
      <c r="Q3482" s="11">
        <f>(((J3482/60)/60)/24)+DATE(1970,1,1)+(-5/24)</f>
        <v>42171.109108796292</v>
      </c>
      <c r="R3482" s="13" t="s">
        <v>8271</v>
      </c>
      <c r="S3482" s="14" t="str">
        <f t="shared" si="325"/>
        <v>theater</v>
      </c>
      <c r="T3482" s="13" t="str">
        <f t="shared" si="326"/>
        <v>plays</v>
      </c>
      <c r="U3482">
        <f>LEN(C3482)</f>
        <v>130</v>
      </c>
      <c r="V3482">
        <f t="shared" si="327"/>
        <v>0</v>
      </c>
      <c r="W3482">
        <f t="shared" si="328"/>
        <v>0</v>
      </c>
      <c r="X3482">
        <f t="shared" si="329"/>
        <v>1</v>
      </c>
    </row>
    <row r="3483" spans="1:24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>
        <f>E3483/D3483</f>
        <v>1.1879999999999999</v>
      </c>
      <c r="O3483" s="6">
        <f>IF(L3483&gt;0,E3483/L3483,0)</f>
        <v>125.05263157894737</v>
      </c>
      <c r="P3483" s="11">
        <f t="shared" si="324"/>
        <v>42006.039212962954</v>
      </c>
      <c r="Q3483" s="11">
        <f>(((J3483/60)/60)/24)+DATE(1970,1,1)+(-5/24)</f>
        <v>41989.039212962954</v>
      </c>
      <c r="R3483" s="13" t="s">
        <v>8271</v>
      </c>
      <c r="S3483" s="14" t="str">
        <f t="shared" si="325"/>
        <v>theater</v>
      </c>
      <c r="T3483" s="13" t="str">
        <f t="shared" si="326"/>
        <v>plays</v>
      </c>
      <c r="U3483">
        <f>LEN(C3483)</f>
        <v>134</v>
      </c>
      <c r="V3483">
        <f t="shared" si="327"/>
        <v>0</v>
      </c>
      <c r="W3483">
        <f t="shared" si="328"/>
        <v>0</v>
      </c>
      <c r="X3483">
        <f t="shared" si="329"/>
        <v>1</v>
      </c>
    </row>
    <row r="3484" spans="1:24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>
        <f>E3484/D3484</f>
        <v>1.3833333333333333</v>
      </c>
      <c r="O3484" s="6">
        <f>IF(L3484&gt;0,E3484/L3484,0)</f>
        <v>51.875</v>
      </c>
      <c r="P3484" s="11">
        <f t="shared" si="324"/>
        <v>41826.563263888886</v>
      </c>
      <c r="Q3484" s="11">
        <f>(((J3484/60)/60)/24)+DATE(1970,1,1)+(-5/24)</f>
        <v>41796.563263888886</v>
      </c>
      <c r="R3484" s="13" t="s">
        <v>8271</v>
      </c>
      <c r="S3484" s="14" t="str">
        <f t="shared" si="325"/>
        <v>theater</v>
      </c>
      <c r="T3484" s="13" t="str">
        <f t="shared" si="326"/>
        <v>plays</v>
      </c>
      <c r="U3484">
        <f>LEN(C3484)</f>
        <v>119</v>
      </c>
      <c r="V3484">
        <f t="shared" si="327"/>
        <v>0</v>
      </c>
      <c r="W3484">
        <f t="shared" si="328"/>
        <v>0</v>
      </c>
      <c r="X3484">
        <f t="shared" si="329"/>
        <v>1</v>
      </c>
    </row>
    <row r="3485" spans="1:24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>
        <f>E3485/D3485</f>
        <v>1.599402985074627</v>
      </c>
      <c r="O3485" s="6">
        <f>IF(L3485&gt;0,E3485/L3485,0)</f>
        <v>40.285714285714285</v>
      </c>
      <c r="P3485" s="11">
        <f t="shared" si="324"/>
        <v>41823.460428240738</v>
      </c>
      <c r="Q3485" s="11">
        <f>(((J3485/60)/60)/24)+DATE(1970,1,1)+(-5/24)</f>
        <v>41793.460428240738</v>
      </c>
      <c r="R3485" s="13" t="s">
        <v>8271</v>
      </c>
      <c r="S3485" s="14" t="str">
        <f t="shared" si="325"/>
        <v>theater</v>
      </c>
      <c r="T3485" s="13" t="str">
        <f t="shared" si="326"/>
        <v>plays</v>
      </c>
      <c r="U3485">
        <f>LEN(C3485)</f>
        <v>118</v>
      </c>
      <c r="V3485">
        <f t="shared" si="327"/>
        <v>0</v>
      </c>
      <c r="W3485">
        <f t="shared" si="328"/>
        <v>0</v>
      </c>
      <c r="X3485">
        <f t="shared" si="329"/>
        <v>1</v>
      </c>
    </row>
    <row r="3486" spans="1:24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>
        <f>E3486/D3486</f>
        <v>1.1424000000000001</v>
      </c>
      <c r="O3486" s="6">
        <f>IF(L3486&gt;0,E3486/L3486,0)</f>
        <v>64.909090909090907</v>
      </c>
      <c r="P3486" s="11">
        <f t="shared" si="324"/>
        <v>42536.552071759252</v>
      </c>
      <c r="Q3486" s="11">
        <f>(((J3486/60)/60)/24)+DATE(1970,1,1)+(-5/24)</f>
        <v>42506.552071759252</v>
      </c>
      <c r="R3486" s="13" t="s">
        <v>8271</v>
      </c>
      <c r="S3486" s="14" t="str">
        <f t="shared" si="325"/>
        <v>theater</v>
      </c>
      <c r="T3486" s="13" t="str">
        <f t="shared" si="326"/>
        <v>plays</v>
      </c>
      <c r="U3486">
        <f>LEN(C3486)</f>
        <v>134</v>
      </c>
      <c r="V3486">
        <f t="shared" si="327"/>
        <v>0</v>
      </c>
      <c r="W3486">
        <f t="shared" si="328"/>
        <v>0</v>
      </c>
      <c r="X3486">
        <f t="shared" si="329"/>
        <v>1</v>
      </c>
    </row>
    <row r="3487" spans="1:24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>
        <f>E3487/D3487</f>
        <v>1.0060606060606061</v>
      </c>
      <c r="O3487" s="6">
        <f>IF(L3487&gt;0,E3487/L3487,0)</f>
        <v>55.333333333333336</v>
      </c>
      <c r="P3487" s="11">
        <f t="shared" si="324"/>
        <v>42402.484722222223</v>
      </c>
      <c r="Q3487" s="11">
        <f>(((J3487/60)/60)/24)+DATE(1970,1,1)+(-5/24)</f>
        <v>42372.484722222223</v>
      </c>
      <c r="R3487" s="13" t="s">
        <v>8271</v>
      </c>
      <c r="S3487" s="14" t="str">
        <f t="shared" si="325"/>
        <v>theater</v>
      </c>
      <c r="T3487" s="13" t="str">
        <f t="shared" si="326"/>
        <v>plays</v>
      </c>
      <c r="U3487">
        <f>LEN(C3487)</f>
        <v>135</v>
      </c>
      <c r="V3487">
        <f t="shared" si="327"/>
        <v>0</v>
      </c>
      <c r="W3487">
        <f t="shared" si="328"/>
        <v>0</v>
      </c>
      <c r="X3487">
        <f t="shared" si="329"/>
        <v>1</v>
      </c>
    </row>
    <row r="3488" spans="1:24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>
        <f>E3488/D3488</f>
        <v>1.552</v>
      </c>
      <c r="O3488" s="6">
        <f>IF(L3488&gt;0,E3488/L3488,0)</f>
        <v>83.142857142857139</v>
      </c>
      <c r="P3488" s="11">
        <f t="shared" si="324"/>
        <v>42158.082638888889</v>
      </c>
      <c r="Q3488" s="11">
        <f>(((J3488/60)/60)/24)+DATE(1970,1,1)+(-5/24)</f>
        <v>42126.666678240734</v>
      </c>
      <c r="R3488" s="13" t="s">
        <v>8271</v>
      </c>
      <c r="S3488" s="14" t="str">
        <f t="shared" si="325"/>
        <v>theater</v>
      </c>
      <c r="T3488" s="13" t="str">
        <f t="shared" si="326"/>
        <v>plays</v>
      </c>
      <c r="U3488">
        <f>LEN(C3488)</f>
        <v>125</v>
      </c>
      <c r="V3488">
        <f t="shared" si="327"/>
        <v>0</v>
      </c>
      <c r="W3488">
        <f t="shared" si="328"/>
        <v>0</v>
      </c>
      <c r="X3488">
        <f t="shared" si="329"/>
        <v>1</v>
      </c>
    </row>
    <row r="3489" spans="1:24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>
        <f>E3489/D3489</f>
        <v>1.2775000000000001</v>
      </c>
      <c r="O3489" s="6">
        <f>IF(L3489&gt;0,E3489/L3489,0)</f>
        <v>38.712121212121211</v>
      </c>
      <c r="P3489" s="11">
        <f t="shared" si="324"/>
        <v>42179.732083333329</v>
      </c>
      <c r="Q3489" s="11">
        <f>(((J3489/60)/60)/24)+DATE(1970,1,1)+(-5/24)</f>
        <v>42149.732083333329</v>
      </c>
      <c r="R3489" s="13" t="s">
        <v>8271</v>
      </c>
      <c r="S3489" s="14" t="str">
        <f t="shared" si="325"/>
        <v>theater</v>
      </c>
      <c r="T3489" s="13" t="str">
        <f t="shared" si="326"/>
        <v>plays</v>
      </c>
      <c r="U3489">
        <f>LEN(C3489)</f>
        <v>128</v>
      </c>
      <c r="V3489">
        <f t="shared" si="327"/>
        <v>0</v>
      </c>
      <c r="W3489">
        <f t="shared" si="328"/>
        <v>0</v>
      </c>
      <c r="X3489">
        <f t="shared" si="329"/>
        <v>1</v>
      </c>
    </row>
    <row r="3490" spans="1:24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>
        <f>E3490/D3490</f>
        <v>1.212</v>
      </c>
      <c r="O3490" s="6">
        <f>IF(L3490&gt;0,E3490/L3490,0)</f>
        <v>125.37931034482759</v>
      </c>
      <c r="P3490" s="11">
        <f t="shared" si="324"/>
        <v>42111.458333333336</v>
      </c>
      <c r="Q3490" s="11">
        <f>(((J3490/60)/60)/24)+DATE(1970,1,1)+(-5/24)</f>
        <v>42087.55972222222</v>
      </c>
      <c r="R3490" s="13" t="s">
        <v>8271</v>
      </c>
      <c r="S3490" s="14" t="str">
        <f t="shared" si="325"/>
        <v>theater</v>
      </c>
      <c r="T3490" s="13" t="str">
        <f t="shared" si="326"/>
        <v>plays</v>
      </c>
      <c r="U3490">
        <f>LEN(C3490)</f>
        <v>129</v>
      </c>
      <c r="V3490">
        <f t="shared" si="327"/>
        <v>0</v>
      </c>
      <c r="W3490">
        <f t="shared" si="328"/>
        <v>0</v>
      </c>
      <c r="X3490">
        <f t="shared" si="329"/>
        <v>1</v>
      </c>
    </row>
    <row r="3491" spans="1:24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>
        <f>E3491/D3491</f>
        <v>1.127</v>
      </c>
      <c r="O3491" s="6">
        <f>IF(L3491&gt;0,E3491/L3491,0)</f>
        <v>78.263888888888886</v>
      </c>
      <c r="P3491" s="11">
        <f t="shared" si="324"/>
        <v>41783.666666666664</v>
      </c>
      <c r="Q3491" s="11">
        <f>(((J3491/60)/60)/24)+DATE(1970,1,1)+(-5/24)</f>
        <v>41753.427442129629</v>
      </c>
      <c r="R3491" s="13" t="s">
        <v>8271</v>
      </c>
      <c r="S3491" s="14" t="str">
        <f t="shared" si="325"/>
        <v>theater</v>
      </c>
      <c r="T3491" s="13" t="str">
        <f t="shared" si="326"/>
        <v>plays</v>
      </c>
      <c r="U3491">
        <f>LEN(C3491)</f>
        <v>130</v>
      </c>
      <c r="V3491">
        <f t="shared" si="327"/>
        <v>0</v>
      </c>
      <c r="W3491">
        <f t="shared" si="328"/>
        <v>0</v>
      </c>
      <c r="X3491">
        <f t="shared" si="329"/>
        <v>1</v>
      </c>
    </row>
    <row r="3492" spans="1:24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>
        <f>E3492/D3492</f>
        <v>1.2749999999999999</v>
      </c>
      <c r="O3492" s="6">
        <f>IF(L3492&gt;0,E3492/L3492,0)</f>
        <v>47.222222222222221</v>
      </c>
      <c r="P3492" s="11">
        <f t="shared" si="324"/>
        <v>42473.594027777777</v>
      </c>
      <c r="Q3492" s="11">
        <f>(((J3492/60)/60)/24)+DATE(1970,1,1)+(-5/24)</f>
        <v>42443.594027777777</v>
      </c>
      <c r="R3492" s="13" t="s">
        <v>8271</v>
      </c>
      <c r="S3492" s="14" t="str">
        <f t="shared" si="325"/>
        <v>theater</v>
      </c>
      <c r="T3492" s="13" t="str">
        <f t="shared" si="326"/>
        <v>plays</v>
      </c>
      <c r="U3492">
        <f>LEN(C3492)</f>
        <v>135</v>
      </c>
      <c r="V3492">
        <f t="shared" si="327"/>
        <v>0</v>
      </c>
      <c r="W3492">
        <f t="shared" si="328"/>
        <v>0</v>
      </c>
      <c r="X3492">
        <f t="shared" si="329"/>
        <v>1</v>
      </c>
    </row>
    <row r="3493" spans="1:24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>
        <f>E3493/D3493</f>
        <v>1.5820000000000001</v>
      </c>
      <c r="O3493" s="6">
        <f>IF(L3493&gt;0,E3493/L3493,0)</f>
        <v>79.099999999999994</v>
      </c>
      <c r="P3493" s="11">
        <f t="shared" si="324"/>
        <v>42142.041481481479</v>
      </c>
      <c r="Q3493" s="11">
        <f>(((J3493/60)/60)/24)+DATE(1970,1,1)+(-5/24)</f>
        <v>42121.041481481479</v>
      </c>
      <c r="R3493" s="13" t="s">
        <v>8271</v>
      </c>
      <c r="S3493" s="14" t="str">
        <f t="shared" si="325"/>
        <v>theater</v>
      </c>
      <c r="T3493" s="13" t="str">
        <f t="shared" si="326"/>
        <v>plays</v>
      </c>
      <c r="U3493">
        <f>LEN(C3493)</f>
        <v>130</v>
      </c>
      <c r="V3493">
        <f t="shared" si="327"/>
        <v>0</v>
      </c>
      <c r="W3493">
        <f t="shared" si="328"/>
        <v>0</v>
      </c>
      <c r="X3493">
        <f t="shared" si="329"/>
        <v>1</v>
      </c>
    </row>
    <row r="3494" spans="1:24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>
        <f>E3494/D3494</f>
        <v>1.0526894736842105</v>
      </c>
      <c r="O3494" s="6">
        <f>IF(L3494&gt;0,E3494/L3494,0)</f>
        <v>114.29199999999999</v>
      </c>
      <c r="P3494" s="11">
        <f t="shared" si="324"/>
        <v>42302.800891203697</v>
      </c>
      <c r="Q3494" s="11">
        <f>(((J3494/60)/60)/24)+DATE(1970,1,1)+(-5/24)</f>
        <v>42267.800891203697</v>
      </c>
      <c r="R3494" s="13" t="s">
        <v>8271</v>
      </c>
      <c r="S3494" s="14" t="str">
        <f t="shared" si="325"/>
        <v>theater</v>
      </c>
      <c r="T3494" s="13" t="str">
        <f t="shared" si="326"/>
        <v>plays</v>
      </c>
      <c r="U3494">
        <f>LEN(C3494)</f>
        <v>124</v>
      </c>
      <c r="V3494">
        <f t="shared" si="327"/>
        <v>0</v>
      </c>
      <c r="W3494">
        <f t="shared" si="328"/>
        <v>0</v>
      </c>
      <c r="X3494">
        <f t="shared" si="329"/>
        <v>1</v>
      </c>
    </row>
    <row r="3495" spans="1:24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>
        <f>E3495/D3495</f>
        <v>1</v>
      </c>
      <c r="O3495" s="6">
        <f>IF(L3495&gt;0,E3495/L3495,0)</f>
        <v>51.724137931034484</v>
      </c>
      <c r="P3495" s="11">
        <f t="shared" si="324"/>
        <v>41868.007638888885</v>
      </c>
      <c r="Q3495" s="11">
        <f>(((J3495/60)/60)/24)+DATE(1970,1,1)+(-5/24)</f>
        <v>41848.657824074071</v>
      </c>
      <c r="R3495" s="13" t="s">
        <v>8271</v>
      </c>
      <c r="S3495" s="14" t="str">
        <f t="shared" si="325"/>
        <v>theater</v>
      </c>
      <c r="T3495" s="13" t="str">
        <f t="shared" si="326"/>
        <v>plays</v>
      </c>
      <c r="U3495">
        <f>LEN(C3495)</f>
        <v>133</v>
      </c>
      <c r="V3495">
        <f t="shared" si="327"/>
        <v>0</v>
      </c>
      <c r="W3495">
        <f t="shared" si="328"/>
        <v>0</v>
      </c>
      <c r="X3495">
        <f t="shared" si="329"/>
        <v>1</v>
      </c>
    </row>
    <row r="3496" spans="1:24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>
        <f>E3496/D3496</f>
        <v>1</v>
      </c>
      <c r="O3496" s="6">
        <f>IF(L3496&gt;0,E3496/L3496,0)</f>
        <v>30.76923076923077</v>
      </c>
      <c r="P3496" s="11">
        <f t="shared" si="324"/>
        <v>42700.041666666664</v>
      </c>
      <c r="Q3496" s="11">
        <f>(((J3496/60)/60)/24)+DATE(1970,1,1)+(-5/24)</f>
        <v>42689.006655092591</v>
      </c>
      <c r="R3496" s="13" t="s">
        <v>8271</v>
      </c>
      <c r="S3496" s="14" t="str">
        <f t="shared" si="325"/>
        <v>theater</v>
      </c>
      <c r="T3496" s="13" t="str">
        <f t="shared" si="326"/>
        <v>plays</v>
      </c>
      <c r="U3496">
        <f>LEN(C3496)</f>
        <v>131</v>
      </c>
      <c r="V3496">
        <f t="shared" si="327"/>
        <v>0</v>
      </c>
      <c r="W3496">
        <f t="shared" si="328"/>
        <v>0</v>
      </c>
      <c r="X3496">
        <f t="shared" si="329"/>
        <v>1</v>
      </c>
    </row>
    <row r="3497" spans="1:24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>
        <f>E3497/D3497</f>
        <v>1.0686</v>
      </c>
      <c r="O3497" s="6">
        <f>IF(L3497&gt;0,E3497/L3497,0)</f>
        <v>74.208333333333329</v>
      </c>
      <c r="P3497" s="11">
        <f t="shared" si="324"/>
        <v>41944.512499999997</v>
      </c>
      <c r="Q3497" s="11">
        <f>(((J3497/60)/60)/24)+DATE(1970,1,1)+(-5/24)</f>
        <v>41915.554502314815</v>
      </c>
      <c r="R3497" s="13" t="s">
        <v>8271</v>
      </c>
      <c r="S3497" s="14" t="str">
        <f t="shared" si="325"/>
        <v>theater</v>
      </c>
      <c r="T3497" s="13" t="str">
        <f t="shared" si="326"/>
        <v>plays</v>
      </c>
      <c r="U3497">
        <f>LEN(C3497)</f>
        <v>132</v>
      </c>
      <c r="V3497">
        <f t="shared" si="327"/>
        <v>0</v>
      </c>
      <c r="W3497">
        <f t="shared" si="328"/>
        <v>0</v>
      </c>
      <c r="X3497">
        <f t="shared" si="329"/>
        <v>1</v>
      </c>
    </row>
    <row r="3498" spans="1:24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>
        <f>E3498/D3498</f>
        <v>1.244</v>
      </c>
      <c r="O3498" s="6">
        <f>IF(L3498&gt;0,E3498/L3498,0)</f>
        <v>47.846153846153847</v>
      </c>
      <c r="P3498" s="11">
        <f t="shared" si="324"/>
        <v>42624.638495370367</v>
      </c>
      <c r="Q3498" s="11">
        <f>(((J3498/60)/60)/24)+DATE(1970,1,1)+(-5/24)</f>
        <v>42584.638495370367</v>
      </c>
      <c r="R3498" s="13" t="s">
        <v>8271</v>
      </c>
      <c r="S3498" s="14" t="str">
        <f t="shared" si="325"/>
        <v>theater</v>
      </c>
      <c r="T3498" s="13" t="str">
        <f t="shared" si="326"/>
        <v>plays</v>
      </c>
      <c r="U3498">
        <f>LEN(C3498)</f>
        <v>135</v>
      </c>
      <c r="V3498">
        <f t="shared" si="327"/>
        <v>0</v>
      </c>
      <c r="W3498">
        <f t="shared" si="328"/>
        <v>0</v>
      </c>
      <c r="X3498">
        <f t="shared" si="329"/>
        <v>1</v>
      </c>
    </row>
    <row r="3499" spans="1:24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>
        <f>E3499/D3499</f>
        <v>1.0870406189555126</v>
      </c>
      <c r="O3499" s="6">
        <f>IF(L3499&gt;0,E3499/L3499,0)</f>
        <v>34.408163265306122</v>
      </c>
      <c r="P3499" s="11">
        <f t="shared" si="324"/>
        <v>42523.708333333336</v>
      </c>
      <c r="Q3499" s="11">
        <f>(((J3499/60)/60)/24)+DATE(1970,1,1)+(-5/24)</f>
        <v>42511.533611111103</v>
      </c>
      <c r="R3499" s="13" t="s">
        <v>8271</v>
      </c>
      <c r="S3499" s="14" t="str">
        <f t="shared" si="325"/>
        <v>theater</v>
      </c>
      <c r="T3499" s="13" t="str">
        <f t="shared" si="326"/>
        <v>plays</v>
      </c>
      <c r="U3499">
        <f>LEN(C3499)</f>
        <v>131</v>
      </c>
      <c r="V3499">
        <f t="shared" si="327"/>
        <v>0</v>
      </c>
      <c r="W3499">
        <f t="shared" si="328"/>
        <v>0</v>
      </c>
      <c r="X3499">
        <f t="shared" si="329"/>
        <v>1</v>
      </c>
    </row>
    <row r="3500" spans="1:24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>
        <f>E3500/D3500</f>
        <v>1.0242424242424242</v>
      </c>
      <c r="O3500" s="6">
        <f>IF(L3500&gt;0,E3500/L3500,0)</f>
        <v>40.238095238095241</v>
      </c>
      <c r="P3500" s="11">
        <f t="shared" si="324"/>
        <v>42518.697222222218</v>
      </c>
      <c r="Q3500" s="11">
        <f>(((J3500/60)/60)/24)+DATE(1970,1,1)+(-5/24)</f>
        <v>42458.950277777774</v>
      </c>
      <c r="R3500" s="13" t="s">
        <v>8271</v>
      </c>
      <c r="S3500" s="14" t="str">
        <f t="shared" si="325"/>
        <v>theater</v>
      </c>
      <c r="T3500" s="13" t="str">
        <f t="shared" si="326"/>
        <v>plays</v>
      </c>
      <c r="U3500">
        <f>LEN(C3500)</f>
        <v>131</v>
      </c>
      <c r="V3500">
        <f t="shared" si="327"/>
        <v>0</v>
      </c>
      <c r="W3500">
        <f t="shared" si="328"/>
        <v>0</v>
      </c>
      <c r="X3500">
        <f t="shared" si="329"/>
        <v>1</v>
      </c>
    </row>
    <row r="3501" spans="1:24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>
        <f>E3501/D3501</f>
        <v>1.0549999999999999</v>
      </c>
      <c r="O3501" s="6">
        <f>IF(L3501&gt;0,E3501/L3501,0)</f>
        <v>60.285714285714285</v>
      </c>
      <c r="P3501" s="11">
        <f t="shared" si="324"/>
        <v>42186.082638888889</v>
      </c>
      <c r="Q3501" s="11">
        <f>(((J3501/60)/60)/24)+DATE(1970,1,1)+(-5/24)</f>
        <v>42131.827835648146</v>
      </c>
      <c r="R3501" s="13" t="s">
        <v>8271</v>
      </c>
      <c r="S3501" s="14" t="str">
        <f t="shared" si="325"/>
        <v>theater</v>
      </c>
      <c r="T3501" s="13" t="str">
        <f t="shared" si="326"/>
        <v>plays</v>
      </c>
      <c r="U3501">
        <f>LEN(C3501)</f>
        <v>121</v>
      </c>
      <c r="V3501">
        <f t="shared" si="327"/>
        <v>0</v>
      </c>
      <c r="W3501">
        <f t="shared" si="328"/>
        <v>0</v>
      </c>
      <c r="X3501">
        <f t="shared" si="329"/>
        <v>1</v>
      </c>
    </row>
    <row r="3502" spans="1:24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>
        <f>E3502/D3502</f>
        <v>1.0629999999999999</v>
      </c>
      <c r="O3502" s="6">
        <f>IF(L3502&gt;0,E3502/L3502,0)</f>
        <v>25.30952380952381</v>
      </c>
      <c r="P3502" s="11">
        <f t="shared" si="324"/>
        <v>42435.999305555553</v>
      </c>
      <c r="Q3502" s="11">
        <f>(((J3502/60)/60)/24)+DATE(1970,1,1)+(-5/24)</f>
        <v>42419.711087962954</v>
      </c>
      <c r="R3502" s="13" t="s">
        <v>8271</v>
      </c>
      <c r="S3502" s="14" t="str">
        <f t="shared" si="325"/>
        <v>theater</v>
      </c>
      <c r="T3502" s="13" t="str">
        <f t="shared" si="326"/>
        <v>plays</v>
      </c>
      <c r="U3502">
        <f>LEN(C3502)</f>
        <v>133</v>
      </c>
      <c r="V3502">
        <f t="shared" si="327"/>
        <v>0</v>
      </c>
      <c r="W3502">
        <f t="shared" si="328"/>
        <v>0</v>
      </c>
      <c r="X3502">
        <f t="shared" si="329"/>
        <v>1</v>
      </c>
    </row>
    <row r="3503" spans="1:24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>
        <f>E3503/D3503</f>
        <v>1.0066666666666666</v>
      </c>
      <c r="O3503" s="6">
        <f>IF(L3503&gt;0,E3503/L3503,0)</f>
        <v>35.952380952380949</v>
      </c>
      <c r="P3503" s="11">
        <f t="shared" si="324"/>
        <v>42258.555497685178</v>
      </c>
      <c r="Q3503" s="11">
        <f>(((J3503/60)/60)/24)+DATE(1970,1,1)+(-5/24)</f>
        <v>42233.555497685178</v>
      </c>
      <c r="R3503" s="13" t="s">
        <v>8271</v>
      </c>
      <c r="S3503" s="14" t="str">
        <f t="shared" si="325"/>
        <v>theater</v>
      </c>
      <c r="T3503" s="13" t="str">
        <f t="shared" si="326"/>
        <v>plays</v>
      </c>
      <c r="U3503">
        <f>LEN(C3503)</f>
        <v>129</v>
      </c>
      <c r="V3503">
        <f t="shared" si="327"/>
        <v>0</v>
      </c>
      <c r="W3503">
        <f t="shared" si="328"/>
        <v>0</v>
      </c>
      <c r="X3503">
        <f t="shared" si="329"/>
        <v>1</v>
      </c>
    </row>
    <row r="3504" spans="1:24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>
        <f>E3504/D3504</f>
        <v>1.054</v>
      </c>
      <c r="O3504" s="6">
        <f>IF(L3504&gt;0,E3504/L3504,0)</f>
        <v>136</v>
      </c>
      <c r="P3504" s="11">
        <f t="shared" si="324"/>
        <v>42444.957638888889</v>
      </c>
      <c r="Q3504" s="11">
        <f>(((J3504/60)/60)/24)+DATE(1970,1,1)+(-5/24)</f>
        <v>42430.631064814814</v>
      </c>
      <c r="R3504" s="13" t="s">
        <v>8271</v>
      </c>
      <c r="S3504" s="14" t="str">
        <f t="shared" si="325"/>
        <v>theater</v>
      </c>
      <c r="T3504" s="13" t="str">
        <f t="shared" si="326"/>
        <v>plays</v>
      </c>
      <c r="U3504">
        <f>LEN(C3504)</f>
        <v>135</v>
      </c>
      <c r="V3504">
        <f t="shared" si="327"/>
        <v>0</v>
      </c>
      <c r="W3504">
        <f t="shared" si="328"/>
        <v>0</v>
      </c>
      <c r="X3504">
        <f t="shared" si="329"/>
        <v>1</v>
      </c>
    </row>
    <row r="3505" spans="1:24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>
        <f>E3505/D3505</f>
        <v>1.0755999999999999</v>
      </c>
      <c r="O3505" s="6">
        <f>IF(L3505&gt;0,E3505/L3505,0)</f>
        <v>70.763157894736835</v>
      </c>
      <c r="P3505" s="11">
        <f t="shared" si="324"/>
        <v>42575.27</v>
      </c>
      <c r="Q3505" s="11">
        <f>(((J3505/60)/60)/24)+DATE(1970,1,1)+(-5/24)</f>
        <v>42545.27</v>
      </c>
      <c r="R3505" s="13" t="s">
        <v>8271</v>
      </c>
      <c r="S3505" s="14" t="str">
        <f t="shared" si="325"/>
        <v>theater</v>
      </c>
      <c r="T3505" s="13" t="str">
        <f t="shared" si="326"/>
        <v>plays</v>
      </c>
      <c r="U3505">
        <f>LEN(C3505)</f>
        <v>119</v>
      </c>
      <c r="V3505">
        <f t="shared" si="327"/>
        <v>0</v>
      </c>
      <c r="W3505">
        <f t="shared" si="328"/>
        <v>0</v>
      </c>
      <c r="X3505">
        <f t="shared" si="329"/>
        <v>1</v>
      </c>
    </row>
    <row r="3506" spans="1:24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>
        <f>E3506/D3506</f>
        <v>1</v>
      </c>
      <c r="O3506" s="6">
        <f>IF(L3506&gt;0,E3506/L3506,0)</f>
        <v>125</v>
      </c>
      <c r="P3506" s="11">
        <f t="shared" si="324"/>
        <v>42327.582071759258</v>
      </c>
      <c r="Q3506" s="11">
        <f>(((J3506/60)/60)/24)+DATE(1970,1,1)+(-5/24)</f>
        <v>42297.540405092594</v>
      </c>
      <c r="R3506" s="13" t="s">
        <v>8271</v>
      </c>
      <c r="S3506" s="14" t="str">
        <f t="shared" si="325"/>
        <v>theater</v>
      </c>
      <c r="T3506" s="13" t="str">
        <f t="shared" si="326"/>
        <v>plays</v>
      </c>
      <c r="U3506">
        <f>LEN(C3506)</f>
        <v>134</v>
      </c>
      <c r="V3506">
        <f t="shared" si="327"/>
        <v>0</v>
      </c>
      <c r="W3506">
        <f t="shared" si="328"/>
        <v>0</v>
      </c>
      <c r="X3506">
        <f t="shared" si="329"/>
        <v>1</v>
      </c>
    </row>
    <row r="3507" spans="1:24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>
        <f>E3507/D3507</f>
        <v>1.0376000000000001</v>
      </c>
      <c r="O3507" s="6">
        <f>IF(L3507&gt;0,E3507/L3507,0)</f>
        <v>66.512820512820511</v>
      </c>
      <c r="P3507" s="11">
        <f t="shared" si="324"/>
        <v>41771.958333333328</v>
      </c>
      <c r="Q3507" s="11">
        <f>(((J3507/60)/60)/24)+DATE(1970,1,1)+(-5/24)</f>
        <v>41760.727372685185</v>
      </c>
      <c r="R3507" s="13" t="s">
        <v>8271</v>
      </c>
      <c r="S3507" s="14" t="str">
        <f t="shared" si="325"/>
        <v>theater</v>
      </c>
      <c r="T3507" s="13" t="str">
        <f t="shared" si="326"/>
        <v>plays</v>
      </c>
      <c r="U3507">
        <f>LEN(C3507)</f>
        <v>119</v>
      </c>
      <c r="V3507">
        <f t="shared" si="327"/>
        <v>0</v>
      </c>
      <c r="W3507">
        <f t="shared" si="328"/>
        <v>0</v>
      </c>
      <c r="X3507">
        <f t="shared" si="329"/>
        <v>1</v>
      </c>
    </row>
    <row r="3508" spans="1:24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>
        <f>E3508/D3508</f>
        <v>1.0149999999999999</v>
      </c>
      <c r="O3508" s="6">
        <f>IF(L3508&gt;0,E3508/L3508,0)</f>
        <v>105</v>
      </c>
      <c r="P3508" s="11">
        <f t="shared" si="324"/>
        <v>41874.525925925926</v>
      </c>
      <c r="Q3508" s="11">
        <f>(((J3508/60)/60)/24)+DATE(1970,1,1)+(-5/24)</f>
        <v>41829.525925925926</v>
      </c>
      <c r="R3508" s="13" t="s">
        <v>8271</v>
      </c>
      <c r="S3508" s="14" t="str">
        <f t="shared" si="325"/>
        <v>theater</v>
      </c>
      <c r="T3508" s="13" t="str">
        <f t="shared" si="326"/>
        <v>plays</v>
      </c>
      <c r="U3508">
        <f>LEN(C3508)</f>
        <v>132</v>
      </c>
      <c r="V3508">
        <f t="shared" si="327"/>
        <v>0</v>
      </c>
      <c r="W3508">
        <f t="shared" si="328"/>
        <v>0</v>
      </c>
      <c r="X3508">
        <f t="shared" si="329"/>
        <v>1</v>
      </c>
    </row>
    <row r="3509" spans="1:24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>
        <f>E3509/D3509</f>
        <v>1.044</v>
      </c>
      <c r="O3509" s="6">
        <f>IF(L3509&gt;0,E3509/L3509,0)</f>
        <v>145</v>
      </c>
      <c r="P3509" s="11">
        <f t="shared" si="324"/>
        <v>42521.714548611104</v>
      </c>
      <c r="Q3509" s="11">
        <f>(((J3509/60)/60)/24)+DATE(1970,1,1)+(-5/24)</f>
        <v>42491.714548611104</v>
      </c>
      <c r="R3509" s="13" t="s">
        <v>8271</v>
      </c>
      <c r="S3509" s="14" t="str">
        <f t="shared" si="325"/>
        <v>theater</v>
      </c>
      <c r="T3509" s="13" t="str">
        <f t="shared" si="326"/>
        <v>plays</v>
      </c>
      <c r="U3509">
        <f>LEN(C3509)</f>
        <v>102</v>
      </c>
      <c r="V3509">
        <f t="shared" si="327"/>
        <v>0</v>
      </c>
      <c r="W3509">
        <f t="shared" si="328"/>
        <v>0</v>
      </c>
      <c r="X3509">
        <f t="shared" si="329"/>
        <v>1</v>
      </c>
    </row>
    <row r="3510" spans="1:24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>
        <f>E3510/D3510</f>
        <v>1.8</v>
      </c>
      <c r="O3510" s="6">
        <f>IF(L3510&gt;0,E3510/L3510,0)</f>
        <v>12</v>
      </c>
      <c r="P3510" s="11">
        <f t="shared" si="324"/>
        <v>42500.666666666664</v>
      </c>
      <c r="Q3510" s="11">
        <f>(((J3510/60)/60)/24)+DATE(1970,1,1)+(-5/24)</f>
        <v>42477.521446759252</v>
      </c>
      <c r="R3510" s="13" t="s">
        <v>8271</v>
      </c>
      <c r="S3510" s="14" t="str">
        <f t="shared" si="325"/>
        <v>theater</v>
      </c>
      <c r="T3510" s="13" t="str">
        <f t="shared" si="326"/>
        <v>plays</v>
      </c>
      <c r="U3510">
        <f>LEN(C3510)</f>
        <v>123</v>
      </c>
      <c r="V3510">
        <f t="shared" si="327"/>
        <v>0</v>
      </c>
      <c r="W3510">
        <f t="shared" si="328"/>
        <v>0</v>
      </c>
      <c r="X3510">
        <f t="shared" si="329"/>
        <v>1</v>
      </c>
    </row>
    <row r="3511" spans="1:24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>
        <f>E3511/D3511</f>
        <v>1.0633333333333332</v>
      </c>
      <c r="O3511" s="6">
        <f>IF(L3511&gt;0,E3511/L3511,0)</f>
        <v>96.666666666666671</v>
      </c>
      <c r="P3511" s="11">
        <f t="shared" si="324"/>
        <v>41963.996527777774</v>
      </c>
      <c r="Q3511" s="11">
        <f>(((J3511/60)/60)/24)+DATE(1970,1,1)+(-5/24)</f>
        <v>41950.651226851849</v>
      </c>
      <c r="R3511" s="13" t="s">
        <v>8271</v>
      </c>
      <c r="S3511" s="14" t="str">
        <f t="shared" si="325"/>
        <v>theater</v>
      </c>
      <c r="T3511" s="13" t="str">
        <f t="shared" si="326"/>
        <v>plays</v>
      </c>
      <c r="U3511">
        <f>LEN(C3511)</f>
        <v>133</v>
      </c>
      <c r="V3511">
        <f t="shared" si="327"/>
        <v>0</v>
      </c>
      <c r="W3511">
        <f t="shared" si="328"/>
        <v>0</v>
      </c>
      <c r="X3511">
        <f t="shared" si="329"/>
        <v>1</v>
      </c>
    </row>
    <row r="3512" spans="1:24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>
        <f>E3512/D3512</f>
        <v>1.0055555555555555</v>
      </c>
      <c r="O3512" s="6">
        <f>IF(L3512&gt;0,E3512/L3512,0)</f>
        <v>60.333333333333336</v>
      </c>
      <c r="P3512" s="11">
        <f t="shared" si="324"/>
        <v>41822.412569444445</v>
      </c>
      <c r="Q3512" s="11">
        <f>(((J3512/60)/60)/24)+DATE(1970,1,1)+(-5/24)</f>
        <v>41802.412569444445</v>
      </c>
      <c r="R3512" s="13" t="s">
        <v>8271</v>
      </c>
      <c r="S3512" s="14" t="str">
        <f t="shared" si="325"/>
        <v>theater</v>
      </c>
      <c r="T3512" s="13" t="str">
        <f t="shared" si="326"/>
        <v>plays</v>
      </c>
      <c r="U3512">
        <f>LEN(C3512)</f>
        <v>130</v>
      </c>
      <c r="V3512">
        <f t="shared" si="327"/>
        <v>0</v>
      </c>
      <c r="W3512">
        <f t="shared" si="328"/>
        <v>0</v>
      </c>
      <c r="X3512">
        <f t="shared" si="329"/>
        <v>1</v>
      </c>
    </row>
    <row r="3513" spans="1:24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>
        <f>E3513/D3513</f>
        <v>1.012</v>
      </c>
      <c r="O3513" s="6">
        <f>IF(L3513&gt;0,E3513/L3513,0)</f>
        <v>79.89473684210526</v>
      </c>
      <c r="P3513" s="11">
        <f t="shared" si="324"/>
        <v>41950.5625</v>
      </c>
      <c r="Q3513" s="11">
        <f>(((J3513/60)/60)/24)+DATE(1970,1,1)+(-5/24)</f>
        <v>41927.665451388886</v>
      </c>
      <c r="R3513" s="13" t="s">
        <v>8271</v>
      </c>
      <c r="S3513" s="14" t="str">
        <f t="shared" si="325"/>
        <v>theater</v>
      </c>
      <c r="T3513" s="13" t="str">
        <f t="shared" si="326"/>
        <v>plays</v>
      </c>
      <c r="U3513">
        <f>LEN(C3513)</f>
        <v>108</v>
      </c>
      <c r="V3513">
        <f t="shared" si="327"/>
        <v>0</v>
      </c>
      <c r="W3513">
        <f t="shared" si="328"/>
        <v>0</v>
      </c>
      <c r="X3513">
        <f t="shared" si="329"/>
        <v>1</v>
      </c>
    </row>
    <row r="3514" spans="1:24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>
        <f>E3514/D3514</f>
        <v>1</v>
      </c>
      <c r="O3514" s="6">
        <f>IF(L3514&gt;0,E3514/L3514,0)</f>
        <v>58.823529411764703</v>
      </c>
      <c r="P3514" s="11">
        <f t="shared" si="324"/>
        <v>42117.286944444444</v>
      </c>
      <c r="Q3514" s="11">
        <f>(((J3514/60)/60)/24)+DATE(1970,1,1)+(-5/24)</f>
        <v>42057.328611111108</v>
      </c>
      <c r="R3514" s="13" t="s">
        <v>8271</v>
      </c>
      <c r="S3514" s="14" t="str">
        <f t="shared" si="325"/>
        <v>theater</v>
      </c>
      <c r="T3514" s="13" t="str">
        <f t="shared" si="326"/>
        <v>plays</v>
      </c>
      <c r="U3514">
        <f>LEN(C3514)</f>
        <v>130</v>
      </c>
      <c r="V3514">
        <f t="shared" si="327"/>
        <v>0</v>
      </c>
      <c r="W3514">
        <f t="shared" si="328"/>
        <v>0</v>
      </c>
      <c r="X3514">
        <f t="shared" si="329"/>
        <v>1</v>
      </c>
    </row>
    <row r="3515" spans="1:24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>
        <f>E3515/D3515</f>
        <v>1.1839285714285714</v>
      </c>
      <c r="O3515" s="6">
        <f>IF(L3515&gt;0,E3515/L3515,0)</f>
        <v>75.340909090909093</v>
      </c>
      <c r="P3515" s="11">
        <f t="shared" si="324"/>
        <v>41793.999305555553</v>
      </c>
      <c r="Q3515" s="11">
        <f>(((J3515/60)/60)/24)+DATE(1970,1,1)+(-5/24)</f>
        <v>41780.887870370367</v>
      </c>
      <c r="R3515" s="13" t="s">
        <v>8271</v>
      </c>
      <c r="S3515" s="14" t="str">
        <f t="shared" si="325"/>
        <v>theater</v>
      </c>
      <c r="T3515" s="13" t="str">
        <f t="shared" si="326"/>
        <v>plays</v>
      </c>
      <c r="U3515">
        <f>LEN(C3515)</f>
        <v>126</v>
      </c>
      <c r="V3515">
        <f t="shared" si="327"/>
        <v>0</v>
      </c>
      <c r="W3515">
        <f t="shared" si="328"/>
        <v>0</v>
      </c>
      <c r="X3515">
        <f t="shared" si="329"/>
        <v>1</v>
      </c>
    </row>
    <row r="3516" spans="1:24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>
        <f>E3516/D3516</f>
        <v>1.1000000000000001</v>
      </c>
      <c r="O3516" s="6">
        <f>IF(L3516&gt;0,E3516/L3516,0)</f>
        <v>55</v>
      </c>
      <c r="P3516" s="11">
        <f t="shared" si="324"/>
        <v>42036.999305555553</v>
      </c>
      <c r="Q3516" s="11">
        <f>(((J3516/60)/60)/24)+DATE(1970,1,1)+(-5/24)</f>
        <v>42020.638333333329</v>
      </c>
      <c r="R3516" s="13" t="s">
        <v>8271</v>
      </c>
      <c r="S3516" s="14" t="str">
        <f t="shared" si="325"/>
        <v>theater</v>
      </c>
      <c r="T3516" s="13" t="str">
        <f t="shared" si="326"/>
        <v>plays</v>
      </c>
      <c r="U3516">
        <f>LEN(C3516)</f>
        <v>129</v>
      </c>
      <c r="V3516">
        <f t="shared" si="327"/>
        <v>0</v>
      </c>
      <c r="W3516">
        <f t="shared" si="328"/>
        <v>0</v>
      </c>
      <c r="X3516">
        <f t="shared" si="329"/>
        <v>1</v>
      </c>
    </row>
    <row r="3517" spans="1:24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>
        <f>E3517/D3517</f>
        <v>1.0266666666666666</v>
      </c>
      <c r="O3517" s="6">
        <f>IF(L3517&gt;0,E3517/L3517,0)</f>
        <v>66.956521739130437</v>
      </c>
      <c r="P3517" s="11">
        <f t="shared" si="324"/>
        <v>42155.564479166664</v>
      </c>
      <c r="Q3517" s="11">
        <f>(((J3517/60)/60)/24)+DATE(1970,1,1)+(-5/24)</f>
        <v>42125.564479166664</v>
      </c>
      <c r="R3517" s="13" t="s">
        <v>8271</v>
      </c>
      <c r="S3517" s="14" t="str">
        <f t="shared" si="325"/>
        <v>theater</v>
      </c>
      <c r="T3517" s="13" t="str">
        <f t="shared" si="326"/>
        <v>plays</v>
      </c>
      <c r="U3517">
        <f>LEN(C3517)</f>
        <v>113</v>
      </c>
      <c r="V3517">
        <f t="shared" si="327"/>
        <v>0</v>
      </c>
      <c r="W3517">
        <f t="shared" si="328"/>
        <v>0</v>
      </c>
      <c r="X3517">
        <f t="shared" si="329"/>
        <v>1</v>
      </c>
    </row>
    <row r="3518" spans="1:24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>
        <f>E3518/D3518</f>
        <v>1</v>
      </c>
      <c r="O3518" s="6">
        <f>IF(L3518&gt;0,E3518/L3518,0)</f>
        <v>227.27272727272728</v>
      </c>
      <c r="P3518" s="11">
        <f t="shared" si="324"/>
        <v>41889.916666666664</v>
      </c>
      <c r="Q3518" s="11">
        <f>(((J3518/60)/60)/24)+DATE(1970,1,1)+(-5/24)</f>
        <v>41855.801736111105</v>
      </c>
      <c r="R3518" s="13" t="s">
        <v>8271</v>
      </c>
      <c r="S3518" s="14" t="str">
        <f t="shared" si="325"/>
        <v>theater</v>
      </c>
      <c r="T3518" s="13" t="str">
        <f t="shared" si="326"/>
        <v>plays</v>
      </c>
      <c r="U3518">
        <f>LEN(C3518)</f>
        <v>127</v>
      </c>
      <c r="V3518">
        <f t="shared" si="327"/>
        <v>0</v>
      </c>
      <c r="W3518">
        <f t="shared" si="328"/>
        <v>0</v>
      </c>
      <c r="X3518">
        <f t="shared" si="329"/>
        <v>1</v>
      </c>
    </row>
    <row r="3519" spans="1:24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>
        <f>E3519/D3519</f>
        <v>1</v>
      </c>
      <c r="O3519" s="6">
        <f>IF(L3519&gt;0,E3519/L3519,0)</f>
        <v>307.69230769230768</v>
      </c>
      <c r="P3519" s="11">
        <f t="shared" si="324"/>
        <v>41824.25</v>
      </c>
      <c r="Q3519" s="11">
        <f>(((J3519/60)/60)/24)+DATE(1970,1,1)+(-5/24)</f>
        <v>41794.609189814815</v>
      </c>
      <c r="R3519" s="13" t="s">
        <v>8271</v>
      </c>
      <c r="S3519" s="14" t="str">
        <f t="shared" si="325"/>
        <v>theater</v>
      </c>
      <c r="T3519" s="13" t="str">
        <f t="shared" si="326"/>
        <v>plays</v>
      </c>
      <c r="U3519">
        <f>LEN(C3519)</f>
        <v>109</v>
      </c>
      <c r="V3519">
        <f t="shared" si="327"/>
        <v>0</v>
      </c>
      <c r="W3519">
        <f t="shared" si="328"/>
        <v>0</v>
      </c>
      <c r="X3519">
        <f t="shared" si="329"/>
        <v>1</v>
      </c>
    </row>
    <row r="3520" spans="1:24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>
        <f>E3520/D3520</f>
        <v>1.10046</v>
      </c>
      <c r="O3520" s="6">
        <f>IF(L3520&gt;0,E3520/L3520,0)</f>
        <v>50.020909090909093</v>
      </c>
      <c r="P3520" s="11">
        <f t="shared" si="324"/>
        <v>41914.38958333333</v>
      </c>
      <c r="Q3520" s="11">
        <f>(((J3520/60)/60)/24)+DATE(1970,1,1)+(-5/24)</f>
        <v>41893.575219907405</v>
      </c>
      <c r="R3520" s="13" t="s">
        <v>8271</v>
      </c>
      <c r="S3520" s="14" t="str">
        <f t="shared" si="325"/>
        <v>theater</v>
      </c>
      <c r="T3520" s="13" t="str">
        <f t="shared" si="326"/>
        <v>plays</v>
      </c>
      <c r="U3520">
        <f>LEN(C3520)</f>
        <v>123</v>
      </c>
      <c r="V3520">
        <f t="shared" si="327"/>
        <v>0</v>
      </c>
      <c r="W3520">
        <f t="shared" si="328"/>
        <v>0</v>
      </c>
      <c r="X3520">
        <f t="shared" si="329"/>
        <v>1</v>
      </c>
    </row>
    <row r="3521" spans="1:24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>
        <f>E3521/D3521</f>
        <v>1.0135000000000001</v>
      </c>
      <c r="O3521" s="6">
        <f>IF(L3521&gt;0,E3521/L3521,0)</f>
        <v>72.392857142857139</v>
      </c>
      <c r="P3521" s="11">
        <f t="shared" si="324"/>
        <v>42067.390624999993</v>
      </c>
      <c r="Q3521" s="11">
        <f>(((J3521/60)/60)/24)+DATE(1970,1,1)+(-5/24)</f>
        <v>42037.390624999993</v>
      </c>
      <c r="R3521" s="13" t="s">
        <v>8271</v>
      </c>
      <c r="S3521" s="14" t="str">
        <f t="shared" si="325"/>
        <v>theater</v>
      </c>
      <c r="T3521" s="13" t="str">
        <f t="shared" si="326"/>
        <v>plays</v>
      </c>
      <c r="U3521">
        <f>LEN(C3521)</f>
        <v>112</v>
      </c>
      <c r="V3521">
        <f t="shared" si="327"/>
        <v>0</v>
      </c>
      <c r="W3521">
        <f t="shared" si="328"/>
        <v>0</v>
      </c>
      <c r="X3521">
        <f t="shared" si="329"/>
        <v>1</v>
      </c>
    </row>
    <row r="3522" spans="1:24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>
        <f>E3522/D3522</f>
        <v>1.0075000000000001</v>
      </c>
      <c r="O3522" s="6">
        <f>IF(L3522&gt;0,E3522/L3522,0)</f>
        <v>95.952380952380949</v>
      </c>
      <c r="P3522" s="11">
        <f t="shared" ref="P3522:P3585" si="330">(((I3522/60)/60)/24)+DATE(1970,1,1)+(-5/24)</f>
        <v>42253.365972222215</v>
      </c>
      <c r="Q3522" s="11">
        <f>(((J3522/60)/60)/24)+DATE(1970,1,1)+(-5/24)</f>
        <v>42227.615879629629</v>
      </c>
      <c r="R3522" s="13" t="s">
        <v>8271</v>
      </c>
      <c r="S3522" s="14" t="str">
        <f t="shared" ref="S3522:S3585" si="331">LEFT(R3522,SEARCH("/",R3522)-1)</f>
        <v>theater</v>
      </c>
      <c r="T3522" s="13" t="str">
        <f t="shared" ref="T3522:T3585" si="332">RIGHT(R3522,LEN(R3522)-SEARCH("/",R3522))</f>
        <v>plays</v>
      </c>
      <c r="U3522">
        <f>LEN(C3522)</f>
        <v>96</v>
      </c>
      <c r="V3522">
        <f t="shared" si="327"/>
        <v>0</v>
      </c>
      <c r="W3522">
        <f t="shared" si="328"/>
        <v>1</v>
      </c>
      <c r="X3522">
        <f t="shared" si="329"/>
        <v>0</v>
      </c>
    </row>
    <row r="3523" spans="1:24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>
        <f>E3523/D3523</f>
        <v>1.6942857142857144</v>
      </c>
      <c r="O3523" s="6">
        <f>IF(L3523&gt;0,E3523/L3523,0)</f>
        <v>45.615384615384613</v>
      </c>
      <c r="P3523" s="11">
        <f t="shared" si="330"/>
        <v>41911.153009259258</v>
      </c>
      <c r="Q3523" s="11">
        <f>(((J3523/60)/60)/24)+DATE(1970,1,1)+(-5/24)</f>
        <v>41881.153009259258</v>
      </c>
      <c r="R3523" s="13" t="s">
        <v>8271</v>
      </c>
      <c r="S3523" s="14" t="str">
        <f t="shared" si="331"/>
        <v>theater</v>
      </c>
      <c r="T3523" s="13" t="str">
        <f t="shared" si="332"/>
        <v>plays</v>
      </c>
      <c r="U3523">
        <f>LEN(C3523)</f>
        <v>135</v>
      </c>
      <c r="V3523">
        <f t="shared" ref="V3523:V3586" si="333">IF(U3523&lt;50,1,0)</f>
        <v>0</v>
      </c>
      <c r="W3523">
        <f t="shared" ref="W3523:W3586" si="334">IF(AND(U3523&gt;= 50, U3523 &lt; 100),1,0)</f>
        <v>0</v>
      </c>
      <c r="X3523">
        <f t="shared" ref="X3523:X3586" si="335">IF(U3523&gt;=100,1,0)</f>
        <v>1</v>
      </c>
    </row>
    <row r="3524" spans="1:24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>
        <f>E3524/D3524</f>
        <v>1</v>
      </c>
      <c r="O3524" s="6">
        <f>IF(L3524&gt;0,E3524/L3524,0)</f>
        <v>41.029411764705884</v>
      </c>
      <c r="P3524" s="11">
        <f t="shared" si="330"/>
        <v>42262.212500000001</v>
      </c>
      <c r="Q3524" s="11">
        <f>(((J3524/60)/60)/24)+DATE(1970,1,1)+(-5/24)</f>
        <v>42234.581550925919</v>
      </c>
      <c r="R3524" s="13" t="s">
        <v>8271</v>
      </c>
      <c r="S3524" s="14" t="str">
        <f t="shared" si="331"/>
        <v>theater</v>
      </c>
      <c r="T3524" s="13" t="str">
        <f t="shared" si="332"/>
        <v>plays</v>
      </c>
      <c r="U3524">
        <f>LEN(C3524)</f>
        <v>134</v>
      </c>
      <c r="V3524">
        <f t="shared" si="333"/>
        <v>0</v>
      </c>
      <c r="W3524">
        <f t="shared" si="334"/>
        <v>0</v>
      </c>
      <c r="X3524">
        <f t="shared" si="335"/>
        <v>1</v>
      </c>
    </row>
    <row r="3525" spans="1:24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>
        <f>E3525/D3525</f>
        <v>1.1365000000000001</v>
      </c>
      <c r="O3525" s="6">
        <f>IF(L3525&gt;0,E3525/L3525,0)</f>
        <v>56.825000000000003</v>
      </c>
      <c r="P3525" s="11">
        <f t="shared" si="330"/>
        <v>42638.749999999993</v>
      </c>
      <c r="Q3525" s="11">
        <f>(((J3525/60)/60)/24)+DATE(1970,1,1)+(-5/24)</f>
        <v>42581.189212962963</v>
      </c>
      <c r="R3525" s="13" t="s">
        <v>8271</v>
      </c>
      <c r="S3525" s="14" t="str">
        <f t="shared" si="331"/>
        <v>theater</v>
      </c>
      <c r="T3525" s="13" t="str">
        <f t="shared" si="332"/>
        <v>plays</v>
      </c>
      <c r="U3525">
        <f>LEN(C3525)</f>
        <v>126</v>
      </c>
      <c r="V3525">
        <f t="shared" si="333"/>
        <v>0</v>
      </c>
      <c r="W3525">
        <f t="shared" si="334"/>
        <v>0</v>
      </c>
      <c r="X3525">
        <f t="shared" si="335"/>
        <v>1</v>
      </c>
    </row>
    <row r="3526" spans="1:24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>
        <f>E3526/D3526</f>
        <v>1.0156000000000001</v>
      </c>
      <c r="O3526" s="6">
        <f>IF(L3526&gt;0,E3526/L3526,0)</f>
        <v>137.24324324324326</v>
      </c>
      <c r="P3526" s="11">
        <f t="shared" si="330"/>
        <v>41894.958333333328</v>
      </c>
      <c r="Q3526" s="11">
        <f>(((J3526/60)/60)/24)+DATE(1970,1,1)+(-5/24)</f>
        <v>41880.555243055554</v>
      </c>
      <c r="R3526" s="13" t="s">
        <v>8271</v>
      </c>
      <c r="S3526" s="14" t="str">
        <f t="shared" si="331"/>
        <v>theater</v>
      </c>
      <c r="T3526" s="13" t="str">
        <f t="shared" si="332"/>
        <v>plays</v>
      </c>
      <c r="U3526">
        <f>LEN(C3526)</f>
        <v>132</v>
      </c>
      <c r="V3526">
        <f t="shared" si="333"/>
        <v>0</v>
      </c>
      <c r="W3526">
        <f t="shared" si="334"/>
        <v>0</v>
      </c>
      <c r="X3526">
        <f t="shared" si="335"/>
        <v>1</v>
      </c>
    </row>
    <row r="3527" spans="1:24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>
        <f>E3527/D3527</f>
        <v>1.06</v>
      </c>
      <c r="O3527" s="6">
        <f>IF(L3527&gt;0,E3527/L3527,0)</f>
        <v>75.714285714285708</v>
      </c>
      <c r="P3527" s="11">
        <f t="shared" si="330"/>
        <v>42225.458333333336</v>
      </c>
      <c r="Q3527" s="11">
        <f>(((J3527/60)/60)/24)+DATE(1970,1,1)+(-5/24)</f>
        <v>42214.487337962964</v>
      </c>
      <c r="R3527" s="13" t="s">
        <v>8271</v>
      </c>
      <c r="S3527" s="14" t="str">
        <f t="shared" si="331"/>
        <v>theater</v>
      </c>
      <c r="T3527" s="13" t="str">
        <f t="shared" si="332"/>
        <v>plays</v>
      </c>
      <c r="U3527">
        <f>LEN(C3527)</f>
        <v>123</v>
      </c>
      <c r="V3527">
        <f t="shared" si="333"/>
        <v>0</v>
      </c>
      <c r="W3527">
        <f t="shared" si="334"/>
        <v>0</v>
      </c>
      <c r="X3527">
        <f t="shared" si="335"/>
        <v>1</v>
      </c>
    </row>
    <row r="3528" spans="1:24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>
        <f>E3528/D3528</f>
        <v>1.02</v>
      </c>
      <c r="O3528" s="6">
        <f>IF(L3528&gt;0,E3528/L3528,0)</f>
        <v>99</v>
      </c>
      <c r="P3528" s="11">
        <f t="shared" si="330"/>
        <v>42488.040972222218</v>
      </c>
      <c r="Q3528" s="11">
        <f>(((J3528/60)/60)/24)+DATE(1970,1,1)+(-5/24)</f>
        <v>42460.126979166664</v>
      </c>
      <c r="R3528" s="13" t="s">
        <v>8271</v>
      </c>
      <c r="S3528" s="14" t="str">
        <f t="shared" si="331"/>
        <v>theater</v>
      </c>
      <c r="T3528" s="13" t="str">
        <f t="shared" si="332"/>
        <v>plays</v>
      </c>
      <c r="U3528">
        <f>LEN(C3528)</f>
        <v>132</v>
      </c>
      <c r="V3528">
        <f t="shared" si="333"/>
        <v>0</v>
      </c>
      <c r="W3528">
        <f t="shared" si="334"/>
        <v>0</v>
      </c>
      <c r="X3528">
        <f t="shared" si="335"/>
        <v>1</v>
      </c>
    </row>
    <row r="3529" spans="1:24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>
        <f>E3529/D3529</f>
        <v>1.1691666666666667</v>
      </c>
      <c r="O3529" s="6">
        <f>IF(L3529&gt;0,E3529/L3529,0)</f>
        <v>81.569767441860463</v>
      </c>
      <c r="P3529" s="11">
        <f t="shared" si="330"/>
        <v>42195.957638888889</v>
      </c>
      <c r="Q3529" s="11">
        <f>(((J3529/60)/60)/24)+DATE(1970,1,1)+(-5/24)</f>
        <v>42166.814872685187</v>
      </c>
      <c r="R3529" s="13" t="s">
        <v>8271</v>
      </c>
      <c r="S3529" s="14" t="str">
        <f t="shared" si="331"/>
        <v>theater</v>
      </c>
      <c r="T3529" s="13" t="str">
        <f t="shared" si="332"/>
        <v>plays</v>
      </c>
      <c r="U3529">
        <f>LEN(C3529)</f>
        <v>133</v>
      </c>
      <c r="V3529">
        <f t="shared" si="333"/>
        <v>0</v>
      </c>
      <c r="W3529">
        <f t="shared" si="334"/>
        <v>0</v>
      </c>
      <c r="X3529">
        <f t="shared" si="335"/>
        <v>1</v>
      </c>
    </row>
    <row r="3530" spans="1:24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>
        <f>E3530/D3530</f>
        <v>1.0115151515151515</v>
      </c>
      <c r="O3530" s="6">
        <f>IF(L3530&gt;0,E3530/L3530,0)</f>
        <v>45.108108108108105</v>
      </c>
      <c r="P3530" s="11">
        <f t="shared" si="330"/>
        <v>42753.293032407404</v>
      </c>
      <c r="Q3530" s="11">
        <f>(((J3530/60)/60)/24)+DATE(1970,1,1)+(-5/24)</f>
        <v>42733.293032407404</v>
      </c>
      <c r="R3530" s="13" t="s">
        <v>8271</v>
      </c>
      <c r="S3530" s="14" t="str">
        <f t="shared" si="331"/>
        <v>theater</v>
      </c>
      <c r="T3530" s="13" t="str">
        <f t="shared" si="332"/>
        <v>plays</v>
      </c>
      <c r="U3530">
        <f>LEN(C3530)</f>
        <v>128</v>
      </c>
      <c r="V3530">
        <f t="shared" si="333"/>
        <v>0</v>
      </c>
      <c r="W3530">
        <f t="shared" si="334"/>
        <v>0</v>
      </c>
      <c r="X3530">
        <f t="shared" si="335"/>
        <v>1</v>
      </c>
    </row>
    <row r="3531" spans="1:24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>
        <f>E3531/D3531</f>
        <v>1.32</v>
      </c>
      <c r="O3531" s="6">
        <f>IF(L3531&gt;0,E3531/L3531,0)</f>
        <v>36.666666666666664</v>
      </c>
      <c r="P3531" s="11">
        <f t="shared" si="330"/>
        <v>42197.833333333336</v>
      </c>
      <c r="Q3531" s="11">
        <f>(((J3531/60)/60)/24)+DATE(1970,1,1)+(-5/24)</f>
        <v>42177.553449074076</v>
      </c>
      <c r="R3531" s="13" t="s">
        <v>8271</v>
      </c>
      <c r="S3531" s="14" t="str">
        <f t="shared" si="331"/>
        <v>theater</v>
      </c>
      <c r="T3531" s="13" t="str">
        <f t="shared" si="332"/>
        <v>plays</v>
      </c>
      <c r="U3531">
        <f>LEN(C3531)</f>
        <v>133</v>
      </c>
      <c r="V3531">
        <f t="shared" si="333"/>
        <v>0</v>
      </c>
      <c r="W3531">
        <f t="shared" si="334"/>
        <v>0</v>
      </c>
      <c r="X3531">
        <f t="shared" si="335"/>
        <v>1</v>
      </c>
    </row>
    <row r="3532" spans="1:24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>
        <f>E3532/D3532</f>
        <v>1</v>
      </c>
      <c r="O3532" s="6">
        <f>IF(L3532&gt;0,E3532/L3532,0)</f>
        <v>125</v>
      </c>
      <c r="P3532" s="11">
        <f t="shared" si="330"/>
        <v>42470.624999999993</v>
      </c>
      <c r="Q3532" s="11">
        <f>(((J3532/60)/60)/24)+DATE(1970,1,1)+(-5/24)</f>
        <v>42442.41501157407</v>
      </c>
      <c r="R3532" s="13" t="s">
        <v>8271</v>
      </c>
      <c r="S3532" s="14" t="str">
        <f t="shared" si="331"/>
        <v>theater</v>
      </c>
      <c r="T3532" s="13" t="str">
        <f t="shared" si="332"/>
        <v>plays</v>
      </c>
      <c r="U3532">
        <f>LEN(C3532)</f>
        <v>133</v>
      </c>
      <c r="V3532">
        <f t="shared" si="333"/>
        <v>0</v>
      </c>
      <c r="W3532">
        <f t="shared" si="334"/>
        <v>0</v>
      </c>
      <c r="X3532">
        <f t="shared" si="335"/>
        <v>1</v>
      </c>
    </row>
    <row r="3533" spans="1:24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>
        <f>E3533/D3533</f>
        <v>1.28</v>
      </c>
      <c r="O3533" s="6">
        <f>IF(L3533&gt;0,E3533/L3533,0)</f>
        <v>49.230769230769234</v>
      </c>
      <c r="P3533" s="11">
        <f t="shared" si="330"/>
        <v>42551.44599537037</v>
      </c>
      <c r="Q3533" s="11">
        <f>(((J3533/60)/60)/24)+DATE(1970,1,1)+(-5/24)</f>
        <v>42521.44599537037</v>
      </c>
      <c r="R3533" s="13" t="s">
        <v>8271</v>
      </c>
      <c r="S3533" s="14" t="str">
        <f t="shared" si="331"/>
        <v>theater</v>
      </c>
      <c r="T3533" s="13" t="str">
        <f t="shared" si="332"/>
        <v>plays</v>
      </c>
      <c r="U3533">
        <f>LEN(C3533)</f>
        <v>44</v>
      </c>
      <c r="V3533">
        <f t="shared" si="333"/>
        <v>1</v>
      </c>
      <c r="W3533">
        <f t="shared" si="334"/>
        <v>0</v>
      </c>
      <c r="X3533">
        <f t="shared" si="335"/>
        <v>0</v>
      </c>
    </row>
    <row r="3534" spans="1:24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>
        <f>E3534/D3534</f>
        <v>1.1895833333333334</v>
      </c>
      <c r="O3534" s="6">
        <f>IF(L3534&gt;0,E3534/L3534,0)</f>
        <v>42.296296296296298</v>
      </c>
      <c r="P3534" s="11">
        <f t="shared" si="330"/>
        <v>41899.957638888889</v>
      </c>
      <c r="Q3534" s="11">
        <f>(((J3534/60)/60)/24)+DATE(1970,1,1)+(-5/24)</f>
        <v>41884.391516203701</v>
      </c>
      <c r="R3534" s="13" t="s">
        <v>8271</v>
      </c>
      <c r="S3534" s="14" t="str">
        <f t="shared" si="331"/>
        <v>theater</v>
      </c>
      <c r="T3534" s="13" t="str">
        <f t="shared" si="332"/>
        <v>plays</v>
      </c>
      <c r="U3534">
        <f>LEN(C3534)</f>
        <v>133</v>
      </c>
      <c r="V3534">
        <f t="shared" si="333"/>
        <v>0</v>
      </c>
      <c r="W3534">
        <f t="shared" si="334"/>
        <v>0</v>
      </c>
      <c r="X3534">
        <f t="shared" si="335"/>
        <v>1</v>
      </c>
    </row>
    <row r="3535" spans="1:24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>
        <f>E3535/D3535</f>
        <v>1.262</v>
      </c>
      <c r="O3535" s="6">
        <f>IF(L3535&gt;0,E3535/L3535,0)</f>
        <v>78.875</v>
      </c>
      <c r="P3535" s="11">
        <f t="shared" si="330"/>
        <v>42319.594525462955</v>
      </c>
      <c r="Q3535" s="11">
        <f>(((J3535/60)/60)/24)+DATE(1970,1,1)+(-5/24)</f>
        <v>42289.552858796298</v>
      </c>
      <c r="R3535" s="13" t="s">
        <v>8271</v>
      </c>
      <c r="S3535" s="14" t="str">
        <f t="shared" si="331"/>
        <v>theater</v>
      </c>
      <c r="T3535" s="13" t="str">
        <f t="shared" si="332"/>
        <v>plays</v>
      </c>
      <c r="U3535">
        <f>LEN(C3535)</f>
        <v>134</v>
      </c>
      <c r="V3535">
        <f t="shared" si="333"/>
        <v>0</v>
      </c>
      <c r="W3535">
        <f t="shared" si="334"/>
        <v>0</v>
      </c>
      <c r="X3535">
        <f t="shared" si="335"/>
        <v>1</v>
      </c>
    </row>
    <row r="3536" spans="1:24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>
        <f>E3536/D3536</f>
        <v>1.5620000000000001</v>
      </c>
      <c r="O3536" s="6">
        <f>IF(L3536&gt;0,E3536/L3536,0)</f>
        <v>38.284313725490193</v>
      </c>
      <c r="P3536" s="11">
        <f t="shared" si="330"/>
        <v>42278.416932870365</v>
      </c>
      <c r="Q3536" s="11">
        <f>(((J3536/60)/60)/24)+DATE(1970,1,1)+(-5/24)</f>
        <v>42243.416932870365</v>
      </c>
      <c r="R3536" s="13" t="s">
        <v>8271</v>
      </c>
      <c r="S3536" s="14" t="str">
        <f t="shared" si="331"/>
        <v>theater</v>
      </c>
      <c r="T3536" s="13" t="str">
        <f t="shared" si="332"/>
        <v>plays</v>
      </c>
      <c r="U3536">
        <f>LEN(C3536)</f>
        <v>98</v>
      </c>
      <c r="V3536">
        <f t="shared" si="333"/>
        <v>0</v>
      </c>
      <c r="W3536">
        <f t="shared" si="334"/>
        <v>1</v>
      </c>
      <c r="X3536">
        <f t="shared" si="335"/>
        <v>0</v>
      </c>
    </row>
    <row r="3537" spans="1:24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>
        <f>E3537/D3537</f>
        <v>1.0315000000000001</v>
      </c>
      <c r="O3537" s="6">
        <f>IF(L3537&gt;0,E3537/L3537,0)</f>
        <v>44.847826086956523</v>
      </c>
      <c r="P3537" s="11">
        <f t="shared" si="330"/>
        <v>42279.541666666664</v>
      </c>
      <c r="Q3537" s="11">
        <f>(((J3537/60)/60)/24)+DATE(1970,1,1)+(-5/24)</f>
        <v>42248.431828703695</v>
      </c>
      <c r="R3537" s="13" t="s">
        <v>8271</v>
      </c>
      <c r="S3537" s="14" t="str">
        <f t="shared" si="331"/>
        <v>theater</v>
      </c>
      <c r="T3537" s="13" t="str">
        <f t="shared" si="332"/>
        <v>plays</v>
      </c>
      <c r="U3537">
        <f>LEN(C3537)</f>
        <v>114</v>
      </c>
      <c r="V3537">
        <f t="shared" si="333"/>
        <v>0</v>
      </c>
      <c r="W3537">
        <f t="shared" si="334"/>
        <v>0</v>
      </c>
      <c r="X3537">
        <f t="shared" si="335"/>
        <v>1</v>
      </c>
    </row>
    <row r="3538" spans="1:24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>
        <f>E3538/D3538</f>
        <v>1.5333333333333334</v>
      </c>
      <c r="O3538" s="6">
        <f>IF(L3538&gt;0,E3538/L3538,0)</f>
        <v>13.529411764705882</v>
      </c>
      <c r="P3538" s="11">
        <f t="shared" si="330"/>
        <v>42358.290972222218</v>
      </c>
      <c r="Q3538" s="11">
        <f>(((J3538/60)/60)/24)+DATE(1970,1,1)+(-5/24)</f>
        <v>42328.518807870372</v>
      </c>
      <c r="R3538" s="13" t="s">
        <v>8271</v>
      </c>
      <c r="S3538" s="14" t="str">
        <f t="shared" si="331"/>
        <v>theater</v>
      </c>
      <c r="T3538" s="13" t="str">
        <f t="shared" si="332"/>
        <v>plays</v>
      </c>
      <c r="U3538">
        <f>LEN(C3538)</f>
        <v>126</v>
      </c>
      <c r="V3538">
        <f t="shared" si="333"/>
        <v>0</v>
      </c>
      <c r="W3538">
        <f t="shared" si="334"/>
        <v>0</v>
      </c>
      <c r="X3538">
        <f t="shared" si="335"/>
        <v>1</v>
      </c>
    </row>
    <row r="3539" spans="1:24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>
        <f>E3539/D3539</f>
        <v>1.8044444444444445</v>
      </c>
      <c r="O3539" s="6">
        <f>IF(L3539&gt;0,E3539/L3539,0)</f>
        <v>43.5</v>
      </c>
      <c r="P3539" s="11">
        <f t="shared" si="330"/>
        <v>41960.124305555553</v>
      </c>
      <c r="Q3539" s="11">
        <f>(((J3539/60)/60)/24)+DATE(1970,1,1)+(-5/24)</f>
        <v>41923.146018518513</v>
      </c>
      <c r="R3539" s="13" t="s">
        <v>8271</v>
      </c>
      <c r="S3539" s="14" t="str">
        <f t="shared" si="331"/>
        <v>theater</v>
      </c>
      <c r="T3539" s="13" t="str">
        <f t="shared" si="332"/>
        <v>plays</v>
      </c>
      <c r="U3539">
        <f>LEN(C3539)</f>
        <v>135</v>
      </c>
      <c r="V3539">
        <f t="shared" si="333"/>
        <v>0</v>
      </c>
      <c r="W3539">
        <f t="shared" si="334"/>
        <v>0</v>
      </c>
      <c r="X3539">
        <f t="shared" si="335"/>
        <v>1</v>
      </c>
    </row>
    <row r="3540" spans="1:24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>
        <f>E3540/D3540</f>
        <v>1.2845</v>
      </c>
      <c r="O3540" s="6">
        <f>IF(L3540&gt;0,E3540/L3540,0)</f>
        <v>30.951807228915662</v>
      </c>
      <c r="P3540" s="11">
        <f t="shared" si="330"/>
        <v>42599.212268518517</v>
      </c>
      <c r="Q3540" s="11">
        <f>(((J3540/60)/60)/24)+DATE(1970,1,1)+(-5/24)</f>
        <v>42571.212268518517</v>
      </c>
      <c r="R3540" s="13" t="s">
        <v>8271</v>
      </c>
      <c r="S3540" s="14" t="str">
        <f t="shared" si="331"/>
        <v>theater</v>
      </c>
      <c r="T3540" s="13" t="str">
        <f t="shared" si="332"/>
        <v>plays</v>
      </c>
      <c r="U3540">
        <f>LEN(C3540)</f>
        <v>134</v>
      </c>
      <c r="V3540">
        <f t="shared" si="333"/>
        <v>0</v>
      </c>
      <c r="W3540">
        <f t="shared" si="334"/>
        <v>0</v>
      </c>
      <c r="X3540">
        <f t="shared" si="335"/>
        <v>1</v>
      </c>
    </row>
    <row r="3541" spans="1:24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>
        <f>E3541/D3541</f>
        <v>1.1966666666666668</v>
      </c>
      <c r="O3541" s="6">
        <f>IF(L3541&gt;0,E3541/L3541,0)</f>
        <v>55.230769230769234</v>
      </c>
      <c r="P3541" s="11">
        <f t="shared" si="330"/>
        <v>42621.547708333332</v>
      </c>
      <c r="Q3541" s="11">
        <f>(((J3541/60)/60)/24)+DATE(1970,1,1)+(-5/24)</f>
        <v>42600.547708333332</v>
      </c>
      <c r="R3541" s="13" t="s">
        <v>8271</v>
      </c>
      <c r="S3541" s="14" t="str">
        <f t="shared" si="331"/>
        <v>theater</v>
      </c>
      <c r="T3541" s="13" t="str">
        <f t="shared" si="332"/>
        <v>plays</v>
      </c>
      <c r="U3541">
        <f>LEN(C3541)</f>
        <v>127</v>
      </c>
      <c r="V3541">
        <f t="shared" si="333"/>
        <v>0</v>
      </c>
      <c r="W3541">
        <f t="shared" si="334"/>
        <v>0</v>
      </c>
      <c r="X3541">
        <f t="shared" si="335"/>
        <v>1</v>
      </c>
    </row>
    <row r="3542" spans="1:24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>
        <f>E3542/D3542</f>
        <v>1.23</v>
      </c>
      <c r="O3542" s="6">
        <f>IF(L3542&gt;0,E3542/L3542,0)</f>
        <v>46.125</v>
      </c>
      <c r="P3542" s="11">
        <f t="shared" si="330"/>
        <v>42546.795034722221</v>
      </c>
      <c r="Q3542" s="11">
        <f>(((J3542/60)/60)/24)+DATE(1970,1,1)+(-5/24)</f>
        <v>42516.795034722221</v>
      </c>
      <c r="R3542" s="13" t="s">
        <v>8271</v>
      </c>
      <c r="S3542" s="14" t="str">
        <f t="shared" si="331"/>
        <v>theater</v>
      </c>
      <c r="T3542" s="13" t="str">
        <f t="shared" si="332"/>
        <v>plays</v>
      </c>
      <c r="U3542">
        <f>LEN(C3542)</f>
        <v>132</v>
      </c>
      <c r="V3542">
        <f t="shared" si="333"/>
        <v>0</v>
      </c>
      <c r="W3542">
        <f t="shared" si="334"/>
        <v>0</v>
      </c>
      <c r="X3542">
        <f t="shared" si="335"/>
        <v>1</v>
      </c>
    </row>
    <row r="3543" spans="1:24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>
        <f>E3543/D3543</f>
        <v>1.05</v>
      </c>
      <c r="O3543" s="6">
        <f>IF(L3543&gt;0,E3543/L3543,0)</f>
        <v>39.375</v>
      </c>
      <c r="P3543" s="11">
        <f t="shared" si="330"/>
        <v>42247.521701388883</v>
      </c>
      <c r="Q3543" s="11">
        <f>(((J3543/60)/60)/24)+DATE(1970,1,1)+(-5/24)</f>
        <v>42222.521701388883</v>
      </c>
      <c r="R3543" s="13" t="s">
        <v>8271</v>
      </c>
      <c r="S3543" s="14" t="str">
        <f t="shared" si="331"/>
        <v>theater</v>
      </c>
      <c r="T3543" s="13" t="str">
        <f t="shared" si="332"/>
        <v>plays</v>
      </c>
      <c r="U3543">
        <f>LEN(C3543)</f>
        <v>135</v>
      </c>
      <c r="V3543">
        <f t="shared" si="333"/>
        <v>0</v>
      </c>
      <c r="W3543">
        <f t="shared" si="334"/>
        <v>0</v>
      </c>
      <c r="X3543">
        <f t="shared" si="335"/>
        <v>1</v>
      </c>
    </row>
    <row r="3544" spans="1:24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>
        <f>E3544/D3544</f>
        <v>1.0223636363636364</v>
      </c>
      <c r="O3544" s="6">
        <f>IF(L3544&gt;0,E3544/L3544,0)</f>
        <v>66.152941176470591</v>
      </c>
      <c r="P3544" s="11">
        <f t="shared" si="330"/>
        <v>41889.391458333332</v>
      </c>
      <c r="Q3544" s="11">
        <f>(((J3544/60)/60)/24)+DATE(1970,1,1)+(-5/24)</f>
        <v>41829.391458333332</v>
      </c>
      <c r="R3544" s="13" t="s">
        <v>8271</v>
      </c>
      <c r="S3544" s="14" t="str">
        <f t="shared" si="331"/>
        <v>theater</v>
      </c>
      <c r="T3544" s="13" t="str">
        <f t="shared" si="332"/>
        <v>plays</v>
      </c>
      <c r="U3544">
        <f>LEN(C3544)</f>
        <v>124</v>
      </c>
      <c r="V3544">
        <f t="shared" si="333"/>
        <v>0</v>
      </c>
      <c r="W3544">
        <f t="shared" si="334"/>
        <v>0</v>
      </c>
      <c r="X3544">
        <f t="shared" si="335"/>
        <v>1</v>
      </c>
    </row>
    <row r="3545" spans="1:24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>
        <f>E3545/D3545</f>
        <v>1.0466666666666666</v>
      </c>
      <c r="O3545" s="6">
        <f>IF(L3545&gt;0,E3545/L3545,0)</f>
        <v>54.137931034482762</v>
      </c>
      <c r="P3545" s="11">
        <f t="shared" si="330"/>
        <v>42180.546979166662</v>
      </c>
      <c r="Q3545" s="11">
        <f>(((J3545/60)/60)/24)+DATE(1970,1,1)+(-5/24)</f>
        <v>42150.546979166662</v>
      </c>
      <c r="R3545" s="13" t="s">
        <v>8271</v>
      </c>
      <c r="S3545" s="14" t="str">
        <f t="shared" si="331"/>
        <v>theater</v>
      </c>
      <c r="T3545" s="13" t="str">
        <f t="shared" si="332"/>
        <v>plays</v>
      </c>
      <c r="U3545">
        <f>LEN(C3545)</f>
        <v>104</v>
      </c>
      <c r="V3545">
        <f t="shared" si="333"/>
        <v>0</v>
      </c>
      <c r="W3545">
        <f t="shared" si="334"/>
        <v>0</v>
      </c>
      <c r="X3545">
        <f t="shared" si="335"/>
        <v>1</v>
      </c>
    </row>
    <row r="3546" spans="1:24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>
        <f>E3546/D3546</f>
        <v>1</v>
      </c>
      <c r="O3546" s="6">
        <f>IF(L3546&gt;0,E3546/L3546,0)</f>
        <v>104.16666666666667</v>
      </c>
      <c r="P3546" s="11">
        <f t="shared" si="330"/>
        <v>42070.623344907406</v>
      </c>
      <c r="Q3546" s="11">
        <f>(((J3546/60)/60)/24)+DATE(1970,1,1)+(-5/24)</f>
        <v>42040.623344907406</v>
      </c>
      <c r="R3546" s="13" t="s">
        <v>8271</v>
      </c>
      <c r="S3546" s="14" t="str">
        <f t="shared" si="331"/>
        <v>theater</v>
      </c>
      <c r="T3546" s="13" t="str">
        <f t="shared" si="332"/>
        <v>plays</v>
      </c>
      <c r="U3546">
        <f>LEN(C3546)</f>
        <v>86</v>
      </c>
      <c r="V3546">
        <f t="shared" si="333"/>
        <v>0</v>
      </c>
      <c r="W3546">
        <f t="shared" si="334"/>
        <v>1</v>
      </c>
      <c r="X3546">
        <f t="shared" si="335"/>
        <v>0</v>
      </c>
    </row>
    <row r="3547" spans="1:24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>
        <f>E3547/D3547</f>
        <v>1.004</v>
      </c>
      <c r="O3547" s="6">
        <f>IF(L3547&gt;0,E3547/L3547,0)</f>
        <v>31.375</v>
      </c>
      <c r="P3547" s="11">
        <f t="shared" si="330"/>
        <v>42105.599062499998</v>
      </c>
      <c r="Q3547" s="11">
        <f>(((J3547/60)/60)/24)+DATE(1970,1,1)+(-5/24)</f>
        <v>42075.599062499998</v>
      </c>
      <c r="R3547" s="13" t="s">
        <v>8271</v>
      </c>
      <c r="S3547" s="14" t="str">
        <f t="shared" si="331"/>
        <v>theater</v>
      </c>
      <c r="T3547" s="13" t="str">
        <f t="shared" si="332"/>
        <v>plays</v>
      </c>
      <c r="U3547">
        <f>LEN(C3547)</f>
        <v>127</v>
      </c>
      <c r="V3547">
        <f t="shared" si="333"/>
        <v>0</v>
      </c>
      <c r="W3547">
        <f t="shared" si="334"/>
        <v>0</v>
      </c>
      <c r="X3547">
        <f t="shared" si="335"/>
        <v>1</v>
      </c>
    </row>
    <row r="3548" spans="1:24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>
        <f>E3548/D3548</f>
        <v>1.0227272727272727</v>
      </c>
      <c r="O3548" s="6">
        <f>IF(L3548&gt;0,E3548/L3548,0)</f>
        <v>59.210526315789473</v>
      </c>
      <c r="P3548" s="11">
        <f t="shared" si="330"/>
        <v>42094.957638888889</v>
      </c>
      <c r="Q3548" s="11">
        <f>(((J3548/60)/60)/24)+DATE(1970,1,1)+(-5/24)</f>
        <v>42073.452361111107</v>
      </c>
      <c r="R3548" s="13" t="s">
        <v>8271</v>
      </c>
      <c r="S3548" s="14" t="str">
        <f t="shared" si="331"/>
        <v>theater</v>
      </c>
      <c r="T3548" s="13" t="str">
        <f t="shared" si="332"/>
        <v>plays</v>
      </c>
      <c r="U3548">
        <f>LEN(C3548)</f>
        <v>134</v>
      </c>
      <c r="V3548">
        <f t="shared" si="333"/>
        <v>0</v>
      </c>
      <c r="W3548">
        <f t="shared" si="334"/>
        <v>0</v>
      </c>
      <c r="X3548">
        <f t="shared" si="335"/>
        <v>1</v>
      </c>
    </row>
    <row r="3549" spans="1:24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>
        <f>E3549/D3549</f>
        <v>1.1440928571428572</v>
      </c>
      <c r="O3549" s="6">
        <f>IF(L3549&gt;0,E3549/L3549,0)</f>
        <v>119.17633928571429</v>
      </c>
      <c r="P3549" s="11">
        <f t="shared" si="330"/>
        <v>42503.957638888889</v>
      </c>
      <c r="Q3549" s="11">
        <f>(((J3549/60)/60)/24)+DATE(1970,1,1)+(-5/24)</f>
        <v>42479.870381944442</v>
      </c>
      <c r="R3549" s="13" t="s">
        <v>8271</v>
      </c>
      <c r="S3549" s="14" t="str">
        <f t="shared" si="331"/>
        <v>theater</v>
      </c>
      <c r="T3549" s="13" t="str">
        <f t="shared" si="332"/>
        <v>plays</v>
      </c>
      <c r="U3549">
        <f>LEN(C3549)</f>
        <v>115</v>
      </c>
      <c r="V3549">
        <f t="shared" si="333"/>
        <v>0</v>
      </c>
      <c r="W3549">
        <f t="shared" si="334"/>
        <v>0</v>
      </c>
      <c r="X3549">
        <f t="shared" si="335"/>
        <v>1</v>
      </c>
    </row>
    <row r="3550" spans="1:24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>
        <f>E3550/D3550</f>
        <v>1.019047619047619</v>
      </c>
      <c r="O3550" s="6">
        <f>IF(L3550&gt;0,E3550/L3550,0)</f>
        <v>164.61538461538461</v>
      </c>
      <c r="P3550" s="11">
        <f t="shared" si="330"/>
        <v>42433.833333333336</v>
      </c>
      <c r="Q3550" s="11">
        <f>(((J3550/60)/60)/24)+DATE(1970,1,1)+(-5/24)</f>
        <v>42411.733958333331</v>
      </c>
      <c r="R3550" s="13" t="s">
        <v>8271</v>
      </c>
      <c r="S3550" s="14" t="str">
        <f t="shared" si="331"/>
        <v>theater</v>
      </c>
      <c r="T3550" s="13" t="str">
        <f t="shared" si="332"/>
        <v>plays</v>
      </c>
      <c r="U3550">
        <f>LEN(C3550)</f>
        <v>113</v>
      </c>
      <c r="V3550">
        <f t="shared" si="333"/>
        <v>0</v>
      </c>
      <c r="W3550">
        <f t="shared" si="334"/>
        <v>0</v>
      </c>
      <c r="X3550">
        <f t="shared" si="335"/>
        <v>1</v>
      </c>
    </row>
    <row r="3551" spans="1:24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>
        <f>E3551/D3551</f>
        <v>1.02</v>
      </c>
      <c r="O3551" s="6">
        <f>IF(L3551&gt;0,E3551/L3551,0)</f>
        <v>24.285714285714285</v>
      </c>
      <c r="P3551" s="11">
        <f t="shared" si="330"/>
        <v>42251.186030092591</v>
      </c>
      <c r="Q3551" s="11">
        <f>(((J3551/60)/60)/24)+DATE(1970,1,1)+(-5/24)</f>
        <v>42223.186030092591</v>
      </c>
      <c r="R3551" s="13" t="s">
        <v>8271</v>
      </c>
      <c r="S3551" s="14" t="str">
        <f t="shared" si="331"/>
        <v>theater</v>
      </c>
      <c r="T3551" s="13" t="str">
        <f t="shared" si="332"/>
        <v>plays</v>
      </c>
      <c r="U3551">
        <f>LEN(C3551)</f>
        <v>120</v>
      </c>
      <c r="V3551">
        <f t="shared" si="333"/>
        <v>0</v>
      </c>
      <c r="W3551">
        <f t="shared" si="334"/>
        <v>0</v>
      </c>
      <c r="X3551">
        <f t="shared" si="335"/>
        <v>1</v>
      </c>
    </row>
    <row r="3552" spans="1:24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>
        <f>E3552/D3552</f>
        <v>1.048</v>
      </c>
      <c r="O3552" s="6">
        <f>IF(L3552&gt;0,E3552/L3552,0)</f>
        <v>40.9375</v>
      </c>
      <c r="P3552" s="11">
        <f t="shared" si="330"/>
        <v>42492.685162037036</v>
      </c>
      <c r="Q3552" s="11">
        <f>(((J3552/60)/60)/24)+DATE(1970,1,1)+(-5/24)</f>
        <v>42462.685162037036</v>
      </c>
      <c r="R3552" s="13" t="s">
        <v>8271</v>
      </c>
      <c r="S3552" s="14" t="str">
        <f t="shared" si="331"/>
        <v>theater</v>
      </c>
      <c r="T3552" s="13" t="str">
        <f t="shared" si="332"/>
        <v>plays</v>
      </c>
      <c r="U3552">
        <f>LEN(C3552)</f>
        <v>131</v>
      </c>
      <c r="V3552">
        <f t="shared" si="333"/>
        <v>0</v>
      </c>
      <c r="W3552">
        <f t="shared" si="334"/>
        <v>0</v>
      </c>
      <c r="X3552">
        <f t="shared" si="335"/>
        <v>1</v>
      </c>
    </row>
    <row r="3553" spans="1:24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>
        <f>E3553/D3553</f>
        <v>1.0183333333333333</v>
      </c>
      <c r="O3553" s="6">
        <f>IF(L3553&gt;0,E3553/L3553,0)</f>
        <v>61.1</v>
      </c>
      <c r="P3553" s="11">
        <f t="shared" si="330"/>
        <v>41781.713194444441</v>
      </c>
      <c r="Q3553" s="11">
        <f>(((J3553/60)/60)/24)+DATE(1970,1,1)+(-5/24)</f>
        <v>41753.307523148142</v>
      </c>
      <c r="R3553" s="13" t="s">
        <v>8271</v>
      </c>
      <c r="S3553" s="14" t="str">
        <f t="shared" si="331"/>
        <v>theater</v>
      </c>
      <c r="T3553" s="13" t="str">
        <f t="shared" si="332"/>
        <v>plays</v>
      </c>
      <c r="U3553">
        <f>LEN(C3553)</f>
        <v>130</v>
      </c>
      <c r="V3553">
        <f t="shared" si="333"/>
        <v>0</v>
      </c>
      <c r="W3553">
        <f t="shared" si="334"/>
        <v>0</v>
      </c>
      <c r="X3553">
        <f t="shared" si="335"/>
        <v>1</v>
      </c>
    </row>
    <row r="3554" spans="1:24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>
        <f>E3554/D3554</f>
        <v>1</v>
      </c>
      <c r="O3554" s="6">
        <f>IF(L3554&gt;0,E3554/L3554,0)</f>
        <v>38.65</v>
      </c>
      <c r="P3554" s="11">
        <f t="shared" si="330"/>
        <v>41818.378749999996</v>
      </c>
      <c r="Q3554" s="11">
        <f>(((J3554/60)/60)/24)+DATE(1970,1,1)+(-5/24)</f>
        <v>41788.378749999996</v>
      </c>
      <c r="R3554" s="13" t="s">
        <v>8271</v>
      </c>
      <c r="S3554" s="14" t="str">
        <f t="shared" si="331"/>
        <v>theater</v>
      </c>
      <c r="T3554" s="13" t="str">
        <f t="shared" si="332"/>
        <v>plays</v>
      </c>
      <c r="U3554">
        <f>LEN(C3554)</f>
        <v>134</v>
      </c>
      <c r="V3554">
        <f t="shared" si="333"/>
        <v>0</v>
      </c>
      <c r="W3554">
        <f t="shared" si="334"/>
        <v>0</v>
      </c>
      <c r="X3554">
        <f t="shared" si="335"/>
        <v>1</v>
      </c>
    </row>
    <row r="3555" spans="1:24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>
        <f>E3555/D3555</f>
        <v>1.0627272727272727</v>
      </c>
      <c r="O3555" s="6">
        <f>IF(L3555&gt;0,E3555/L3555,0)</f>
        <v>56.20192307692308</v>
      </c>
      <c r="P3555" s="11">
        <f t="shared" si="330"/>
        <v>42227.791666666664</v>
      </c>
      <c r="Q3555" s="11">
        <f>(((J3555/60)/60)/24)+DATE(1970,1,1)+(-5/24)</f>
        <v>42195.820370370369</v>
      </c>
      <c r="R3555" s="13" t="s">
        <v>8271</v>
      </c>
      <c r="S3555" s="14" t="str">
        <f t="shared" si="331"/>
        <v>theater</v>
      </c>
      <c r="T3555" s="13" t="str">
        <f t="shared" si="332"/>
        <v>plays</v>
      </c>
      <c r="U3555">
        <f>LEN(C3555)</f>
        <v>133</v>
      </c>
      <c r="V3555">
        <f t="shared" si="333"/>
        <v>0</v>
      </c>
      <c r="W3555">
        <f t="shared" si="334"/>
        <v>0</v>
      </c>
      <c r="X3555">
        <f t="shared" si="335"/>
        <v>1</v>
      </c>
    </row>
    <row r="3556" spans="1:24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>
        <f>E3556/D3556</f>
        <v>1.1342219999999998</v>
      </c>
      <c r="O3556" s="6">
        <f>IF(L3556&gt;0,E3556/L3556,0)</f>
        <v>107.00207547169811</v>
      </c>
      <c r="P3556" s="11">
        <f t="shared" si="330"/>
        <v>42046.499999999993</v>
      </c>
      <c r="Q3556" s="11">
        <f>(((J3556/60)/60)/24)+DATE(1970,1,1)+(-5/24)</f>
        <v>42015.842118055552</v>
      </c>
      <c r="R3556" s="13" t="s">
        <v>8271</v>
      </c>
      <c r="S3556" s="14" t="str">
        <f t="shared" si="331"/>
        <v>theater</v>
      </c>
      <c r="T3556" s="13" t="str">
        <f t="shared" si="332"/>
        <v>plays</v>
      </c>
      <c r="U3556">
        <f>LEN(C3556)</f>
        <v>116</v>
      </c>
      <c r="V3556">
        <f t="shared" si="333"/>
        <v>0</v>
      </c>
      <c r="W3556">
        <f t="shared" si="334"/>
        <v>0</v>
      </c>
      <c r="X3556">
        <f t="shared" si="335"/>
        <v>1</v>
      </c>
    </row>
    <row r="3557" spans="1:24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>
        <f>E3557/D3557</f>
        <v>1</v>
      </c>
      <c r="O3557" s="6">
        <f>IF(L3557&gt;0,E3557/L3557,0)</f>
        <v>171.42857142857142</v>
      </c>
      <c r="P3557" s="11">
        <f t="shared" si="330"/>
        <v>42691.27539351851</v>
      </c>
      <c r="Q3557" s="11">
        <f>(((J3557/60)/60)/24)+DATE(1970,1,1)+(-5/24)</f>
        <v>42661.233726851853</v>
      </c>
      <c r="R3557" s="13" t="s">
        <v>8271</v>
      </c>
      <c r="S3557" s="14" t="str">
        <f t="shared" si="331"/>
        <v>theater</v>
      </c>
      <c r="T3557" s="13" t="str">
        <f t="shared" si="332"/>
        <v>plays</v>
      </c>
      <c r="U3557">
        <f>LEN(C3557)</f>
        <v>134</v>
      </c>
      <c r="V3557">
        <f t="shared" si="333"/>
        <v>0</v>
      </c>
      <c r="W3557">
        <f t="shared" si="334"/>
        <v>0</v>
      </c>
      <c r="X3557">
        <f t="shared" si="335"/>
        <v>1</v>
      </c>
    </row>
    <row r="3558" spans="1:24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>
        <f>E3558/D3558</f>
        <v>1.0045454545454546</v>
      </c>
      <c r="O3558" s="6">
        <f>IF(L3558&gt;0,E3558/L3558,0)</f>
        <v>110.5</v>
      </c>
      <c r="P3558" s="11">
        <f t="shared" si="330"/>
        <v>41868.441249999996</v>
      </c>
      <c r="Q3558" s="11">
        <f>(((J3558/60)/60)/24)+DATE(1970,1,1)+(-5/24)</f>
        <v>41808.441249999996</v>
      </c>
      <c r="R3558" s="13" t="s">
        <v>8271</v>
      </c>
      <c r="S3558" s="14" t="str">
        <f t="shared" si="331"/>
        <v>theater</v>
      </c>
      <c r="T3558" s="13" t="str">
        <f t="shared" si="332"/>
        <v>plays</v>
      </c>
      <c r="U3558">
        <f>LEN(C3558)</f>
        <v>134</v>
      </c>
      <c r="V3558">
        <f t="shared" si="333"/>
        <v>0</v>
      </c>
      <c r="W3558">
        <f t="shared" si="334"/>
        <v>0</v>
      </c>
      <c r="X3558">
        <f t="shared" si="335"/>
        <v>1</v>
      </c>
    </row>
    <row r="3559" spans="1:24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>
        <f>E3559/D3559</f>
        <v>1.0003599999999999</v>
      </c>
      <c r="O3559" s="6">
        <f>IF(L3559&gt;0,E3559/L3559,0)</f>
        <v>179.27598566308242</v>
      </c>
      <c r="P3559" s="11">
        <f t="shared" si="330"/>
        <v>41764.068414351852</v>
      </c>
      <c r="Q3559" s="11">
        <f>(((J3559/60)/60)/24)+DATE(1970,1,1)+(-5/24)</f>
        <v>41730.068414351852</v>
      </c>
      <c r="R3559" s="13" t="s">
        <v>8271</v>
      </c>
      <c r="S3559" s="14" t="str">
        <f t="shared" si="331"/>
        <v>theater</v>
      </c>
      <c r="T3559" s="13" t="str">
        <f t="shared" si="332"/>
        <v>plays</v>
      </c>
      <c r="U3559">
        <f>LEN(C3559)</f>
        <v>134</v>
      </c>
      <c r="V3559">
        <f t="shared" si="333"/>
        <v>0</v>
      </c>
      <c r="W3559">
        <f t="shared" si="334"/>
        <v>0</v>
      </c>
      <c r="X3559">
        <f t="shared" si="335"/>
        <v>1</v>
      </c>
    </row>
    <row r="3560" spans="1:24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>
        <f>E3560/D3560</f>
        <v>1.44</v>
      </c>
      <c r="O3560" s="6">
        <f>IF(L3560&gt;0,E3560/L3560,0)</f>
        <v>22.90909090909091</v>
      </c>
      <c r="P3560" s="11">
        <f t="shared" si="330"/>
        <v>42181.666666666664</v>
      </c>
      <c r="Q3560" s="11">
        <f>(((J3560/60)/60)/24)+DATE(1970,1,1)+(-5/24)</f>
        <v>42139.608506944445</v>
      </c>
      <c r="R3560" s="13" t="s">
        <v>8271</v>
      </c>
      <c r="S3560" s="14" t="str">
        <f t="shared" si="331"/>
        <v>theater</v>
      </c>
      <c r="T3560" s="13" t="str">
        <f t="shared" si="332"/>
        <v>plays</v>
      </c>
      <c r="U3560">
        <f>LEN(C3560)</f>
        <v>123</v>
      </c>
      <c r="V3560">
        <f t="shared" si="333"/>
        <v>0</v>
      </c>
      <c r="W3560">
        <f t="shared" si="334"/>
        <v>0</v>
      </c>
      <c r="X3560">
        <f t="shared" si="335"/>
        <v>1</v>
      </c>
    </row>
    <row r="3561" spans="1:24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>
        <f>E3561/D3561</f>
        <v>1.0349999999999999</v>
      </c>
      <c r="O3561" s="6">
        <f>IF(L3561&gt;0,E3561/L3561,0)</f>
        <v>43.125</v>
      </c>
      <c r="P3561" s="11">
        <f t="shared" si="330"/>
        <v>42216.165277777771</v>
      </c>
      <c r="Q3561" s="11">
        <f>(((J3561/60)/60)/24)+DATE(1970,1,1)+(-5/24)</f>
        <v>42193.887824074067</v>
      </c>
      <c r="R3561" s="13" t="s">
        <v>8271</v>
      </c>
      <c r="S3561" s="14" t="str">
        <f t="shared" si="331"/>
        <v>theater</v>
      </c>
      <c r="T3561" s="13" t="str">
        <f t="shared" si="332"/>
        <v>plays</v>
      </c>
      <c r="U3561">
        <f>LEN(C3561)</f>
        <v>134</v>
      </c>
      <c r="V3561">
        <f t="shared" si="333"/>
        <v>0</v>
      </c>
      <c r="W3561">
        <f t="shared" si="334"/>
        <v>0</v>
      </c>
      <c r="X3561">
        <f t="shared" si="335"/>
        <v>1</v>
      </c>
    </row>
    <row r="3562" spans="1:24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>
        <f>E3562/D3562</f>
        <v>1.0843750000000001</v>
      </c>
      <c r="O3562" s="6">
        <f>IF(L3562&gt;0,E3562/L3562,0)</f>
        <v>46.891891891891895</v>
      </c>
      <c r="P3562" s="11">
        <f t="shared" si="330"/>
        <v>42150.906249999993</v>
      </c>
      <c r="Q3562" s="11">
        <f>(((J3562/60)/60)/24)+DATE(1970,1,1)+(-5/24)</f>
        <v>42115.681319444448</v>
      </c>
      <c r="R3562" s="13" t="s">
        <v>8271</v>
      </c>
      <c r="S3562" s="14" t="str">
        <f t="shared" si="331"/>
        <v>theater</v>
      </c>
      <c r="T3562" s="13" t="str">
        <f t="shared" si="332"/>
        <v>plays</v>
      </c>
      <c r="U3562">
        <f>LEN(C3562)</f>
        <v>135</v>
      </c>
      <c r="V3562">
        <f t="shared" si="333"/>
        <v>0</v>
      </c>
      <c r="W3562">
        <f t="shared" si="334"/>
        <v>0</v>
      </c>
      <c r="X3562">
        <f t="shared" si="335"/>
        <v>1</v>
      </c>
    </row>
    <row r="3563" spans="1:24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>
        <f>E3563/D3563</f>
        <v>1.024</v>
      </c>
      <c r="O3563" s="6">
        <f>IF(L3563&gt;0,E3563/L3563,0)</f>
        <v>47.407407407407405</v>
      </c>
      <c r="P3563" s="11">
        <f t="shared" si="330"/>
        <v>42221.566666666658</v>
      </c>
      <c r="Q3563" s="11">
        <f>(((J3563/60)/60)/24)+DATE(1970,1,1)+(-5/24)</f>
        <v>42203.471967592595</v>
      </c>
      <c r="R3563" s="13" t="s">
        <v>8271</v>
      </c>
      <c r="S3563" s="14" t="str">
        <f t="shared" si="331"/>
        <v>theater</v>
      </c>
      <c r="T3563" s="13" t="str">
        <f t="shared" si="332"/>
        <v>plays</v>
      </c>
      <c r="U3563">
        <f>LEN(C3563)</f>
        <v>119</v>
      </c>
      <c r="V3563">
        <f t="shared" si="333"/>
        <v>0</v>
      </c>
      <c r="W3563">
        <f t="shared" si="334"/>
        <v>0</v>
      </c>
      <c r="X3563">
        <f t="shared" si="335"/>
        <v>1</v>
      </c>
    </row>
    <row r="3564" spans="1:24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>
        <f>E3564/D3564</f>
        <v>1.4888888888888889</v>
      </c>
      <c r="O3564" s="6">
        <f>IF(L3564&gt;0,E3564/L3564,0)</f>
        <v>15.129032258064516</v>
      </c>
      <c r="P3564" s="11">
        <f t="shared" si="330"/>
        <v>42442.708333333336</v>
      </c>
      <c r="Q3564" s="11">
        <f>(((J3564/60)/60)/24)+DATE(1970,1,1)+(-5/24)</f>
        <v>42433.553553240738</v>
      </c>
      <c r="R3564" s="13" t="s">
        <v>8271</v>
      </c>
      <c r="S3564" s="14" t="str">
        <f t="shared" si="331"/>
        <v>theater</v>
      </c>
      <c r="T3564" s="13" t="str">
        <f t="shared" si="332"/>
        <v>plays</v>
      </c>
      <c r="U3564">
        <f>LEN(C3564)</f>
        <v>137</v>
      </c>
      <c r="V3564">
        <f t="shared" si="333"/>
        <v>0</v>
      </c>
      <c r="W3564">
        <f t="shared" si="334"/>
        <v>0</v>
      </c>
      <c r="X3564">
        <f t="shared" si="335"/>
        <v>1</v>
      </c>
    </row>
    <row r="3565" spans="1:24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>
        <f>E3565/D3565</f>
        <v>1.0549000000000002</v>
      </c>
      <c r="O3565" s="6">
        <f>IF(L3565&gt;0,E3565/L3565,0)</f>
        <v>21.098000000000003</v>
      </c>
      <c r="P3565" s="11">
        <f t="shared" si="330"/>
        <v>42583.583333333336</v>
      </c>
      <c r="Q3565" s="11">
        <f>(((J3565/60)/60)/24)+DATE(1970,1,1)+(-5/24)</f>
        <v>42555.46361111111</v>
      </c>
      <c r="R3565" s="13" t="s">
        <v>8271</v>
      </c>
      <c r="S3565" s="14" t="str">
        <f t="shared" si="331"/>
        <v>theater</v>
      </c>
      <c r="T3565" s="13" t="str">
        <f t="shared" si="332"/>
        <v>plays</v>
      </c>
      <c r="U3565">
        <f>LEN(C3565)</f>
        <v>134</v>
      </c>
      <c r="V3565">
        <f t="shared" si="333"/>
        <v>0</v>
      </c>
      <c r="W3565">
        <f t="shared" si="334"/>
        <v>0</v>
      </c>
      <c r="X3565">
        <f t="shared" si="335"/>
        <v>1</v>
      </c>
    </row>
    <row r="3566" spans="1:24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>
        <f>E3566/D3566</f>
        <v>1.0049999999999999</v>
      </c>
      <c r="O3566" s="6">
        <f>IF(L3566&gt;0,E3566/L3566,0)</f>
        <v>59.117647058823529</v>
      </c>
      <c r="P3566" s="11">
        <f t="shared" si="330"/>
        <v>42282.458333333336</v>
      </c>
      <c r="Q3566" s="11">
        <f>(((J3566/60)/60)/24)+DATE(1970,1,1)+(-5/24)</f>
        <v>42236.414918981485</v>
      </c>
      <c r="R3566" s="13" t="s">
        <v>8271</v>
      </c>
      <c r="S3566" s="14" t="str">
        <f t="shared" si="331"/>
        <v>theater</v>
      </c>
      <c r="T3566" s="13" t="str">
        <f t="shared" si="332"/>
        <v>plays</v>
      </c>
      <c r="U3566">
        <f>LEN(C3566)</f>
        <v>80</v>
      </c>
      <c r="V3566">
        <f t="shared" si="333"/>
        <v>0</v>
      </c>
      <c r="W3566">
        <f t="shared" si="334"/>
        <v>1</v>
      </c>
      <c r="X3566">
        <f t="shared" si="335"/>
        <v>0</v>
      </c>
    </row>
    <row r="3567" spans="1:24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>
        <f>E3567/D3567</f>
        <v>1.3055555555555556</v>
      </c>
      <c r="O3567" s="6">
        <f>IF(L3567&gt;0,E3567/L3567,0)</f>
        <v>97.916666666666671</v>
      </c>
      <c r="P3567" s="11">
        <f t="shared" si="330"/>
        <v>42004.534814814811</v>
      </c>
      <c r="Q3567" s="11">
        <f>(((J3567/60)/60)/24)+DATE(1970,1,1)+(-5/24)</f>
        <v>41974.534814814811</v>
      </c>
      <c r="R3567" s="13" t="s">
        <v>8271</v>
      </c>
      <c r="S3567" s="14" t="str">
        <f t="shared" si="331"/>
        <v>theater</v>
      </c>
      <c r="T3567" s="13" t="str">
        <f t="shared" si="332"/>
        <v>plays</v>
      </c>
      <c r="U3567">
        <f>LEN(C3567)</f>
        <v>134</v>
      </c>
      <c r="V3567">
        <f t="shared" si="333"/>
        <v>0</v>
      </c>
      <c r="W3567">
        <f t="shared" si="334"/>
        <v>0</v>
      </c>
      <c r="X3567">
        <f t="shared" si="335"/>
        <v>1</v>
      </c>
    </row>
    <row r="3568" spans="1:24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>
        <f>E3568/D3568</f>
        <v>1.0475000000000001</v>
      </c>
      <c r="O3568" s="6">
        <f>IF(L3568&gt;0,E3568/L3568,0)</f>
        <v>55.131578947368418</v>
      </c>
      <c r="P3568" s="11">
        <f t="shared" si="330"/>
        <v>42027.299571759257</v>
      </c>
      <c r="Q3568" s="11">
        <f>(((J3568/60)/60)/24)+DATE(1970,1,1)+(-5/24)</f>
        <v>41997.299571759257</v>
      </c>
      <c r="R3568" s="13" t="s">
        <v>8271</v>
      </c>
      <c r="S3568" s="14" t="str">
        <f t="shared" si="331"/>
        <v>theater</v>
      </c>
      <c r="T3568" s="13" t="str">
        <f t="shared" si="332"/>
        <v>plays</v>
      </c>
      <c r="U3568">
        <f>LEN(C3568)</f>
        <v>130</v>
      </c>
      <c r="V3568">
        <f t="shared" si="333"/>
        <v>0</v>
      </c>
      <c r="W3568">
        <f t="shared" si="334"/>
        <v>0</v>
      </c>
      <c r="X3568">
        <f t="shared" si="335"/>
        <v>1</v>
      </c>
    </row>
    <row r="3569" spans="1:24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>
        <f>E3569/D3569</f>
        <v>1.0880000000000001</v>
      </c>
      <c r="O3569" s="6">
        <f>IF(L3569&gt;0,E3569/L3569,0)</f>
        <v>26.536585365853657</v>
      </c>
      <c r="P3569" s="11">
        <f t="shared" si="330"/>
        <v>42165.602361111109</v>
      </c>
      <c r="Q3569" s="11">
        <f>(((J3569/60)/60)/24)+DATE(1970,1,1)+(-5/24)</f>
        <v>42135.602361111109</v>
      </c>
      <c r="R3569" s="13" t="s">
        <v>8271</v>
      </c>
      <c r="S3569" s="14" t="str">
        <f t="shared" si="331"/>
        <v>theater</v>
      </c>
      <c r="T3569" s="13" t="str">
        <f t="shared" si="332"/>
        <v>plays</v>
      </c>
      <c r="U3569">
        <f>LEN(C3569)</f>
        <v>124</v>
      </c>
      <c r="V3569">
        <f t="shared" si="333"/>
        <v>0</v>
      </c>
      <c r="W3569">
        <f t="shared" si="334"/>
        <v>0</v>
      </c>
      <c r="X3569">
        <f t="shared" si="335"/>
        <v>1</v>
      </c>
    </row>
    <row r="3570" spans="1:24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>
        <f>E3570/D3570</f>
        <v>1.1100000000000001</v>
      </c>
      <c r="O3570" s="6">
        <f>IF(L3570&gt;0,E3570/L3570,0)</f>
        <v>58.421052631578945</v>
      </c>
      <c r="P3570" s="11">
        <f t="shared" si="330"/>
        <v>41899.532337962963</v>
      </c>
      <c r="Q3570" s="11">
        <f>(((J3570/60)/60)/24)+DATE(1970,1,1)+(-5/24)</f>
        <v>41869.532337962963</v>
      </c>
      <c r="R3570" s="13" t="s">
        <v>8271</v>
      </c>
      <c r="S3570" s="14" t="str">
        <f t="shared" si="331"/>
        <v>theater</v>
      </c>
      <c r="T3570" s="13" t="str">
        <f t="shared" si="332"/>
        <v>plays</v>
      </c>
      <c r="U3570">
        <f>LEN(C3570)</f>
        <v>131</v>
      </c>
      <c r="V3570">
        <f t="shared" si="333"/>
        <v>0</v>
      </c>
      <c r="W3570">
        <f t="shared" si="334"/>
        <v>0</v>
      </c>
      <c r="X3570">
        <f t="shared" si="335"/>
        <v>1</v>
      </c>
    </row>
    <row r="3571" spans="1:24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>
        <f>E3571/D3571</f>
        <v>1.0047999999999999</v>
      </c>
      <c r="O3571" s="6">
        <f>IF(L3571&gt;0,E3571/L3571,0)</f>
        <v>122.53658536585365</v>
      </c>
      <c r="P3571" s="11">
        <f t="shared" si="330"/>
        <v>42012.480277777773</v>
      </c>
      <c r="Q3571" s="11">
        <f>(((J3571/60)/60)/24)+DATE(1970,1,1)+(-5/24)</f>
        <v>41982.480277777773</v>
      </c>
      <c r="R3571" s="13" t="s">
        <v>8271</v>
      </c>
      <c r="S3571" s="14" t="str">
        <f t="shared" si="331"/>
        <v>theater</v>
      </c>
      <c r="T3571" s="13" t="str">
        <f t="shared" si="332"/>
        <v>plays</v>
      </c>
      <c r="U3571">
        <f>LEN(C3571)</f>
        <v>127</v>
      </c>
      <c r="V3571">
        <f t="shared" si="333"/>
        <v>0</v>
      </c>
      <c r="W3571">
        <f t="shared" si="334"/>
        <v>0</v>
      </c>
      <c r="X3571">
        <f t="shared" si="335"/>
        <v>1</v>
      </c>
    </row>
    <row r="3572" spans="1:24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>
        <f>E3572/D3572</f>
        <v>1.1435</v>
      </c>
      <c r="O3572" s="6">
        <f>IF(L3572&gt;0,E3572/L3572,0)</f>
        <v>87.961538461538467</v>
      </c>
      <c r="P3572" s="11">
        <f t="shared" si="330"/>
        <v>42004.083333333336</v>
      </c>
      <c r="Q3572" s="11">
        <f>(((J3572/60)/60)/24)+DATE(1970,1,1)+(-5/24)</f>
        <v>41976.123645833337</v>
      </c>
      <c r="R3572" s="13" t="s">
        <v>8271</v>
      </c>
      <c r="S3572" s="14" t="str">
        <f t="shared" si="331"/>
        <v>theater</v>
      </c>
      <c r="T3572" s="13" t="str">
        <f t="shared" si="332"/>
        <v>plays</v>
      </c>
      <c r="U3572">
        <f>LEN(C3572)</f>
        <v>109</v>
      </c>
      <c r="V3572">
        <f t="shared" si="333"/>
        <v>0</v>
      </c>
      <c r="W3572">
        <f t="shared" si="334"/>
        <v>0</v>
      </c>
      <c r="X3572">
        <f t="shared" si="335"/>
        <v>1</v>
      </c>
    </row>
    <row r="3573" spans="1:24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>
        <f>E3573/D3573</f>
        <v>1.2206666666666666</v>
      </c>
      <c r="O3573" s="6">
        <f>IF(L3573&gt;0,E3573/L3573,0)</f>
        <v>73.239999999999995</v>
      </c>
      <c r="P3573" s="11">
        <f t="shared" si="330"/>
        <v>41942.650613425925</v>
      </c>
      <c r="Q3573" s="11">
        <f>(((J3573/60)/60)/24)+DATE(1970,1,1)+(-5/24)</f>
        <v>41912.650613425925</v>
      </c>
      <c r="R3573" s="13" t="s">
        <v>8271</v>
      </c>
      <c r="S3573" s="14" t="str">
        <f t="shared" si="331"/>
        <v>theater</v>
      </c>
      <c r="T3573" s="13" t="str">
        <f t="shared" si="332"/>
        <v>plays</v>
      </c>
      <c r="U3573">
        <f>LEN(C3573)</f>
        <v>122</v>
      </c>
      <c r="V3573">
        <f t="shared" si="333"/>
        <v>0</v>
      </c>
      <c r="W3573">
        <f t="shared" si="334"/>
        <v>0</v>
      </c>
      <c r="X3573">
        <f t="shared" si="335"/>
        <v>1</v>
      </c>
    </row>
    <row r="3574" spans="1:24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>
        <f>E3574/D3574</f>
        <v>1</v>
      </c>
      <c r="O3574" s="6">
        <f>IF(L3574&gt;0,E3574/L3574,0)</f>
        <v>55.555555555555557</v>
      </c>
      <c r="P3574" s="11">
        <f t="shared" si="330"/>
        <v>42176.36206018518</v>
      </c>
      <c r="Q3574" s="11">
        <f>(((J3574/60)/60)/24)+DATE(1970,1,1)+(-5/24)</f>
        <v>42146.36206018518</v>
      </c>
      <c r="R3574" s="13" t="s">
        <v>8271</v>
      </c>
      <c r="S3574" s="14" t="str">
        <f t="shared" si="331"/>
        <v>theater</v>
      </c>
      <c r="T3574" s="13" t="str">
        <f t="shared" si="332"/>
        <v>plays</v>
      </c>
      <c r="U3574">
        <f>LEN(C3574)</f>
        <v>80</v>
      </c>
      <c r="V3574">
        <f t="shared" si="333"/>
        <v>0</v>
      </c>
      <c r="W3574">
        <f t="shared" si="334"/>
        <v>1</v>
      </c>
      <c r="X3574">
        <f t="shared" si="335"/>
        <v>0</v>
      </c>
    </row>
    <row r="3575" spans="1:24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>
        <f>E3575/D3575</f>
        <v>1.028</v>
      </c>
      <c r="O3575" s="6">
        <f>IF(L3575&gt;0,E3575/L3575,0)</f>
        <v>39.53846153846154</v>
      </c>
      <c r="P3575" s="11">
        <f t="shared" si="330"/>
        <v>41951.208865740737</v>
      </c>
      <c r="Q3575" s="11">
        <f>(((J3575/60)/60)/24)+DATE(1970,1,1)+(-5/24)</f>
        <v>41921.167199074072</v>
      </c>
      <c r="R3575" s="13" t="s">
        <v>8271</v>
      </c>
      <c r="S3575" s="14" t="str">
        <f t="shared" si="331"/>
        <v>theater</v>
      </c>
      <c r="T3575" s="13" t="str">
        <f t="shared" si="332"/>
        <v>plays</v>
      </c>
      <c r="U3575">
        <f>LEN(C3575)</f>
        <v>91</v>
      </c>
      <c r="V3575">
        <f t="shared" si="333"/>
        <v>0</v>
      </c>
      <c r="W3575">
        <f t="shared" si="334"/>
        <v>1</v>
      </c>
      <c r="X3575">
        <f t="shared" si="335"/>
        <v>0</v>
      </c>
    </row>
    <row r="3576" spans="1:24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>
        <f>E3576/D3576</f>
        <v>1.0612068965517241</v>
      </c>
      <c r="O3576" s="6">
        <f>IF(L3576&gt;0,E3576/L3576,0)</f>
        <v>136.77777777777777</v>
      </c>
      <c r="P3576" s="11">
        <f t="shared" si="330"/>
        <v>41956.776018518511</v>
      </c>
      <c r="Q3576" s="11">
        <f>(((J3576/60)/60)/24)+DATE(1970,1,1)+(-5/24)</f>
        <v>41926.734351851846</v>
      </c>
      <c r="R3576" s="13" t="s">
        <v>8271</v>
      </c>
      <c r="S3576" s="14" t="str">
        <f t="shared" si="331"/>
        <v>theater</v>
      </c>
      <c r="T3576" s="13" t="str">
        <f t="shared" si="332"/>
        <v>plays</v>
      </c>
      <c r="U3576">
        <f>LEN(C3576)</f>
        <v>132</v>
      </c>
      <c r="V3576">
        <f t="shared" si="333"/>
        <v>0</v>
      </c>
      <c r="W3576">
        <f t="shared" si="334"/>
        <v>0</v>
      </c>
      <c r="X3576">
        <f t="shared" si="335"/>
        <v>1</v>
      </c>
    </row>
    <row r="3577" spans="1:24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>
        <f>E3577/D3577</f>
        <v>1.0133000000000001</v>
      </c>
      <c r="O3577" s="6">
        <f>IF(L3577&gt;0,E3577/L3577,0)</f>
        <v>99.343137254901961</v>
      </c>
      <c r="P3577" s="11">
        <f t="shared" si="330"/>
        <v>42592.957638888889</v>
      </c>
      <c r="Q3577" s="11">
        <f>(((J3577/60)/60)/24)+DATE(1970,1,1)+(-5/24)</f>
        <v>42561.575543981475</v>
      </c>
      <c r="R3577" s="13" t="s">
        <v>8271</v>
      </c>
      <c r="S3577" s="14" t="str">
        <f t="shared" si="331"/>
        <v>theater</v>
      </c>
      <c r="T3577" s="13" t="str">
        <f t="shared" si="332"/>
        <v>plays</v>
      </c>
      <c r="U3577">
        <f>LEN(C3577)</f>
        <v>135</v>
      </c>
      <c r="V3577">
        <f t="shared" si="333"/>
        <v>0</v>
      </c>
      <c r="W3577">
        <f t="shared" si="334"/>
        <v>0</v>
      </c>
      <c r="X3577">
        <f t="shared" si="335"/>
        <v>1</v>
      </c>
    </row>
    <row r="3578" spans="1:24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>
        <f>E3578/D3578</f>
        <v>1</v>
      </c>
      <c r="O3578" s="6">
        <f>IF(L3578&gt;0,E3578/L3578,0)</f>
        <v>20</v>
      </c>
      <c r="P3578" s="11">
        <f t="shared" si="330"/>
        <v>42709.382569444446</v>
      </c>
      <c r="Q3578" s="11">
        <f>(((J3578/60)/60)/24)+DATE(1970,1,1)+(-5/24)</f>
        <v>42649.340902777774</v>
      </c>
      <c r="R3578" s="13" t="s">
        <v>8271</v>
      </c>
      <c r="S3578" s="14" t="str">
        <f t="shared" si="331"/>
        <v>theater</v>
      </c>
      <c r="T3578" s="13" t="str">
        <f t="shared" si="332"/>
        <v>plays</v>
      </c>
      <c r="U3578">
        <f>LEN(C3578)</f>
        <v>122</v>
      </c>
      <c r="V3578">
        <f t="shared" si="333"/>
        <v>0</v>
      </c>
      <c r="W3578">
        <f t="shared" si="334"/>
        <v>0</v>
      </c>
      <c r="X3578">
        <f t="shared" si="335"/>
        <v>1</v>
      </c>
    </row>
    <row r="3579" spans="1:24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>
        <f>E3579/D3579</f>
        <v>1.3</v>
      </c>
      <c r="O3579" s="6">
        <f>IF(L3579&gt;0,E3579/L3579,0)</f>
        <v>28.888888888888889</v>
      </c>
      <c r="P3579" s="11">
        <f t="shared" si="330"/>
        <v>42120.061111111114</v>
      </c>
      <c r="Q3579" s="11">
        <f>(((J3579/60)/60)/24)+DATE(1970,1,1)+(-5/24)</f>
        <v>42093.578506944446</v>
      </c>
      <c r="R3579" s="13" t="s">
        <v>8271</v>
      </c>
      <c r="S3579" s="14" t="str">
        <f t="shared" si="331"/>
        <v>theater</v>
      </c>
      <c r="T3579" s="13" t="str">
        <f t="shared" si="332"/>
        <v>plays</v>
      </c>
      <c r="U3579">
        <f>LEN(C3579)</f>
        <v>116</v>
      </c>
      <c r="V3579">
        <f t="shared" si="333"/>
        <v>0</v>
      </c>
      <c r="W3579">
        <f t="shared" si="334"/>
        <v>0</v>
      </c>
      <c r="X3579">
        <f t="shared" si="335"/>
        <v>1</v>
      </c>
    </row>
    <row r="3580" spans="1:24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>
        <f>E3580/D3580</f>
        <v>1.0001333333333333</v>
      </c>
      <c r="O3580" s="6">
        <f>IF(L3580&gt;0,E3580/L3580,0)</f>
        <v>40.545945945945945</v>
      </c>
      <c r="P3580" s="11">
        <f t="shared" si="330"/>
        <v>42490.525196759256</v>
      </c>
      <c r="Q3580" s="11">
        <f>(((J3580/60)/60)/24)+DATE(1970,1,1)+(-5/24)</f>
        <v>42460.525196759256</v>
      </c>
      <c r="R3580" s="13" t="s">
        <v>8271</v>
      </c>
      <c r="S3580" s="14" t="str">
        <f t="shared" si="331"/>
        <v>theater</v>
      </c>
      <c r="T3580" s="13" t="str">
        <f t="shared" si="332"/>
        <v>plays</v>
      </c>
      <c r="U3580">
        <f>LEN(C3580)</f>
        <v>121</v>
      </c>
      <c r="V3580">
        <f t="shared" si="333"/>
        <v>0</v>
      </c>
      <c r="W3580">
        <f t="shared" si="334"/>
        <v>0</v>
      </c>
      <c r="X3580">
        <f t="shared" si="335"/>
        <v>1</v>
      </c>
    </row>
    <row r="3581" spans="1:24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>
        <f>E3581/D3581</f>
        <v>1</v>
      </c>
      <c r="O3581" s="6">
        <f>IF(L3581&gt;0,E3581/L3581,0)</f>
        <v>35.714285714285715</v>
      </c>
      <c r="P3581" s="11">
        <f t="shared" si="330"/>
        <v>42460.51222222222</v>
      </c>
      <c r="Q3581" s="11">
        <f>(((J3581/60)/60)/24)+DATE(1970,1,1)+(-5/24)</f>
        <v>42430.553888888891</v>
      </c>
      <c r="R3581" s="13" t="s">
        <v>8271</v>
      </c>
      <c r="S3581" s="14" t="str">
        <f t="shared" si="331"/>
        <v>theater</v>
      </c>
      <c r="T3581" s="13" t="str">
        <f t="shared" si="332"/>
        <v>plays</v>
      </c>
      <c r="U3581">
        <f>LEN(C3581)</f>
        <v>134</v>
      </c>
      <c r="V3581">
        <f t="shared" si="333"/>
        <v>0</v>
      </c>
      <c r="W3581">
        <f t="shared" si="334"/>
        <v>0</v>
      </c>
      <c r="X3581">
        <f t="shared" si="335"/>
        <v>1</v>
      </c>
    </row>
    <row r="3582" spans="1:24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>
        <f>E3582/D3582</f>
        <v>1.1388888888888888</v>
      </c>
      <c r="O3582" s="6">
        <f>IF(L3582&gt;0,E3582/L3582,0)</f>
        <v>37.962962962962962</v>
      </c>
      <c r="P3582" s="11">
        <f t="shared" si="330"/>
        <v>42063.999305555553</v>
      </c>
      <c r="Q3582" s="11">
        <f>(((J3582/60)/60)/24)+DATE(1970,1,1)+(-5/24)</f>
        <v>42025.967847222222</v>
      </c>
      <c r="R3582" s="13" t="s">
        <v>8271</v>
      </c>
      <c r="S3582" s="14" t="str">
        <f t="shared" si="331"/>
        <v>theater</v>
      </c>
      <c r="T3582" s="13" t="str">
        <f t="shared" si="332"/>
        <v>plays</v>
      </c>
      <c r="U3582">
        <f>LEN(C3582)</f>
        <v>118</v>
      </c>
      <c r="V3582">
        <f t="shared" si="333"/>
        <v>0</v>
      </c>
      <c r="W3582">
        <f t="shared" si="334"/>
        <v>0</v>
      </c>
      <c r="X3582">
        <f t="shared" si="335"/>
        <v>1</v>
      </c>
    </row>
    <row r="3583" spans="1:24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>
        <f>E3583/D3583</f>
        <v>1</v>
      </c>
      <c r="O3583" s="6">
        <f>IF(L3583&gt;0,E3583/L3583,0)</f>
        <v>33.333333333333336</v>
      </c>
      <c r="P3583" s="11">
        <f t="shared" si="330"/>
        <v>41850.26284722222</v>
      </c>
      <c r="Q3583" s="11">
        <f>(((J3583/60)/60)/24)+DATE(1970,1,1)+(-5/24)</f>
        <v>41836.26284722222</v>
      </c>
      <c r="R3583" s="13" t="s">
        <v>8271</v>
      </c>
      <c r="S3583" s="14" t="str">
        <f t="shared" si="331"/>
        <v>theater</v>
      </c>
      <c r="T3583" s="13" t="str">
        <f t="shared" si="332"/>
        <v>plays</v>
      </c>
      <c r="U3583">
        <f>LEN(C3583)</f>
        <v>130</v>
      </c>
      <c r="V3583">
        <f t="shared" si="333"/>
        <v>0</v>
      </c>
      <c r="W3583">
        <f t="shared" si="334"/>
        <v>0</v>
      </c>
      <c r="X3583">
        <f t="shared" si="335"/>
        <v>1</v>
      </c>
    </row>
    <row r="3584" spans="1:24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>
        <f>E3584/D3584</f>
        <v>2.87</v>
      </c>
      <c r="O3584" s="6">
        <f>IF(L3584&gt;0,E3584/L3584,0)</f>
        <v>58.571428571428569</v>
      </c>
      <c r="P3584" s="11">
        <f t="shared" si="330"/>
        <v>42464.887523148143</v>
      </c>
      <c r="Q3584" s="11">
        <f>(((J3584/60)/60)/24)+DATE(1970,1,1)+(-5/24)</f>
        <v>42450.887523148143</v>
      </c>
      <c r="R3584" s="13" t="s">
        <v>8271</v>
      </c>
      <c r="S3584" s="14" t="str">
        <f t="shared" si="331"/>
        <v>theater</v>
      </c>
      <c r="T3584" s="13" t="str">
        <f t="shared" si="332"/>
        <v>plays</v>
      </c>
      <c r="U3584">
        <f>LEN(C3584)</f>
        <v>108</v>
      </c>
      <c r="V3584">
        <f t="shared" si="333"/>
        <v>0</v>
      </c>
      <c r="W3584">
        <f t="shared" si="334"/>
        <v>0</v>
      </c>
      <c r="X3584">
        <f t="shared" si="335"/>
        <v>1</v>
      </c>
    </row>
    <row r="3585" spans="1:24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>
        <f>E3585/D3585</f>
        <v>1.085</v>
      </c>
      <c r="O3585" s="6">
        <f>IF(L3585&gt;0,E3585/L3585,0)</f>
        <v>135.625</v>
      </c>
      <c r="P3585" s="11">
        <f t="shared" si="330"/>
        <v>42478.175983796296</v>
      </c>
      <c r="Q3585" s="11">
        <f>(((J3585/60)/60)/24)+DATE(1970,1,1)+(-5/24)</f>
        <v>42418.217650462961</v>
      </c>
      <c r="R3585" s="13" t="s">
        <v>8271</v>
      </c>
      <c r="S3585" s="14" t="str">
        <f t="shared" si="331"/>
        <v>theater</v>
      </c>
      <c r="T3585" s="13" t="str">
        <f t="shared" si="332"/>
        <v>plays</v>
      </c>
      <c r="U3585">
        <f>LEN(C3585)</f>
        <v>126</v>
      </c>
      <c r="V3585">
        <f t="shared" si="333"/>
        <v>0</v>
      </c>
      <c r="W3585">
        <f t="shared" si="334"/>
        <v>0</v>
      </c>
      <c r="X3585">
        <f t="shared" si="335"/>
        <v>1</v>
      </c>
    </row>
    <row r="3586" spans="1:24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>
        <f>E3586/D3586</f>
        <v>1.155</v>
      </c>
      <c r="O3586" s="6">
        <f>IF(L3586&gt;0,E3586/L3586,0)</f>
        <v>30.9375</v>
      </c>
      <c r="P3586" s="11">
        <f t="shared" ref="P3586:P3649" si="336">(((I3586/60)/60)/24)+DATE(1970,1,1)+(-5/24)</f>
        <v>42198.108148148145</v>
      </c>
      <c r="Q3586" s="11">
        <f>(((J3586/60)/60)/24)+DATE(1970,1,1)+(-5/24)</f>
        <v>42168.108148148145</v>
      </c>
      <c r="R3586" s="13" t="s">
        <v>8271</v>
      </c>
      <c r="S3586" s="14" t="str">
        <f t="shared" ref="S3586:S3649" si="337">LEFT(R3586,SEARCH("/",R3586)-1)</f>
        <v>theater</v>
      </c>
      <c r="T3586" s="13" t="str">
        <f t="shared" ref="T3586:T3649" si="338">RIGHT(R3586,LEN(R3586)-SEARCH("/",R3586))</f>
        <v>plays</v>
      </c>
      <c r="U3586">
        <f>LEN(C3586)</f>
        <v>127</v>
      </c>
      <c r="V3586">
        <f t="shared" si="333"/>
        <v>0</v>
      </c>
      <c r="W3586">
        <f t="shared" si="334"/>
        <v>0</v>
      </c>
      <c r="X3586">
        <f t="shared" si="335"/>
        <v>1</v>
      </c>
    </row>
    <row r="3587" spans="1:24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>
        <f>E3587/D3587</f>
        <v>1.1911764705882353</v>
      </c>
      <c r="O3587" s="6">
        <f>IF(L3587&gt;0,E3587/L3587,0)</f>
        <v>176.08695652173913</v>
      </c>
      <c r="P3587" s="11">
        <f t="shared" si="336"/>
        <v>41994.507986111108</v>
      </c>
      <c r="Q3587" s="11">
        <f>(((J3587/60)/60)/24)+DATE(1970,1,1)+(-5/24)</f>
        <v>41964.507986111108</v>
      </c>
      <c r="R3587" s="13" t="s">
        <v>8271</v>
      </c>
      <c r="S3587" s="14" t="str">
        <f t="shared" si="337"/>
        <v>theater</v>
      </c>
      <c r="T3587" s="13" t="str">
        <f t="shared" si="338"/>
        <v>plays</v>
      </c>
      <c r="U3587">
        <f>LEN(C3587)</f>
        <v>125</v>
      </c>
      <c r="V3587">
        <f t="shared" ref="V3587:V3650" si="339">IF(U3587&lt;50,1,0)</f>
        <v>0</v>
      </c>
      <c r="W3587">
        <f t="shared" ref="W3587:W3650" si="340">IF(AND(U3587&gt;= 50, U3587 &lt; 100),1,0)</f>
        <v>0</v>
      </c>
      <c r="X3587">
        <f t="shared" ref="X3587:X3650" si="341">IF(U3587&gt;=100,1,0)</f>
        <v>1</v>
      </c>
    </row>
    <row r="3588" spans="1:24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>
        <f>E3588/D3588</f>
        <v>1.0942666666666667</v>
      </c>
      <c r="O3588" s="6">
        <f>IF(L3588&gt;0,E3588/L3588,0)</f>
        <v>151.9814814814815</v>
      </c>
      <c r="P3588" s="11">
        <f t="shared" si="336"/>
        <v>42636.489236111105</v>
      </c>
      <c r="Q3588" s="11">
        <f>(((J3588/60)/60)/24)+DATE(1970,1,1)+(-5/24)</f>
        <v>42576.489236111105</v>
      </c>
      <c r="R3588" s="13" t="s">
        <v>8271</v>
      </c>
      <c r="S3588" s="14" t="str">
        <f t="shared" si="337"/>
        <v>theater</v>
      </c>
      <c r="T3588" s="13" t="str">
        <f t="shared" si="338"/>
        <v>plays</v>
      </c>
      <c r="U3588">
        <f>LEN(C3588)</f>
        <v>26</v>
      </c>
      <c r="V3588">
        <f t="shared" si="339"/>
        <v>1</v>
      </c>
      <c r="W3588">
        <f t="shared" si="340"/>
        <v>0</v>
      </c>
      <c r="X3588">
        <f t="shared" si="341"/>
        <v>0</v>
      </c>
    </row>
    <row r="3589" spans="1:24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>
        <f>E3589/D3589</f>
        <v>1.266</v>
      </c>
      <c r="O3589" s="6">
        <f>IF(L3589&gt;0,E3589/L3589,0)</f>
        <v>22.607142857142858</v>
      </c>
      <c r="P3589" s="11">
        <f t="shared" si="336"/>
        <v>42548.583333333336</v>
      </c>
      <c r="Q3589" s="11">
        <f>(((J3589/60)/60)/24)+DATE(1970,1,1)+(-5/24)</f>
        <v>42503.331643518519</v>
      </c>
      <c r="R3589" s="13" t="s">
        <v>8271</v>
      </c>
      <c r="S3589" s="14" t="str">
        <f t="shared" si="337"/>
        <v>theater</v>
      </c>
      <c r="T3589" s="13" t="str">
        <f t="shared" si="338"/>
        <v>plays</v>
      </c>
      <c r="U3589">
        <f>LEN(C3589)</f>
        <v>117</v>
      </c>
      <c r="V3589">
        <f t="shared" si="339"/>
        <v>0</v>
      </c>
      <c r="W3589">
        <f t="shared" si="340"/>
        <v>0</v>
      </c>
      <c r="X3589">
        <f t="shared" si="341"/>
        <v>1</v>
      </c>
    </row>
    <row r="3590" spans="1:24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>
        <f>E3590/D3590</f>
        <v>1.0049999999999999</v>
      </c>
      <c r="O3590" s="6">
        <f>IF(L3590&gt;0,E3590/L3590,0)</f>
        <v>18.272727272727273</v>
      </c>
      <c r="P3590" s="11">
        <f t="shared" si="336"/>
        <v>42123.749999999993</v>
      </c>
      <c r="Q3590" s="11">
        <f>(((J3590/60)/60)/24)+DATE(1970,1,1)+(-5/24)</f>
        <v>42101.620486111111</v>
      </c>
      <c r="R3590" s="13" t="s">
        <v>8271</v>
      </c>
      <c r="S3590" s="14" t="str">
        <f t="shared" si="337"/>
        <v>theater</v>
      </c>
      <c r="T3590" s="13" t="str">
        <f t="shared" si="338"/>
        <v>plays</v>
      </c>
      <c r="U3590">
        <f>LEN(C3590)</f>
        <v>111</v>
      </c>
      <c r="V3590">
        <f t="shared" si="339"/>
        <v>0</v>
      </c>
      <c r="W3590">
        <f t="shared" si="340"/>
        <v>0</v>
      </c>
      <c r="X3590">
        <f t="shared" si="341"/>
        <v>1</v>
      </c>
    </row>
    <row r="3591" spans="1:24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>
        <f>E3591/D3591</f>
        <v>1.2749999999999999</v>
      </c>
      <c r="O3591" s="6">
        <f>IF(L3591&gt;0,E3591/L3591,0)</f>
        <v>82.258064516129039</v>
      </c>
      <c r="P3591" s="11">
        <f t="shared" si="336"/>
        <v>42150.439201388886</v>
      </c>
      <c r="Q3591" s="11">
        <f>(((J3591/60)/60)/24)+DATE(1970,1,1)+(-5/24)</f>
        <v>42125.439201388886</v>
      </c>
      <c r="R3591" s="13" t="s">
        <v>8271</v>
      </c>
      <c r="S3591" s="14" t="str">
        <f t="shared" si="337"/>
        <v>theater</v>
      </c>
      <c r="T3591" s="13" t="str">
        <f t="shared" si="338"/>
        <v>plays</v>
      </c>
      <c r="U3591">
        <f>LEN(C3591)</f>
        <v>131</v>
      </c>
      <c r="V3591">
        <f t="shared" si="339"/>
        <v>0</v>
      </c>
      <c r="W3591">
        <f t="shared" si="340"/>
        <v>0</v>
      </c>
      <c r="X3591">
        <f t="shared" si="341"/>
        <v>1</v>
      </c>
    </row>
    <row r="3592" spans="1:24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>
        <f>E3592/D3592</f>
        <v>1.0005999999999999</v>
      </c>
      <c r="O3592" s="6">
        <f>IF(L3592&gt;0,E3592/L3592,0)</f>
        <v>68.534246575342465</v>
      </c>
      <c r="P3592" s="11">
        <f t="shared" si="336"/>
        <v>41932.125393518516</v>
      </c>
      <c r="Q3592" s="11">
        <f>(((J3592/60)/60)/24)+DATE(1970,1,1)+(-5/24)</f>
        <v>41902.125393518516</v>
      </c>
      <c r="R3592" s="13" t="s">
        <v>8271</v>
      </c>
      <c r="S3592" s="14" t="str">
        <f t="shared" si="337"/>
        <v>theater</v>
      </c>
      <c r="T3592" s="13" t="str">
        <f t="shared" si="338"/>
        <v>plays</v>
      </c>
      <c r="U3592">
        <f>LEN(C3592)</f>
        <v>134</v>
      </c>
      <c r="V3592">
        <f t="shared" si="339"/>
        <v>0</v>
      </c>
      <c r="W3592">
        <f t="shared" si="340"/>
        <v>0</v>
      </c>
      <c r="X3592">
        <f t="shared" si="341"/>
        <v>1</v>
      </c>
    </row>
    <row r="3593" spans="1:24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>
        <f>E3593/D3593</f>
        <v>1.75</v>
      </c>
      <c r="O3593" s="6">
        <f>IF(L3593&gt;0,E3593/L3593,0)</f>
        <v>68.055555555555557</v>
      </c>
      <c r="P3593" s="11">
        <f t="shared" si="336"/>
        <v>42027.999305555553</v>
      </c>
      <c r="Q3593" s="11">
        <f>(((J3593/60)/60)/24)+DATE(1970,1,1)+(-5/24)</f>
        <v>42003.74009259259</v>
      </c>
      <c r="R3593" s="13" t="s">
        <v>8271</v>
      </c>
      <c r="S3593" s="14" t="str">
        <f t="shared" si="337"/>
        <v>theater</v>
      </c>
      <c r="T3593" s="13" t="str">
        <f t="shared" si="338"/>
        <v>plays</v>
      </c>
      <c r="U3593">
        <f>LEN(C3593)</f>
        <v>129</v>
      </c>
      <c r="V3593">
        <f t="shared" si="339"/>
        <v>0</v>
      </c>
      <c r="W3593">
        <f t="shared" si="340"/>
        <v>0</v>
      </c>
      <c r="X3593">
        <f t="shared" si="341"/>
        <v>1</v>
      </c>
    </row>
    <row r="3594" spans="1:24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>
        <f>E3594/D3594</f>
        <v>1.2725</v>
      </c>
      <c r="O3594" s="6">
        <f>IF(L3594&gt;0,E3594/L3594,0)</f>
        <v>72.714285714285708</v>
      </c>
      <c r="P3594" s="11">
        <f t="shared" si="336"/>
        <v>42045.999305555553</v>
      </c>
      <c r="Q3594" s="11">
        <f>(((J3594/60)/60)/24)+DATE(1970,1,1)+(-5/24)</f>
        <v>41988.621608796289</v>
      </c>
      <c r="R3594" s="13" t="s">
        <v>8271</v>
      </c>
      <c r="S3594" s="14" t="str">
        <f t="shared" si="337"/>
        <v>theater</v>
      </c>
      <c r="T3594" s="13" t="str">
        <f t="shared" si="338"/>
        <v>plays</v>
      </c>
      <c r="U3594">
        <f>LEN(C3594)</f>
        <v>112</v>
      </c>
      <c r="V3594">
        <f t="shared" si="339"/>
        <v>0</v>
      </c>
      <c r="W3594">
        <f t="shared" si="340"/>
        <v>0</v>
      </c>
      <c r="X3594">
        <f t="shared" si="341"/>
        <v>1</v>
      </c>
    </row>
    <row r="3595" spans="1:24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>
        <f>E3595/D3595</f>
        <v>1.1063333333333334</v>
      </c>
      <c r="O3595" s="6">
        <f>IF(L3595&gt;0,E3595/L3595,0)</f>
        <v>77.186046511627907</v>
      </c>
      <c r="P3595" s="11">
        <f t="shared" si="336"/>
        <v>42009.643055555549</v>
      </c>
      <c r="Q3595" s="11">
        <f>(((J3595/60)/60)/24)+DATE(1970,1,1)+(-5/24)</f>
        <v>41974.690266203703</v>
      </c>
      <c r="R3595" s="13" t="s">
        <v>8271</v>
      </c>
      <c r="S3595" s="14" t="str">
        <f t="shared" si="337"/>
        <v>theater</v>
      </c>
      <c r="T3595" s="13" t="str">
        <f t="shared" si="338"/>
        <v>plays</v>
      </c>
      <c r="U3595">
        <f>LEN(C3595)</f>
        <v>116</v>
      </c>
      <c r="V3595">
        <f t="shared" si="339"/>
        <v>0</v>
      </c>
      <c r="W3595">
        <f t="shared" si="340"/>
        <v>0</v>
      </c>
      <c r="X3595">
        <f t="shared" si="341"/>
        <v>1</v>
      </c>
    </row>
    <row r="3596" spans="1:24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>
        <f>E3596/D3596</f>
        <v>1.2593749999999999</v>
      </c>
      <c r="O3596" s="6">
        <f>IF(L3596&gt;0,E3596/L3596,0)</f>
        <v>55.972222222222221</v>
      </c>
      <c r="P3596" s="11">
        <f t="shared" si="336"/>
        <v>42616.858587962961</v>
      </c>
      <c r="Q3596" s="11">
        <f>(((J3596/60)/60)/24)+DATE(1970,1,1)+(-5/24)</f>
        <v>42591.858587962961</v>
      </c>
      <c r="R3596" s="13" t="s">
        <v>8271</v>
      </c>
      <c r="S3596" s="14" t="str">
        <f t="shared" si="337"/>
        <v>theater</v>
      </c>
      <c r="T3596" s="13" t="str">
        <f t="shared" si="338"/>
        <v>plays</v>
      </c>
      <c r="U3596">
        <f>LEN(C3596)</f>
        <v>135</v>
      </c>
      <c r="V3596">
        <f t="shared" si="339"/>
        <v>0</v>
      </c>
      <c r="W3596">
        <f t="shared" si="340"/>
        <v>0</v>
      </c>
      <c r="X3596">
        <f t="shared" si="341"/>
        <v>1</v>
      </c>
    </row>
    <row r="3597" spans="1:24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>
        <f>E3597/D3597</f>
        <v>1.1850000000000001</v>
      </c>
      <c r="O3597" s="6">
        <f>IF(L3597&gt;0,E3597/L3597,0)</f>
        <v>49.693548387096776</v>
      </c>
      <c r="P3597" s="11">
        <f t="shared" si="336"/>
        <v>42076.082638888889</v>
      </c>
      <c r="Q3597" s="11">
        <f>(((J3597/60)/60)/24)+DATE(1970,1,1)+(-5/24)</f>
        <v>42049.800034722219</v>
      </c>
      <c r="R3597" s="13" t="s">
        <v>8271</v>
      </c>
      <c r="S3597" s="14" t="str">
        <f t="shared" si="337"/>
        <v>theater</v>
      </c>
      <c r="T3597" s="13" t="str">
        <f t="shared" si="338"/>
        <v>plays</v>
      </c>
      <c r="U3597">
        <f>LEN(C3597)</f>
        <v>66</v>
      </c>
      <c r="V3597">
        <f t="shared" si="339"/>
        <v>0</v>
      </c>
      <c r="W3597">
        <f t="shared" si="340"/>
        <v>1</v>
      </c>
      <c r="X3597">
        <f t="shared" si="341"/>
        <v>0</v>
      </c>
    </row>
    <row r="3598" spans="1:24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>
        <f>E3598/D3598</f>
        <v>1.0772727272727274</v>
      </c>
      <c r="O3598" s="6">
        <f>IF(L3598&gt;0,E3598/L3598,0)</f>
        <v>79</v>
      </c>
      <c r="P3598" s="11">
        <f t="shared" si="336"/>
        <v>41877.506736111107</v>
      </c>
      <c r="Q3598" s="11">
        <f>(((J3598/60)/60)/24)+DATE(1970,1,1)+(-5/24)</f>
        <v>41856.506736111107</v>
      </c>
      <c r="R3598" s="13" t="s">
        <v>8271</v>
      </c>
      <c r="S3598" s="14" t="str">
        <f t="shared" si="337"/>
        <v>theater</v>
      </c>
      <c r="T3598" s="13" t="str">
        <f t="shared" si="338"/>
        <v>plays</v>
      </c>
      <c r="U3598">
        <f>LEN(C3598)</f>
        <v>122</v>
      </c>
      <c r="V3598">
        <f t="shared" si="339"/>
        <v>0</v>
      </c>
      <c r="W3598">
        <f t="shared" si="340"/>
        <v>0</v>
      </c>
      <c r="X3598">
        <f t="shared" si="341"/>
        <v>1</v>
      </c>
    </row>
    <row r="3599" spans="1:24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>
        <f>E3599/D3599</f>
        <v>1.026</v>
      </c>
      <c r="O3599" s="6">
        <f>IF(L3599&gt;0,E3599/L3599,0)</f>
        <v>77.727272727272734</v>
      </c>
      <c r="P3599" s="11">
        <f t="shared" si="336"/>
        <v>42432.040972222218</v>
      </c>
      <c r="Q3599" s="11">
        <f>(((J3599/60)/60)/24)+DATE(1970,1,1)+(-5/24)</f>
        <v>42417.377199074072</v>
      </c>
      <c r="R3599" s="13" t="s">
        <v>8271</v>
      </c>
      <c r="S3599" s="14" t="str">
        <f t="shared" si="337"/>
        <v>theater</v>
      </c>
      <c r="T3599" s="13" t="str">
        <f t="shared" si="338"/>
        <v>plays</v>
      </c>
      <c r="U3599">
        <f>LEN(C3599)</f>
        <v>85</v>
      </c>
      <c r="V3599">
        <f t="shared" si="339"/>
        <v>0</v>
      </c>
      <c r="W3599">
        <f t="shared" si="340"/>
        <v>1</v>
      </c>
      <c r="X3599">
        <f t="shared" si="341"/>
        <v>0</v>
      </c>
    </row>
    <row r="3600" spans="1:24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>
        <f>E3600/D3600</f>
        <v>1.101</v>
      </c>
      <c r="O3600" s="6">
        <f>IF(L3600&gt;0,E3600/L3600,0)</f>
        <v>40.777777777777779</v>
      </c>
      <c r="P3600" s="11">
        <f t="shared" si="336"/>
        <v>41884.999305555553</v>
      </c>
      <c r="Q3600" s="11">
        <f>(((J3600/60)/60)/24)+DATE(1970,1,1)+(-5/24)</f>
        <v>41866.590532407405</v>
      </c>
      <c r="R3600" s="13" t="s">
        <v>8271</v>
      </c>
      <c r="S3600" s="14" t="str">
        <f t="shared" si="337"/>
        <v>theater</v>
      </c>
      <c r="T3600" s="13" t="str">
        <f t="shared" si="338"/>
        <v>plays</v>
      </c>
      <c r="U3600">
        <f>LEN(C3600)</f>
        <v>100</v>
      </c>
      <c r="V3600">
        <f t="shared" si="339"/>
        <v>0</v>
      </c>
      <c r="W3600">
        <f t="shared" si="340"/>
        <v>0</v>
      </c>
      <c r="X3600">
        <f t="shared" si="341"/>
        <v>1</v>
      </c>
    </row>
    <row r="3601" spans="1:24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>
        <f>E3601/D3601</f>
        <v>2.02</v>
      </c>
      <c r="O3601" s="6">
        <f>IF(L3601&gt;0,E3601/L3601,0)</f>
        <v>59.411764705882355</v>
      </c>
      <c r="P3601" s="11">
        <f t="shared" si="336"/>
        <v>42245.791666666664</v>
      </c>
      <c r="Q3601" s="11">
        <f>(((J3601/60)/60)/24)+DATE(1970,1,1)+(-5/24)</f>
        <v>42220.586539351854</v>
      </c>
      <c r="R3601" s="13" t="s">
        <v>8271</v>
      </c>
      <c r="S3601" s="14" t="str">
        <f t="shared" si="337"/>
        <v>theater</v>
      </c>
      <c r="T3601" s="13" t="str">
        <f t="shared" si="338"/>
        <v>plays</v>
      </c>
      <c r="U3601">
        <f>LEN(C3601)</f>
        <v>123</v>
      </c>
      <c r="V3601">
        <f t="shared" si="339"/>
        <v>0</v>
      </c>
      <c r="W3601">
        <f t="shared" si="340"/>
        <v>0</v>
      </c>
      <c r="X3601">
        <f t="shared" si="341"/>
        <v>1</v>
      </c>
    </row>
    <row r="3602" spans="1:24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>
        <f>E3602/D3602</f>
        <v>1.3</v>
      </c>
      <c r="O3602" s="6">
        <f>IF(L3602&gt;0,E3602/L3602,0)</f>
        <v>3.25</v>
      </c>
      <c r="P3602" s="11">
        <f t="shared" si="336"/>
        <v>42656.640787037039</v>
      </c>
      <c r="Q3602" s="11">
        <f>(((J3602/60)/60)/24)+DATE(1970,1,1)+(-5/24)</f>
        <v>42628.640787037039</v>
      </c>
      <c r="R3602" s="13" t="s">
        <v>8271</v>
      </c>
      <c r="S3602" s="14" t="str">
        <f t="shared" si="337"/>
        <v>theater</v>
      </c>
      <c r="T3602" s="13" t="str">
        <f t="shared" si="338"/>
        <v>plays</v>
      </c>
      <c r="U3602">
        <f>LEN(C3602)</f>
        <v>65</v>
      </c>
      <c r="V3602">
        <f t="shared" si="339"/>
        <v>0</v>
      </c>
      <c r="W3602">
        <f t="shared" si="340"/>
        <v>1</v>
      </c>
      <c r="X3602">
        <f t="shared" si="341"/>
        <v>0</v>
      </c>
    </row>
    <row r="3603" spans="1:24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>
        <f>E3603/D3603</f>
        <v>1.0435000000000001</v>
      </c>
      <c r="O3603" s="6">
        <f>IF(L3603&gt;0,E3603/L3603,0)</f>
        <v>39.377358490566039</v>
      </c>
      <c r="P3603" s="11">
        <f t="shared" si="336"/>
        <v>42020.790300925924</v>
      </c>
      <c r="Q3603" s="11">
        <f>(((J3603/60)/60)/24)+DATE(1970,1,1)+(-5/24)</f>
        <v>41990.790300925924</v>
      </c>
      <c r="R3603" s="13" t="s">
        <v>8271</v>
      </c>
      <c r="S3603" s="14" t="str">
        <f t="shared" si="337"/>
        <v>theater</v>
      </c>
      <c r="T3603" s="13" t="str">
        <f t="shared" si="338"/>
        <v>plays</v>
      </c>
      <c r="U3603">
        <f>LEN(C3603)</f>
        <v>111</v>
      </c>
      <c r="V3603">
        <f t="shared" si="339"/>
        <v>0</v>
      </c>
      <c r="W3603">
        <f t="shared" si="340"/>
        <v>0</v>
      </c>
      <c r="X3603">
        <f t="shared" si="341"/>
        <v>1</v>
      </c>
    </row>
    <row r="3604" spans="1:24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>
        <f>E3604/D3604</f>
        <v>1.0004999999999999</v>
      </c>
      <c r="O3604" s="6">
        <f>IF(L3604&gt;0,E3604/L3604,0)</f>
        <v>81.673469387755105</v>
      </c>
      <c r="P3604" s="11">
        <f t="shared" si="336"/>
        <v>42507.68609953703</v>
      </c>
      <c r="Q3604" s="11">
        <f>(((J3604/60)/60)/24)+DATE(1970,1,1)+(-5/24)</f>
        <v>42447.68609953703</v>
      </c>
      <c r="R3604" s="13" t="s">
        <v>8271</v>
      </c>
      <c r="S3604" s="14" t="str">
        <f t="shared" si="337"/>
        <v>theater</v>
      </c>
      <c r="T3604" s="13" t="str">
        <f t="shared" si="338"/>
        <v>plays</v>
      </c>
      <c r="U3604">
        <f>LEN(C3604)</f>
        <v>129</v>
      </c>
      <c r="V3604">
        <f t="shared" si="339"/>
        <v>0</v>
      </c>
      <c r="W3604">
        <f t="shared" si="340"/>
        <v>0</v>
      </c>
      <c r="X3604">
        <f t="shared" si="341"/>
        <v>1</v>
      </c>
    </row>
    <row r="3605" spans="1:24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>
        <f>E3605/D3605</f>
        <v>1.7066666666666668</v>
      </c>
      <c r="O3605" s="6">
        <f>IF(L3605&gt;0,E3605/L3605,0)</f>
        <v>44.912280701754383</v>
      </c>
      <c r="P3605" s="11">
        <f t="shared" si="336"/>
        <v>42313.697685185187</v>
      </c>
      <c r="Q3605" s="11">
        <f>(((J3605/60)/60)/24)+DATE(1970,1,1)+(-5/24)</f>
        <v>42283.656018518515</v>
      </c>
      <c r="R3605" s="13" t="s">
        <v>8271</v>
      </c>
      <c r="S3605" s="14" t="str">
        <f t="shared" si="337"/>
        <v>theater</v>
      </c>
      <c r="T3605" s="13" t="str">
        <f t="shared" si="338"/>
        <v>plays</v>
      </c>
      <c r="U3605">
        <f>LEN(C3605)</f>
        <v>129</v>
      </c>
      <c r="V3605">
        <f t="shared" si="339"/>
        <v>0</v>
      </c>
      <c r="W3605">
        <f t="shared" si="340"/>
        <v>0</v>
      </c>
      <c r="X3605">
        <f t="shared" si="341"/>
        <v>1</v>
      </c>
    </row>
    <row r="3606" spans="1:24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>
        <f>E3606/D3606</f>
        <v>1.1283333333333334</v>
      </c>
      <c r="O3606" s="6">
        <f>IF(L3606&gt;0,E3606/L3606,0)</f>
        <v>49.05797101449275</v>
      </c>
      <c r="P3606" s="11">
        <f t="shared" si="336"/>
        <v>42489.082638888889</v>
      </c>
      <c r="Q3606" s="11">
        <f>(((J3606/60)/60)/24)+DATE(1970,1,1)+(-5/24)</f>
        <v>42482.80736111111</v>
      </c>
      <c r="R3606" s="13" t="s">
        <v>8271</v>
      </c>
      <c r="S3606" s="14" t="str">
        <f t="shared" si="337"/>
        <v>theater</v>
      </c>
      <c r="T3606" s="13" t="str">
        <f t="shared" si="338"/>
        <v>plays</v>
      </c>
      <c r="U3606">
        <f>LEN(C3606)</f>
        <v>131</v>
      </c>
      <c r="V3606">
        <f t="shared" si="339"/>
        <v>0</v>
      </c>
      <c r="W3606">
        <f t="shared" si="340"/>
        <v>0</v>
      </c>
      <c r="X3606">
        <f t="shared" si="341"/>
        <v>1</v>
      </c>
    </row>
    <row r="3607" spans="1:24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>
        <f>E3607/D3607</f>
        <v>1.84</v>
      </c>
      <c r="O3607" s="6">
        <f>IF(L3607&gt;0,E3607/L3607,0)</f>
        <v>30.666666666666668</v>
      </c>
      <c r="P3607" s="11">
        <f t="shared" si="336"/>
        <v>42413.584791666661</v>
      </c>
      <c r="Q3607" s="11">
        <f>(((J3607/60)/60)/24)+DATE(1970,1,1)+(-5/24)</f>
        <v>42383.584791666661</v>
      </c>
      <c r="R3607" s="13" t="s">
        <v>8271</v>
      </c>
      <c r="S3607" s="14" t="str">
        <f t="shared" si="337"/>
        <v>theater</v>
      </c>
      <c r="T3607" s="13" t="str">
        <f t="shared" si="338"/>
        <v>plays</v>
      </c>
      <c r="U3607">
        <f>LEN(C3607)</f>
        <v>134</v>
      </c>
      <c r="V3607">
        <f t="shared" si="339"/>
        <v>0</v>
      </c>
      <c r="W3607">
        <f t="shared" si="340"/>
        <v>0</v>
      </c>
      <c r="X3607">
        <f t="shared" si="341"/>
        <v>1</v>
      </c>
    </row>
    <row r="3608" spans="1:24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>
        <f>E3608/D3608</f>
        <v>1.3026666666666666</v>
      </c>
      <c r="O3608" s="6">
        <f>IF(L3608&gt;0,E3608/L3608,0)</f>
        <v>61.0625</v>
      </c>
      <c r="P3608" s="11">
        <f t="shared" si="336"/>
        <v>42596.396493055552</v>
      </c>
      <c r="Q3608" s="11">
        <f>(((J3608/60)/60)/24)+DATE(1970,1,1)+(-5/24)</f>
        <v>42566.396493055552</v>
      </c>
      <c r="R3608" s="13" t="s">
        <v>8271</v>
      </c>
      <c r="S3608" s="14" t="str">
        <f t="shared" si="337"/>
        <v>theater</v>
      </c>
      <c r="T3608" s="13" t="str">
        <f t="shared" si="338"/>
        <v>plays</v>
      </c>
      <c r="U3608">
        <f>LEN(C3608)</f>
        <v>126</v>
      </c>
      <c r="V3608">
        <f t="shared" si="339"/>
        <v>0</v>
      </c>
      <c r="W3608">
        <f t="shared" si="340"/>
        <v>0</v>
      </c>
      <c r="X3608">
        <f t="shared" si="341"/>
        <v>1</v>
      </c>
    </row>
    <row r="3609" spans="1:24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>
        <f>E3609/D3609</f>
        <v>1.0545454545454545</v>
      </c>
      <c r="O3609" s="6">
        <f>IF(L3609&gt;0,E3609/L3609,0)</f>
        <v>29</v>
      </c>
      <c r="P3609" s="11">
        <f t="shared" si="336"/>
        <v>42352.791666666664</v>
      </c>
      <c r="Q3609" s="11">
        <f>(((J3609/60)/60)/24)+DATE(1970,1,1)+(-5/24)</f>
        <v>42338.755578703705</v>
      </c>
      <c r="R3609" s="13" t="s">
        <v>8271</v>
      </c>
      <c r="S3609" s="14" t="str">
        <f t="shared" si="337"/>
        <v>theater</v>
      </c>
      <c r="T3609" s="13" t="str">
        <f t="shared" si="338"/>
        <v>plays</v>
      </c>
      <c r="U3609">
        <f>LEN(C3609)</f>
        <v>77</v>
      </c>
      <c r="V3609">
        <f t="shared" si="339"/>
        <v>0</v>
      </c>
      <c r="W3609">
        <f t="shared" si="340"/>
        <v>1</v>
      </c>
      <c r="X3609">
        <f t="shared" si="341"/>
        <v>0</v>
      </c>
    </row>
    <row r="3610" spans="1:24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>
        <f>E3610/D3610</f>
        <v>1</v>
      </c>
      <c r="O3610" s="6">
        <f>IF(L3610&gt;0,E3610/L3610,0)</f>
        <v>29.62962962962963</v>
      </c>
      <c r="P3610" s="11">
        <f t="shared" si="336"/>
        <v>42538.374999999993</v>
      </c>
      <c r="Q3610" s="11">
        <f>(((J3610/60)/60)/24)+DATE(1970,1,1)+(-5/24)</f>
        <v>42506.50104166667</v>
      </c>
      <c r="R3610" s="13" t="s">
        <v>8271</v>
      </c>
      <c r="S3610" s="14" t="str">
        <f t="shared" si="337"/>
        <v>theater</v>
      </c>
      <c r="T3610" s="13" t="str">
        <f t="shared" si="338"/>
        <v>plays</v>
      </c>
      <c r="U3610">
        <f>LEN(C3610)</f>
        <v>124</v>
      </c>
      <c r="V3610">
        <f t="shared" si="339"/>
        <v>0</v>
      </c>
      <c r="W3610">
        <f t="shared" si="340"/>
        <v>0</v>
      </c>
      <c r="X3610">
        <f t="shared" si="341"/>
        <v>1</v>
      </c>
    </row>
    <row r="3611" spans="1:24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>
        <f>E3611/D3611</f>
        <v>1.5331632653061225</v>
      </c>
      <c r="O3611" s="6">
        <f>IF(L3611&gt;0,E3611/L3611,0)</f>
        <v>143.0952380952381</v>
      </c>
      <c r="P3611" s="11">
        <f t="shared" si="336"/>
        <v>42459.741724537038</v>
      </c>
      <c r="Q3611" s="11">
        <f>(((J3611/60)/60)/24)+DATE(1970,1,1)+(-5/24)</f>
        <v>42429.783391203695</v>
      </c>
      <c r="R3611" s="13" t="s">
        <v>8271</v>
      </c>
      <c r="S3611" s="14" t="str">
        <f t="shared" si="337"/>
        <v>theater</v>
      </c>
      <c r="T3611" s="13" t="str">
        <f t="shared" si="338"/>
        <v>plays</v>
      </c>
      <c r="U3611">
        <f>LEN(C3611)</f>
        <v>135</v>
      </c>
      <c r="V3611">
        <f t="shared" si="339"/>
        <v>0</v>
      </c>
      <c r="W3611">
        <f t="shared" si="340"/>
        <v>0</v>
      </c>
      <c r="X3611">
        <f t="shared" si="341"/>
        <v>1</v>
      </c>
    </row>
    <row r="3612" spans="1:24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>
        <f>E3612/D3612</f>
        <v>1.623</v>
      </c>
      <c r="O3612" s="6">
        <f>IF(L3612&gt;0,E3612/L3612,0)</f>
        <v>52.354838709677416</v>
      </c>
      <c r="P3612" s="11">
        <f t="shared" si="336"/>
        <v>42233.22379629629</v>
      </c>
      <c r="Q3612" s="11">
        <f>(((J3612/60)/60)/24)+DATE(1970,1,1)+(-5/24)</f>
        <v>42203.22379629629</v>
      </c>
      <c r="R3612" s="13" t="s">
        <v>8271</v>
      </c>
      <c r="S3612" s="14" t="str">
        <f t="shared" si="337"/>
        <v>theater</v>
      </c>
      <c r="T3612" s="13" t="str">
        <f t="shared" si="338"/>
        <v>plays</v>
      </c>
      <c r="U3612">
        <f>LEN(C3612)</f>
        <v>118</v>
      </c>
      <c r="V3612">
        <f t="shared" si="339"/>
        <v>0</v>
      </c>
      <c r="W3612">
        <f t="shared" si="340"/>
        <v>0</v>
      </c>
      <c r="X3612">
        <f t="shared" si="341"/>
        <v>1</v>
      </c>
    </row>
    <row r="3613" spans="1:24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>
        <f>E3613/D3613</f>
        <v>1.36</v>
      </c>
      <c r="O3613" s="6">
        <f>IF(L3613&gt;0,E3613/L3613,0)</f>
        <v>66.666666666666671</v>
      </c>
      <c r="P3613" s="11">
        <f t="shared" si="336"/>
        <v>42102.162048611113</v>
      </c>
      <c r="Q3613" s="11">
        <f>(((J3613/60)/60)/24)+DATE(1970,1,1)+(-5/24)</f>
        <v>42072.162048611113</v>
      </c>
      <c r="R3613" s="13" t="s">
        <v>8271</v>
      </c>
      <c r="S3613" s="14" t="str">
        <f t="shared" si="337"/>
        <v>theater</v>
      </c>
      <c r="T3613" s="13" t="str">
        <f t="shared" si="338"/>
        <v>plays</v>
      </c>
      <c r="U3613">
        <f>LEN(C3613)</f>
        <v>135</v>
      </c>
      <c r="V3613">
        <f t="shared" si="339"/>
        <v>0</v>
      </c>
      <c r="W3613">
        <f t="shared" si="340"/>
        <v>0</v>
      </c>
      <c r="X3613">
        <f t="shared" si="341"/>
        <v>1</v>
      </c>
    </row>
    <row r="3614" spans="1:24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>
        <f>E3614/D3614</f>
        <v>1.444</v>
      </c>
      <c r="O3614" s="6">
        <f>IF(L3614&gt;0,E3614/L3614,0)</f>
        <v>126.66666666666667</v>
      </c>
      <c r="P3614" s="11">
        <f t="shared" si="336"/>
        <v>41799.518645833334</v>
      </c>
      <c r="Q3614" s="11">
        <f>(((J3614/60)/60)/24)+DATE(1970,1,1)+(-5/24)</f>
        <v>41789.518645833334</v>
      </c>
      <c r="R3614" s="13" t="s">
        <v>8271</v>
      </c>
      <c r="S3614" s="14" t="str">
        <f t="shared" si="337"/>
        <v>theater</v>
      </c>
      <c r="T3614" s="13" t="str">
        <f t="shared" si="338"/>
        <v>plays</v>
      </c>
      <c r="U3614">
        <f>LEN(C3614)</f>
        <v>115</v>
      </c>
      <c r="V3614">
        <f t="shared" si="339"/>
        <v>0</v>
      </c>
      <c r="W3614">
        <f t="shared" si="340"/>
        <v>0</v>
      </c>
      <c r="X3614">
        <f t="shared" si="341"/>
        <v>1</v>
      </c>
    </row>
    <row r="3615" spans="1:24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>
        <f>E3615/D3615</f>
        <v>1</v>
      </c>
      <c r="O3615" s="6">
        <f>IF(L3615&gt;0,E3615/L3615,0)</f>
        <v>62.5</v>
      </c>
      <c r="P3615" s="11">
        <f t="shared" si="336"/>
        <v>41818.381643518514</v>
      </c>
      <c r="Q3615" s="11">
        <f>(((J3615/60)/60)/24)+DATE(1970,1,1)+(-5/24)</f>
        <v>41788.381643518514</v>
      </c>
      <c r="R3615" s="13" t="s">
        <v>8271</v>
      </c>
      <c r="S3615" s="14" t="str">
        <f t="shared" si="337"/>
        <v>theater</v>
      </c>
      <c r="T3615" s="13" t="str">
        <f t="shared" si="338"/>
        <v>plays</v>
      </c>
      <c r="U3615">
        <f>LEN(C3615)</f>
        <v>96</v>
      </c>
      <c r="V3615">
        <f t="shared" si="339"/>
        <v>0</v>
      </c>
      <c r="W3615">
        <f t="shared" si="340"/>
        <v>1</v>
      </c>
      <c r="X3615">
        <f t="shared" si="341"/>
        <v>0</v>
      </c>
    </row>
    <row r="3616" spans="1:24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>
        <f>E3616/D3616</f>
        <v>1.008</v>
      </c>
      <c r="O3616" s="6">
        <f>IF(L3616&gt;0,E3616/L3616,0)</f>
        <v>35.492957746478872</v>
      </c>
      <c r="P3616" s="11">
        <f t="shared" si="336"/>
        <v>42173.833518518521</v>
      </c>
      <c r="Q3616" s="11">
        <f>(((J3616/60)/60)/24)+DATE(1970,1,1)+(-5/24)</f>
        <v>42143.833518518521</v>
      </c>
      <c r="R3616" s="13" t="s">
        <v>8271</v>
      </c>
      <c r="S3616" s="14" t="str">
        <f t="shared" si="337"/>
        <v>theater</v>
      </c>
      <c r="T3616" s="13" t="str">
        <f t="shared" si="338"/>
        <v>plays</v>
      </c>
      <c r="U3616">
        <f>LEN(C3616)</f>
        <v>112</v>
      </c>
      <c r="V3616">
        <f t="shared" si="339"/>
        <v>0</v>
      </c>
      <c r="W3616">
        <f t="shared" si="340"/>
        <v>0</v>
      </c>
      <c r="X3616">
        <f t="shared" si="341"/>
        <v>1</v>
      </c>
    </row>
    <row r="3617" spans="1:24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>
        <f>E3617/D3617</f>
        <v>1.0680000000000001</v>
      </c>
      <c r="O3617" s="6">
        <f>IF(L3617&gt;0,E3617/L3617,0)</f>
        <v>37.083333333333336</v>
      </c>
      <c r="P3617" s="11">
        <f t="shared" si="336"/>
        <v>42348.385370370372</v>
      </c>
      <c r="Q3617" s="11">
        <f>(((J3617/60)/60)/24)+DATE(1970,1,1)+(-5/24)</f>
        <v>42318.385370370372</v>
      </c>
      <c r="R3617" s="13" t="s">
        <v>8271</v>
      </c>
      <c r="S3617" s="14" t="str">
        <f t="shared" si="337"/>
        <v>theater</v>
      </c>
      <c r="T3617" s="13" t="str">
        <f t="shared" si="338"/>
        <v>plays</v>
      </c>
      <c r="U3617">
        <f>LEN(C3617)</f>
        <v>134</v>
      </c>
      <c r="V3617">
        <f t="shared" si="339"/>
        <v>0</v>
      </c>
      <c r="W3617">
        <f t="shared" si="340"/>
        <v>0</v>
      </c>
      <c r="X3617">
        <f t="shared" si="341"/>
        <v>1</v>
      </c>
    </row>
    <row r="3618" spans="1:24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>
        <f>E3618/D3618</f>
        <v>1.248</v>
      </c>
      <c r="O3618" s="6">
        <f>IF(L3618&gt;0,E3618/L3618,0)</f>
        <v>69.333333333333329</v>
      </c>
      <c r="P3618" s="11">
        <f t="shared" si="336"/>
        <v>42082.699814814812</v>
      </c>
      <c r="Q3618" s="11">
        <f>(((J3618/60)/60)/24)+DATE(1970,1,1)+(-5/24)</f>
        <v>42052.741481481477</v>
      </c>
      <c r="R3618" s="13" t="s">
        <v>8271</v>
      </c>
      <c r="S3618" s="14" t="str">
        <f t="shared" si="337"/>
        <v>theater</v>
      </c>
      <c r="T3618" s="13" t="str">
        <f t="shared" si="338"/>
        <v>plays</v>
      </c>
      <c r="U3618">
        <f>LEN(C3618)</f>
        <v>130</v>
      </c>
      <c r="V3618">
        <f t="shared" si="339"/>
        <v>0</v>
      </c>
      <c r="W3618">
        <f t="shared" si="340"/>
        <v>0</v>
      </c>
      <c r="X3618">
        <f t="shared" si="341"/>
        <v>1</v>
      </c>
    </row>
    <row r="3619" spans="1:24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>
        <f>E3619/D3619</f>
        <v>1.1891891891891893</v>
      </c>
      <c r="O3619" s="6">
        <f>IF(L3619&gt;0,E3619/L3619,0)</f>
        <v>17.254901960784313</v>
      </c>
      <c r="P3619" s="11">
        <f t="shared" si="336"/>
        <v>42793.791666666664</v>
      </c>
      <c r="Q3619" s="11">
        <f>(((J3619/60)/60)/24)+DATE(1970,1,1)+(-5/24)</f>
        <v>42779.401956018519</v>
      </c>
      <c r="R3619" s="13" t="s">
        <v>8271</v>
      </c>
      <c r="S3619" s="14" t="str">
        <f t="shared" si="337"/>
        <v>theater</v>
      </c>
      <c r="T3619" s="13" t="str">
        <f t="shared" si="338"/>
        <v>plays</v>
      </c>
      <c r="U3619">
        <f>LEN(C3619)</f>
        <v>134</v>
      </c>
      <c r="V3619">
        <f t="shared" si="339"/>
        <v>0</v>
      </c>
      <c r="W3619">
        <f t="shared" si="340"/>
        <v>0</v>
      </c>
      <c r="X3619">
        <f t="shared" si="341"/>
        <v>1</v>
      </c>
    </row>
    <row r="3620" spans="1:24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>
        <f>E3620/D3620</f>
        <v>1.01</v>
      </c>
      <c r="O3620" s="6">
        <f>IF(L3620&gt;0,E3620/L3620,0)</f>
        <v>36.071428571428569</v>
      </c>
      <c r="P3620" s="11">
        <f t="shared" si="336"/>
        <v>42158.419560185182</v>
      </c>
      <c r="Q3620" s="11">
        <f>(((J3620/60)/60)/24)+DATE(1970,1,1)+(-5/24)</f>
        <v>42128.419560185182</v>
      </c>
      <c r="R3620" s="13" t="s">
        <v>8271</v>
      </c>
      <c r="S3620" s="14" t="str">
        <f t="shared" si="337"/>
        <v>theater</v>
      </c>
      <c r="T3620" s="13" t="str">
        <f t="shared" si="338"/>
        <v>plays</v>
      </c>
      <c r="U3620">
        <f>LEN(C3620)</f>
        <v>134</v>
      </c>
      <c r="V3620">
        <f t="shared" si="339"/>
        <v>0</v>
      </c>
      <c r="W3620">
        <f t="shared" si="340"/>
        <v>0</v>
      </c>
      <c r="X3620">
        <f t="shared" si="341"/>
        <v>1</v>
      </c>
    </row>
    <row r="3621" spans="1:24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>
        <f>E3621/D3621</f>
        <v>1.1299999999999999</v>
      </c>
      <c r="O3621" s="6">
        <f>IF(L3621&gt;0,E3621/L3621,0)</f>
        <v>66.470588235294116</v>
      </c>
      <c r="P3621" s="11">
        <f t="shared" si="336"/>
        <v>42693.708333333336</v>
      </c>
      <c r="Q3621" s="11">
        <f>(((J3621/60)/60)/24)+DATE(1970,1,1)+(-5/24)</f>
        <v>42660.92391203704</v>
      </c>
      <c r="R3621" s="13" t="s">
        <v>8271</v>
      </c>
      <c r="S3621" s="14" t="str">
        <f t="shared" si="337"/>
        <v>theater</v>
      </c>
      <c r="T3621" s="13" t="str">
        <f t="shared" si="338"/>
        <v>plays</v>
      </c>
      <c r="U3621">
        <f>LEN(C3621)</f>
        <v>128</v>
      </c>
      <c r="V3621">
        <f t="shared" si="339"/>
        <v>0</v>
      </c>
      <c r="W3621">
        <f t="shared" si="340"/>
        <v>0</v>
      </c>
      <c r="X3621">
        <f t="shared" si="341"/>
        <v>1</v>
      </c>
    </row>
    <row r="3622" spans="1:24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>
        <f>E3622/D3622</f>
        <v>1.0519047619047619</v>
      </c>
      <c r="O3622" s="6">
        <f>IF(L3622&gt;0,E3622/L3622,0)</f>
        <v>56.065989847715734</v>
      </c>
      <c r="P3622" s="11">
        <f t="shared" si="336"/>
        <v>42067.958333333336</v>
      </c>
      <c r="Q3622" s="11">
        <f>(((J3622/60)/60)/24)+DATE(1970,1,1)+(-5/24)</f>
        <v>42037.72987268518</v>
      </c>
      <c r="R3622" s="13" t="s">
        <v>8271</v>
      </c>
      <c r="S3622" s="14" t="str">
        <f t="shared" si="337"/>
        <v>theater</v>
      </c>
      <c r="T3622" s="13" t="str">
        <f t="shared" si="338"/>
        <v>plays</v>
      </c>
      <c r="U3622">
        <f>LEN(C3622)</f>
        <v>132</v>
      </c>
      <c r="V3622">
        <f t="shared" si="339"/>
        <v>0</v>
      </c>
      <c r="W3622">
        <f t="shared" si="340"/>
        <v>0</v>
      </c>
      <c r="X3622">
        <f t="shared" si="341"/>
        <v>1</v>
      </c>
    </row>
    <row r="3623" spans="1:24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>
        <f>E3623/D3623</f>
        <v>1.0973333333333333</v>
      </c>
      <c r="O3623" s="6">
        <f>IF(L3623&gt;0,E3623/L3623,0)</f>
        <v>47.028571428571432</v>
      </c>
      <c r="P3623" s="11">
        <f t="shared" si="336"/>
        <v>42643.666666666664</v>
      </c>
      <c r="Q3623" s="11">
        <f>(((J3623/60)/60)/24)+DATE(1970,1,1)+(-5/24)</f>
        <v>42619.727361111109</v>
      </c>
      <c r="R3623" s="13" t="s">
        <v>8271</v>
      </c>
      <c r="S3623" s="14" t="str">
        <f t="shared" si="337"/>
        <v>theater</v>
      </c>
      <c r="T3623" s="13" t="str">
        <f t="shared" si="338"/>
        <v>plays</v>
      </c>
      <c r="U3623">
        <f>LEN(C3623)</f>
        <v>126</v>
      </c>
      <c r="V3623">
        <f t="shared" si="339"/>
        <v>0</v>
      </c>
      <c r="W3623">
        <f t="shared" si="340"/>
        <v>0</v>
      </c>
      <c r="X3623">
        <f t="shared" si="341"/>
        <v>1</v>
      </c>
    </row>
    <row r="3624" spans="1:24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>
        <f>E3624/D3624</f>
        <v>1.00099</v>
      </c>
      <c r="O3624" s="6">
        <f>IF(L3624&gt;0,E3624/L3624,0)</f>
        <v>47.666190476190479</v>
      </c>
      <c r="P3624" s="11">
        <f t="shared" si="336"/>
        <v>41909.932638888888</v>
      </c>
      <c r="Q3624" s="11">
        <f>(((J3624/60)/60)/24)+DATE(1970,1,1)+(-5/24)</f>
        <v>41877.013553240737</v>
      </c>
      <c r="R3624" s="13" t="s">
        <v>8271</v>
      </c>
      <c r="S3624" s="14" t="str">
        <f t="shared" si="337"/>
        <v>theater</v>
      </c>
      <c r="T3624" s="13" t="str">
        <f t="shared" si="338"/>
        <v>plays</v>
      </c>
      <c r="U3624">
        <f>LEN(C3624)</f>
        <v>83</v>
      </c>
      <c r="V3624">
        <f t="shared" si="339"/>
        <v>0</v>
      </c>
      <c r="W3624">
        <f t="shared" si="340"/>
        <v>1</v>
      </c>
      <c r="X3624">
        <f t="shared" si="341"/>
        <v>0</v>
      </c>
    </row>
    <row r="3625" spans="1:24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>
        <f>E3625/D3625</f>
        <v>1.2</v>
      </c>
      <c r="O3625" s="6">
        <f>IF(L3625&gt;0,E3625/L3625,0)</f>
        <v>88.235294117647058</v>
      </c>
      <c r="P3625" s="11">
        <f t="shared" si="336"/>
        <v>41846.083333333328</v>
      </c>
      <c r="Q3625" s="11">
        <f>(((J3625/60)/60)/24)+DATE(1970,1,1)+(-5/24)</f>
        <v>41828.528587962959</v>
      </c>
      <c r="R3625" s="13" t="s">
        <v>8271</v>
      </c>
      <c r="S3625" s="14" t="str">
        <f t="shared" si="337"/>
        <v>theater</v>
      </c>
      <c r="T3625" s="13" t="str">
        <f t="shared" si="338"/>
        <v>plays</v>
      </c>
      <c r="U3625">
        <f>LEN(C3625)</f>
        <v>84</v>
      </c>
      <c r="V3625">
        <f t="shared" si="339"/>
        <v>0</v>
      </c>
      <c r="W3625">
        <f t="shared" si="340"/>
        <v>1</v>
      </c>
      <c r="X3625">
        <f t="shared" si="341"/>
        <v>0</v>
      </c>
    </row>
    <row r="3626" spans="1:24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>
        <f>E3626/D3626</f>
        <v>1.0493333333333332</v>
      </c>
      <c r="O3626" s="6">
        <f>IF(L3626&gt;0,E3626/L3626,0)</f>
        <v>80.717948717948715</v>
      </c>
      <c r="P3626" s="11">
        <f t="shared" si="336"/>
        <v>42605.565856481473</v>
      </c>
      <c r="Q3626" s="11">
        <f>(((J3626/60)/60)/24)+DATE(1970,1,1)+(-5/24)</f>
        <v>42545.565856481473</v>
      </c>
      <c r="R3626" s="13" t="s">
        <v>8271</v>
      </c>
      <c r="S3626" s="14" t="str">
        <f t="shared" si="337"/>
        <v>theater</v>
      </c>
      <c r="T3626" s="13" t="str">
        <f t="shared" si="338"/>
        <v>plays</v>
      </c>
      <c r="U3626">
        <f>LEN(C3626)</f>
        <v>137</v>
      </c>
      <c r="V3626">
        <f t="shared" si="339"/>
        <v>0</v>
      </c>
      <c r="W3626">
        <f t="shared" si="340"/>
        <v>0</v>
      </c>
      <c r="X3626">
        <f t="shared" si="341"/>
        <v>1</v>
      </c>
    </row>
    <row r="3627" spans="1:24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>
        <f>E3627/D3627</f>
        <v>1.0266666666666666</v>
      </c>
      <c r="O3627" s="6">
        <f>IF(L3627&gt;0,E3627/L3627,0)</f>
        <v>39.487179487179489</v>
      </c>
      <c r="P3627" s="11">
        <f t="shared" si="336"/>
        <v>42187.444178240738</v>
      </c>
      <c r="Q3627" s="11">
        <f>(((J3627/60)/60)/24)+DATE(1970,1,1)+(-5/24)</f>
        <v>42157.444178240738</v>
      </c>
      <c r="R3627" s="13" t="s">
        <v>8271</v>
      </c>
      <c r="S3627" s="14" t="str">
        <f t="shared" si="337"/>
        <v>theater</v>
      </c>
      <c r="T3627" s="13" t="str">
        <f t="shared" si="338"/>
        <v>plays</v>
      </c>
      <c r="U3627">
        <f>LEN(C3627)</f>
        <v>135</v>
      </c>
      <c r="V3627">
        <f t="shared" si="339"/>
        <v>0</v>
      </c>
      <c r="W3627">
        <f t="shared" si="340"/>
        <v>0</v>
      </c>
      <c r="X3627">
        <f t="shared" si="341"/>
        <v>1</v>
      </c>
    </row>
    <row r="3628" spans="1:24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>
        <f>E3628/D3628</f>
        <v>1.0182500000000001</v>
      </c>
      <c r="O3628" s="6">
        <f>IF(L3628&gt;0,E3628/L3628,0)</f>
        <v>84.854166666666671</v>
      </c>
      <c r="P3628" s="11">
        <f t="shared" si="336"/>
        <v>41867.458993055552</v>
      </c>
      <c r="Q3628" s="11">
        <f>(((J3628/60)/60)/24)+DATE(1970,1,1)+(-5/24)</f>
        <v>41846.458993055552</v>
      </c>
      <c r="R3628" s="13" t="s">
        <v>8271</v>
      </c>
      <c r="S3628" s="14" t="str">
        <f t="shared" si="337"/>
        <v>theater</v>
      </c>
      <c r="T3628" s="13" t="str">
        <f t="shared" si="338"/>
        <v>plays</v>
      </c>
      <c r="U3628">
        <f>LEN(C3628)</f>
        <v>131</v>
      </c>
      <c r="V3628">
        <f t="shared" si="339"/>
        <v>0</v>
      </c>
      <c r="W3628">
        <f t="shared" si="340"/>
        <v>0</v>
      </c>
      <c r="X3628">
        <f t="shared" si="341"/>
        <v>1</v>
      </c>
    </row>
    <row r="3629" spans="1:24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>
        <f>E3629/D3629</f>
        <v>1</v>
      </c>
      <c r="O3629" s="6">
        <f>IF(L3629&gt;0,E3629/L3629,0)</f>
        <v>68.965517241379317</v>
      </c>
      <c r="P3629" s="11">
        <f t="shared" si="336"/>
        <v>42510.957638888889</v>
      </c>
      <c r="Q3629" s="11">
        <f>(((J3629/60)/60)/24)+DATE(1970,1,1)+(-5/24)</f>
        <v>42460.533414351848</v>
      </c>
      <c r="R3629" s="13" t="s">
        <v>8271</v>
      </c>
      <c r="S3629" s="14" t="str">
        <f t="shared" si="337"/>
        <v>theater</v>
      </c>
      <c r="T3629" s="13" t="str">
        <f t="shared" si="338"/>
        <v>plays</v>
      </c>
      <c r="U3629">
        <f>LEN(C3629)</f>
        <v>135</v>
      </c>
      <c r="V3629">
        <f t="shared" si="339"/>
        <v>0</v>
      </c>
      <c r="W3629">
        <f t="shared" si="340"/>
        <v>0</v>
      </c>
      <c r="X3629">
        <f t="shared" si="341"/>
        <v>1</v>
      </c>
    </row>
    <row r="3630" spans="1:24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>
        <f>E3630/D3630</f>
        <v>0</v>
      </c>
      <c r="O3630" s="6">
        <f>IF(L3630&gt;0,E3630/L3630,0)</f>
        <v>0</v>
      </c>
      <c r="P3630" s="11">
        <f t="shared" si="336"/>
        <v>42351.666620370372</v>
      </c>
      <c r="Q3630" s="11">
        <f>(((J3630/60)/60)/24)+DATE(1970,1,1)+(-5/24)</f>
        <v>42291.6249537037</v>
      </c>
      <c r="R3630" s="13" t="s">
        <v>8305</v>
      </c>
      <c r="S3630" s="14" t="str">
        <f t="shared" si="337"/>
        <v>theater</v>
      </c>
      <c r="T3630" s="13" t="str">
        <f t="shared" si="338"/>
        <v>musical</v>
      </c>
      <c r="U3630">
        <f>LEN(C3630)</f>
        <v>134</v>
      </c>
      <c r="V3630">
        <f t="shared" si="339"/>
        <v>0</v>
      </c>
      <c r="W3630">
        <f t="shared" si="340"/>
        <v>0</v>
      </c>
      <c r="X3630">
        <f t="shared" si="341"/>
        <v>1</v>
      </c>
    </row>
    <row r="3631" spans="1:24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>
        <f>E3631/D3631</f>
        <v>1.9999999999999999E-6</v>
      </c>
      <c r="O3631" s="6">
        <f>IF(L3631&gt;0,E3631/L3631,0)</f>
        <v>1</v>
      </c>
      <c r="P3631" s="11">
        <f t="shared" si="336"/>
        <v>42495.499999999993</v>
      </c>
      <c r="Q3631" s="11">
        <f>(((J3631/60)/60)/24)+DATE(1970,1,1)+(-5/24)</f>
        <v>42436.886157407404</v>
      </c>
      <c r="R3631" s="13" t="s">
        <v>8305</v>
      </c>
      <c r="S3631" s="14" t="str">
        <f t="shared" si="337"/>
        <v>theater</v>
      </c>
      <c r="T3631" s="13" t="str">
        <f t="shared" si="338"/>
        <v>musical</v>
      </c>
      <c r="U3631">
        <f>LEN(C3631)</f>
        <v>135</v>
      </c>
      <c r="V3631">
        <f t="shared" si="339"/>
        <v>0</v>
      </c>
      <c r="W3631">
        <f t="shared" si="340"/>
        <v>0</v>
      </c>
      <c r="X3631">
        <f t="shared" si="341"/>
        <v>1</v>
      </c>
    </row>
    <row r="3632" spans="1:24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>
        <f>E3632/D3632</f>
        <v>3.3333333333333332E-4</v>
      </c>
      <c r="O3632" s="6">
        <f>IF(L3632&gt;0,E3632/L3632,0)</f>
        <v>1</v>
      </c>
      <c r="P3632" s="11">
        <f t="shared" si="336"/>
        <v>41972.680439814816</v>
      </c>
      <c r="Q3632" s="11">
        <f>(((J3632/60)/60)/24)+DATE(1970,1,1)+(-5/24)</f>
        <v>41942.638773148145</v>
      </c>
      <c r="R3632" s="13" t="s">
        <v>8305</v>
      </c>
      <c r="S3632" s="14" t="str">
        <f t="shared" si="337"/>
        <v>theater</v>
      </c>
      <c r="T3632" s="13" t="str">
        <f t="shared" si="338"/>
        <v>musical</v>
      </c>
      <c r="U3632">
        <f>LEN(C3632)</f>
        <v>134</v>
      </c>
      <c r="V3632">
        <f t="shared" si="339"/>
        <v>0</v>
      </c>
      <c r="W3632">
        <f t="shared" si="340"/>
        <v>0</v>
      </c>
      <c r="X3632">
        <f t="shared" si="341"/>
        <v>1</v>
      </c>
    </row>
    <row r="3633" spans="1:24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>
        <f>E3633/D3633</f>
        <v>0.51023391812865493</v>
      </c>
      <c r="O3633" s="6">
        <f>IF(L3633&gt;0,E3633/L3633,0)</f>
        <v>147.88135593220338</v>
      </c>
      <c r="P3633" s="11">
        <f t="shared" si="336"/>
        <v>41904.957638888889</v>
      </c>
      <c r="Q3633" s="11">
        <f>(((J3633/60)/60)/24)+DATE(1970,1,1)+(-5/24)</f>
        <v>41880.54510416666</v>
      </c>
      <c r="R3633" s="13" t="s">
        <v>8305</v>
      </c>
      <c r="S3633" s="14" t="str">
        <f t="shared" si="337"/>
        <v>theater</v>
      </c>
      <c r="T3633" s="13" t="str">
        <f t="shared" si="338"/>
        <v>musical</v>
      </c>
      <c r="U3633">
        <f>LEN(C3633)</f>
        <v>135</v>
      </c>
      <c r="V3633">
        <f t="shared" si="339"/>
        <v>0</v>
      </c>
      <c r="W3633">
        <f t="shared" si="340"/>
        <v>0</v>
      </c>
      <c r="X3633">
        <f t="shared" si="341"/>
        <v>1</v>
      </c>
    </row>
    <row r="3634" spans="1:24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>
        <f>E3634/D3634</f>
        <v>0.2</v>
      </c>
      <c r="O3634" s="6">
        <f>IF(L3634&gt;0,E3634/L3634,0)</f>
        <v>100</v>
      </c>
      <c r="P3634" s="11">
        <f t="shared" si="336"/>
        <v>41966.728576388887</v>
      </c>
      <c r="Q3634" s="11">
        <f>(((J3634/60)/60)/24)+DATE(1970,1,1)+(-5/24)</f>
        <v>41946.728576388887</v>
      </c>
      <c r="R3634" s="13" t="s">
        <v>8305</v>
      </c>
      <c r="S3634" s="14" t="str">
        <f t="shared" si="337"/>
        <v>theater</v>
      </c>
      <c r="T3634" s="13" t="str">
        <f t="shared" si="338"/>
        <v>musical</v>
      </c>
      <c r="U3634">
        <f>LEN(C3634)</f>
        <v>131</v>
      </c>
      <c r="V3634">
        <f t="shared" si="339"/>
        <v>0</v>
      </c>
      <c r="W3634">
        <f t="shared" si="340"/>
        <v>0</v>
      </c>
      <c r="X3634">
        <f t="shared" si="341"/>
        <v>1</v>
      </c>
    </row>
    <row r="3635" spans="1:24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>
        <f>E3635/D3635</f>
        <v>0.35239999999999999</v>
      </c>
      <c r="O3635" s="6">
        <f>IF(L3635&gt;0,E3635/L3635,0)</f>
        <v>56.838709677419352</v>
      </c>
      <c r="P3635" s="11">
        <f t="shared" si="336"/>
        <v>42692.833333333336</v>
      </c>
      <c r="Q3635" s="11">
        <f>(((J3635/60)/60)/24)+DATE(1970,1,1)+(-5/24)</f>
        <v>42649.415127314809</v>
      </c>
      <c r="R3635" s="13" t="s">
        <v>8305</v>
      </c>
      <c r="S3635" s="14" t="str">
        <f t="shared" si="337"/>
        <v>theater</v>
      </c>
      <c r="T3635" s="13" t="str">
        <f t="shared" si="338"/>
        <v>musical</v>
      </c>
      <c r="U3635">
        <f>LEN(C3635)</f>
        <v>99</v>
      </c>
      <c r="V3635">
        <f t="shared" si="339"/>
        <v>0</v>
      </c>
      <c r="W3635">
        <f t="shared" si="340"/>
        <v>1</v>
      </c>
      <c r="X3635">
        <f t="shared" si="341"/>
        <v>0</v>
      </c>
    </row>
    <row r="3636" spans="1:24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>
        <f>E3636/D3636</f>
        <v>4.2466666666666666E-2</v>
      </c>
      <c r="O3636" s="6">
        <f>IF(L3636&gt;0,E3636/L3636,0)</f>
        <v>176.94444444444446</v>
      </c>
      <c r="P3636" s="11">
        <f t="shared" si="336"/>
        <v>42748.957638888889</v>
      </c>
      <c r="Q3636" s="11">
        <f>(((J3636/60)/60)/24)+DATE(1970,1,1)+(-5/24)</f>
        <v>42700.958032407405</v>
      </c>
      <c r="R3636" s="13" t="s">
        <v>8305</v>
      </c>
      <c r="S3636" s="14" t="str">
        <f t="shared" si="337"/>
        <v>theater</v>
      </c>
      <c r="T3636" s="13" t="str">
        <f t="shared" si="338"/>
        <v>musical</v>
      </c>
      <c r="U3636">
        <f>LEN(C3636)</f>
        <v>135</v>
      </c>
      <c r="V3636">
        <f t="shared" si="339"/>
        <v>0</v>
      </c>
      <c r="W3636">
        <f t="shared" si="340"/>
        <v>0</v>
      </c>
      <c r="X3636">
        <f t="shared" si="341"/>
        <v>1</v>
      </c>
    </row>
    <row r="3637" spans="1:24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>
        <f>E3637/D3637</f>
        <v>0.36457142857142855</v>
      </c>
      <c r="O3637" s="6">
        <f>IF(L3637&gt;0,E3637/L3637,0)</f>
        <v>127.6</v>
      </c>
      <c r="P3637" s="11">
        <f t="shared" si="336"/>
        <v>42480.674490740734</v>
      </c>
      <c r="Q3637" s="11">
        <f>(((J3637/60)/60)/24)+DATE(1970,1,1)+(-5/24)</f>
        <v>42450.674490740734</v>
      </c>
      <c r="R3637" s="13" t="s">
        <v>8305</v>
      </c>
      <c r="S3637" s="14" t="str">
        <f t="shared" si="337"/>
        <v>theater</v>
      </c>
      <c r="T3637" s="13" t="str">
        <f t="shared" si="338"/>
        <v>musical</v>
      </c>
      <c r="U3637">
        <f>LEN(C3637)</f>
        <v>75</v>
      </c>
      <c r="V3637">
        <f t="shared" si="339"/>
        <v>0</v>
      </c>
      <c r="W3637">
        <f t="shared" si="340"/>
        <v>1</v>
      </c>
      <c r="X3637">
        <f t="shared" si="341"/>
        <v>0</v>
      </c>
    </row>
    <row r="3638" spans="1:24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>
        <f>E3638/D3638</f>
        <v>0</v>
      </c>
      <c r="O3638" s="6">
        <f>IF(L3638&gt;0,E3638/L3638,0)</f>
        <v>0</v>
      </c>
      <c r="P3638" s="11">
        <f t="shared" si="336"/>
        <v>42261.486446759263</v>
      </c>
      <c r="Q3638" s="11">
        <f>(((J3638/60)/60)/24)+DATE(1970,1,1)+(-5/24)</f>
        <v>42226.486446759263</v>
      </c>
      <c r="R3638" s="13" t="s">
        <v>8305</v>
      </c>
      <c r="S3638" s="14" t="str">
        <f t="shared" si="337"/>
        <v>theater</v>
      </c>
      <c r="T3638" s="13" t="str">
        <f t="shared" si="338"/>
        <v>musical</v>
      </c>
      <c r="U3638">
        <f>LEN(C3638)</f>
        <v>98</v>
      </c>
      <c r="V3638">
        <f t="shared" si="339"/>
        <v>0</v>
      </c>
      <c r="W3638">
        <f t="shared" si="340"/>
        <v>1</v>
      </c>
      <c r="X3638">
        <f t="shared" si="341"/>
        <v>0</v>
      </c>
    </row>
    <row r="3639" spans="1:24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>
        <f>E3639/D3639</f>
        <v>0.30866666666666664</v>
      </c>
      <c r="O3639" s="6">
        <f>IF(L3639&gt;0,E3639/L3639,0)</f>
        <v>66.142857142857139</v>
      </c>
      <c r="P3639" s="11">
        <f t="shared" si="336"/>
        <v>42005.492303240739</v>
      </c>
      <c r="Q3639" s="11">
        <f>(((J3639/60)/60)/24)+DATE(1970,1,1)+(-5/24)</f>
        <v>41975.492303240739</v>
      </c>
      <c r="R3639" s="13" t="s">
        <v>8305</v>
      </c>
      <c r="S3639" s="14" t="str">
        <f t="shared" si="337"/>
        <v>theater</v>
      </c>
      <c r="T3639" s="13" t="str">
        <f t="shared" si="338"/>
        <v>musical</v>
      </c>
      <c r="U3639">
        <f>LEN(C3639)</f>
        <v>130</v>
      </c>
      <c r="V3639">
        <f t="shared" si="339"/>
        <v>0</v>
      </c>
      <c r="W3639">
        <f t="shared" si="340"/>
        <v>0</v>
      </c>
      <c r="X3639">
        <f t="shared" si="341"/>
        <v>1</v>
      </c>
    </row>
    <row r="3640" spans="1:24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>
        <f>E3640/D3640</f>
        <v>6.545454545454546E-2</v>
      </c>
      <c r="O3640" s="6">
        <f>IF(L3640&gt;0,E3640/L3640,0)</f>
        <v>108</v>
      </c>
      <c r="P3640" s="11">
        <f t="shared" si="336"/>
        <v>42113.42282407407</v>
      </c>
      <c r="Q3640" s="11">
        <f>(((J3640/60)/60)/24)+DATE(1970,1,1)+(-5/24)</f>
        <v>42053.464490740742</v>
      </c>
      <c r="R3640" s="13" t="s">
        <v>8305</v>
      </c>
      <c r="S3640" s="14" t="str">
        <f t="shared" si="337"/>
        <v>theater</v>
      </c>
      <c r="T3640" s="13" t="str">
        <f t="shared" si="338"/>
        <v>musical</v>
      </c>
      <c r="U3640">
        <f>LEN(C3640)</f>
        <v>84</v>
      </c>
      <c r="V3640">
        <f t="shared" si="339"/>
        <v>0</v>
      </c>
      <c r="W3640">
        <f t="shared" si="340"/>
        <v>1</v>
      </c>
      <c r="X3640">
        <f t="shared" si="341"/>
        <v>0</v>
      </c>
    </row>
    <row r="3641" spans="1:24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>
        <f>E3641/D3641</f>
        <v>4.0000000000000003E-5</v>
      </c>
      <c r="O3641" s="6">
        <f>IF(L3641&gt;0,E3641/L3641,0)</f>
        <v>1</v>
      </c>
      <c r="P3641" s="11">
        <f t="shared" si="336"/>
        <v>42650.424305555549</v>
      </c>
      <c r="Q3641" s="11">
        <f>(((J3641/60)/60)/24)+DATE(1970,1,1)+(-5/24)</f>
        <v>42590.468819444439</v>
      </c>
      <c r="R3641" s="13" t="s">
        <v>8305</v>
      </c>
      <c r="S3641" s="14" t="str">
        <f t="shared" si="337"/>
        <v>theater</v>
      </c>
      <c r="T3641" s="13" t="str">
        <f t="shared" si="338"/>
        <v>musical</v>
      </c>
      <c r="U3641">
        <f>LEN(C3641)</f>
        <v>132</v>
      </c>
      <c r="V3641">
        <f t="shared" si="339"/>
        <v>0</v>
      </c>
      <c r="W3641">
        <f t="shared" si="340"/>
        <v>0</v>
      </c>
      <c r="X3641">
        <f t="shared" si="341"/>
        <v>1</v>
      </c>
    </row>
    <row r="3642" spans="1:24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>
        <f>E3642/D3642</f>
        <v>5.5E-2</v>
      </c>
      <c r="O3642" s="6">
        <f>IF(L3642&gt;0,E3642/L3642,0)</f>
        <v>18.333333333333332</v>
      </c>
      <c r="P3642" s="11">
        <f t="shared" si="336"/>
        <v>42134.573263888888</v>
      </c>
      <c r="Q3642" s="11">
        <f>(((J3642/60)/60)/24)+DATE(1970,1,1)+(-5/24)</f>
        <v>42104.573263888888</v>
      </c>
      <c r="R3642" s="13" t="s">
        <v>8305</v>
      </c>
      <c r="S3642" s="14" t="str">
        <f t="shared" si="337"/>
        <v>theater</v>
      </c>
      <c r="T3642" s="13" t="str">
        <f t="shared" si="338"/>
        <v>musical</v>
      </c>
      <c r="U3642">
        <f>LEN(C3642)</f>
        <v>122</v>
      </c>
      <c r="V3642">
        <f t="shared" si="339"/>
        <v>0</v>
      </c>
      <c r="W3642">
        <f t="shared" si="340"/>
        <v>0</v>
      </c>
      <c r="X3642">
        <f t="shared" si="341"/>
        <v>1</v>
      </c>
    </row>
    <row r="3643" spans="1:24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>
        <f>E3643/D3643</f>
        <v>0</v>
      </c>
      <c r="O3643" s="6">
        <f>IF(L3643&gt;0,E3643/L3643,0)</f>
        <v>0</v>
      </c>
      <c r="P3643" s="11">
        <f t="shared" si="336"/>
        <v>41917</v>
      </c>
      <c r="Q3643" s="11">
        <f>(((J3643/60)/60)/24)+DATE(1970,1,1)+(-5/24)</f>
        <v>41899.418738425928</v>
      </c>
      <c r="R3643" s="13" t="s">
        <v>8305</v>
      </c>
      <c r="S3643" s="14" t="str">
        <f t="shared" si="337"/>
        <v>theater</v>
      </c>
      <c r="T3643" s="13" t="str">
        <f t="shared" si="338"/>
        <v>musical</v>
      </c>
      <c r="U3643">
        <f>LEN(C3643)</f>
        <v>132</v>
      </c>
      <c r="V3643">
        <f t="shared" si="339"/>
        <v>0</v>
      </c>
      <c r="W3643">
        <f t="shared" si="340"/>
        <v>0</v>
      </c>
      <c r="X3643">
        <f t="shared" si="341"/>
        <v>1</v>
      </c>
    </row>
    <row r="3644" spans="1:24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>
        <f>E3644/D3644</f>
        <v>2.1428571428571429E-2</v>
      </c>
      <c r="O3644" s="6">
        <f>IF(L3644&gt;0,E3644/L3644,0)</f>
        <v>7.5</v>
      </c>
      <c r="P3644" s="11">
        <f t="shared" si="336"/>
        <v>42338.499999999993</v>
      </c>
      <c r="Q3644" s="11">
        <f>(((J3644/60)/60)/24)+DATE(1970,1,1)+(-5/24)</f>
        <v>42297.607951388891</v>
      </c>
      <c r="R3644" s="13" t="s">
        <v>8305</v>
      </c>
      <c r="S3644" s="14" t="str">
        <f t="shared" si="337"/>
        <v>theater</v>
      </c>
      <c r="T3644" s="13" t="str">
        <f t="shared" si="338"/>
        <v>musical</v>
      </c>
      <c r="U3644">
        <f>LEN(C3644)</f>
        <v>130</v>
      </c>
      <c r="V3644">
        <f t="shared" si="339"/>
        <v>0</v>
      </c>
      <c r="W3644">
        <f t="shared" si="340"/>
        <v>0</v>
      </c>
      <c r="X3644">
        <f t="shared" si="341"/>
        <v>1</v>
      </c>
    </row>
    <row r="3645" spans="1:24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>
        <f>E3645/D3645</f>
        <v>0</v>
      </c>
      <c r="O3645" s="6">
        <f>IF(L3645&gt;0,E3645/L3645,0)</f>
        <v>0</v>
      </c>
      <c r="P3645" s="11">
        <f t="shared" si="336"/>
        <v>42324.977303240739</v>
      </c>
      <c r="Q3645" s="11">
        <f>(((J3645/60)/60)/24)+DATE(1970,1,1)+(-5/24)</f>
        <v>42284.935636574075</v>
      </c>
      <c r="R3645" s="13" t="s">
        <v>8305</v>
      </c>
      <c r="S3645" s="14" t="str">
        <f t="shared" si="337"/>
        <v>theater</v>
      </c>
      <c r="T3645" s="13" t="str">
        <f t="shared" si="338"/>
        <v>musical</v>
      </c>
      <c r="U3645">
        <f>LEN(C3645)</f>
        <v>130</v>
      </c>
      <c r="V3645">
        <f t="shared" si="339"/>
        <v>0</v>
      </c>
      <c r="W3645">
        <f t="shared" si="340"/>
        <v>0</v>
      </c>
      <c r="X3645">
        <f t="shared" si="341"/>
        <v>1</v>
      </c>
    </row>
    <row r="3646" spans="1:24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>
        <f>E3646/D3646</f>
        <v>0.16420000000000001</v>
      </c>
      <c r="O3646" s="6">
        <f>IF(L3646&gt;0,E3646/L3646,0)</f>
        <v>68.416666666666671</v>
      </c>
      <c r="P3646" s="11">
        <f t="shared" si="336"/>
        <v>42436.999305555553</v>
      </c>
      <c r="Q3646" s="11">
        <f>(((J3646/60)/60)/24)+DATE(1970,1,1)+(-5/24)</f>
        <v>42409.033414351848</v>
      </c>
      <c r="R3646" s="13" t="s">
        <v>8305</v>
      </c>
      <c r="S3646" s="14" t="str">
        <f t="shared" si="337"/>
        <v>theater</v>
      </c>
      <c r="T3646" s="13" t="str">
        <f t="shared" si="338"/>
        <v>musical</v>
      </c>
      <c r="U3646">
        <f>LEN(C3646)</f>
        <v>102</v>
      </c>
      <c r="V3646">
        <f t="shared" si="339"/>
        <v>0</v>
      </c>
      <c r="W3646">
        <f t="shared" si="340"/>
        <v>0</v>
      </c>
      <c r="X3646">
        <f t="shared" si="341"/>
        <v>1</v>
      </c>
    </row>
    <row r="3647" spans="1:24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>
        <f>E3647/D3647</f>
        <v>1E-3</v>
      </c>
      <c r="O3647" s="6">
        <f>IF(L3647&gt;0,E3647/L3647,0)</f>
        <v>1</v>
      </c>
      <c r="P3647" s="11">
        <f t="shared" si="336"/>
        <v>42695.803680555553</v>
      </c>
      <c r="Q3647" s="11">
        <f>(((J3647/60)/60)/24)+DATE(1970,1,1)+(-5/24)</f>
        <v>42665.762013888881</v>
      </c>
      <c r="R3647" s="13" t="s">
        <v>8305</v>
      </c>
      <c r="S3647" s="14" t="str">
        <f t="shared" si="337"/>
        <v>theater</v>
      </c>
      <c r="T3647" s="13" t="str">
        <f t="shared" si="338"/>
        <v>musical</v>
      </c>
      <c r="U3647">
        <f>LEN(C3647)</f>
        <v>121</v>
      </c>
      <c r="V3647">
        <f t="shared" si="339"/>
        <v>0</v>
      </c>
      <c r="W3647">
        <f t="shared" si="340"/>
        <v>0</v>
      </c>
      <c r="X3647">
        <f t="shared" si="341"/>
        <v>1</v>
      </c>
    </row>
    <row r="3648" spans="1:24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>
        <f>E3648/D3648</f>
        <v>4.8099999999999997E-2</v>
      </c>
      <c r="O3648" s="6">
        <f>IF(L3648&gt;0,E3648/L3648,0)</f>
        <v>60.125</v>
      </c>
      <c r="P3648" s="11">
        <f t="shared" si="336"/>
        <v>42171.770833333336</v>
      </c>
      <c r="Q3648" s="11">
        <f>(((J3648/60)/60)/24)+DATE(1970,1,1)+(-5/24)</f>
        <v>42140.21298611111</v>
      </c>
      <c r="R3648" s="13" t="s">
        <v>8305</v>
      </c>
      <c r="S3648" s="14" t="str">
        <f t="shared" si="337"/>
        <v>theater</v>
      </c>
      <c r="T3648" s="13" t="str">
        <f t="shared" si="338"/>
        <v>musical</v>
      </c>
      <c r="U3648">
        <f>LEN(C3648)</f>
        <v>112</v>
      </c>
      <c r="V3648">
        <f t="shared" si="339"/>
        <v>0</v>
      </c>
      <c r="W3648">
        <f t="shared" si="340"/>
        <v>0</v>
      </c>
      <c r="X3648">
        <f t="shared" si="341"/>
        <v>1</v>
      </c>
    </row>
    <row r="3649" spans="1:24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>
        <f>E3649/D3649</f>
        <v>0.06</v>
      </c>
      <c r="O3649" s="6">
        <f>IF(L3649&gt;0,E3649/L3649,0)</f>
        <v>15</v>
      </c>
      <c r="P3649" s="11">
        <f t="shared" si="336"/>
        <v>42643.540821759256</v>
      </c>
      <c r="Q3649" s="11">
        <f>(((J3649/60)/60)/24)+DATE(1970,1,1)+(-5/24)</f>
        <v>42598.540821759256</v>
      </c>
      <c r="R3649" s="13" t="s">
        <v>8305</v>
      </c>
      <c r="S3649" s="14" t="str">
        <f t="shared" si="337"/>
        <v>theater</v>
      </c>
      <c r="T3649" s="13" t="str">
        <f t="shared" si="338"/>
        <v>musical</v>
      </c>
      <c r="U3649">
        <f>LEN(C3649)</f>
        <v>123</v>
      </c>
      <c r="V3649">
        <f t="shared" si="339"/>
        <v>0</v>
      </c>
      <c r="W3649">
        <f t="shared" si="340"/>
        <v>0</v>
      </c>
      <c r="X3649">
        <f t="shared" si="341"/>
        <v>1</v>
      </c>
    </row>
    <row r="3650" spans="1:24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>
        <f>E3650/D3650</f>
        <v>1.003825</v>
      </c>
      <c r="O3650" s="6">
        <f>IF(L3650&gt;0,E3650/L3650,0)</f>
        <v>550.04109589041093</v>
      </c>
      <c r="P3650" s="11">
        <f t="shared" ref="P3650:P3713" si="342">(((I3650/60)/60)/24)+DATE(1970,1,1)+(-5/24)</f>
        <v>41917.083854166667</v>
      </c>
      <c r="Q3650" s="11">
        <f>(((J3650/60)/60)/24)+DATE(1970,1,1)+(-5/24)</f>
        <v>41887.083854166667</v>
      </c>
      <c r="R3650" s="13" t="s">
        <v>8271</v>
      </c>
      <c r="S3650" s="14" t="str">
        <f t="shared" ref="S3650:S3713" si="343">LEFT(R3650,SEARCH("/",R3650)-1)</f>
        <v>theater</v>
      </c>
      <c r="T3650" s="13" t="str">
        <f t="shared" ref="T3650:T3713" si="344">RIGHT(R3650,LEN(R3650)-SEARCH("/",R3650))</f>
        <v>plays</v>
      </c>
      <c r="U3650">
        <f>LEN(C3650)</f>
        <v>85</v>
      </c>
      <c r="V3650">
        <f t="shared" si="339"/>
        <v>0</v>
      </c>
      <c r="W3650">
        <f t="shared" si="340"/>
        <v>1</v>
      </c>
      <c r="X3650">
        <f t="shared" si="341"/>
        <v>0</v>
      </c>
    </row>
    <row r="3651" spans="1:24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>
        <f>E3651/D3651</f>
        <v>1.04</v>
      </c>
      <c r="O3651" s="6">
        <f>IF(L3651&gt;0,E3651/L3651,0)</f>
        <v>97.5</v>
      </c>
      <c r="P3651" s="11">
        <f t="shared" si="342"/>
        <v>41806.504560185182</v>
      </c>
      <c r="Q3651" s="11">
        <f>(((J3651/60)/60)/24)+DATE(1970,1,1)+(-5/24)</f>
        <v>41780.504560185182</v>
      </c>
      <c r="R3651" s="13" t="s">
        <v>8271</v>
      </c>
      <c r="S3651" s="14" t="str">
        <f t="shared" si="343"/>
        <v>theater</v>
      </c>
      <c r="T3651" s="13" t="str">
        <f t="shared" si="344"/>
        <v>plays</v>
      </c>
      <c r="U3651">
        <f>LEN(C3651)</f>
        <v>123</v>
      </c>
      <c r="V3651">
        <f t="shared" ref="V3651:V3714" si="345">IF(U3651&lt;50,1,0)</f>
        <v>0</v>
      </c>
      <c r="W3651">
        <f t="shared" ref="W3651:W3714" si="346">IF(AND(U3651&gt;= 50, U3651 &lt; 100),1,0)</f>
        <v>0</v>
      </c>
      <c r="X3651">
        <f t="shared" ref="X3651:X3714" si="347">IF(U3651&gt;=100,1,0)</f>
        <v>1</v>
      </c>
    </row>
    <row r="3652" spans="1:24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>
        <f>E3652/D3652</f>
        <v>1</v>
      </c>
      <c r="O3652" s="6">
        <f>IF(L3652&gt;0,E3652/L3652,0)</f>
        <v>29.411764705882351</v>
      </c>
      <c r="P3652" s="11">
        <f t="shared" si="342"/>
        <v>42402.270648148151</v>
      </c>
      <c r="Q3652" s="11">
        <f>(((J3652/60)/60)/24)+DATE(1970,1,1)+(-5/24)</f>
        <v>42381.270648148151</v>
      </c>
      <c r="R3652" s="13" t="s">
        <v>8271</v>
      </c>
      <c r="S3652" s="14" t="str">
        <f t="shared" si="343"/>
        <v>theater</v>
      </c>
      <c r="T3652" s="13" t="str">
        <f t="shared" si="344"/>
        <v>plays</v>
      </c>
      <c r="U3652">
        <f>LEN(C3652)</f>
        <v>131</v>
      </c>
      <c r="V3652">
        <f t="shared" si="345"/>
        <v>0</v>
      </c>
      <c r="W3652">
        <f t="shared" si="346"/>
        <v>0</v>
      </c>
      <c r="X3652">
        <f t="shared" si="347"/>
        <v>1</v>
      </c>
    </row>
    <row r="3653" spans="1:24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>
        <f>E3653/D3653</f>
        <v>1.04</v>
      </c>
      <c r="O3653" s="6">
        <f>IF(L3653&gt;0,E3653/L3653,0)</f>
        <v>57.777777777777779</v>
      </c>
      <c r="P3653" s="11">
        <f t="shared" si="342"/>
        <v>41861.457638888889</v>
      </c>
      <c r="Q3653" s="11">
        <f>(((J3653/60)/60)/24)+DATE(1970,1,1)+(-5/24)</f>
        <v>41828.437986111108</v>
      </c>
      <c r="R3653" s="13" t="s">
        <v>8271</v>
      </c>
      <c r="S3653" s="14" t="str">
        <f t="shared" si="343"/>
        <v>theater</v>
      </c>
      <c r="T3653" s="13" t="str">
        <f t="shared" si="344"/>
        <v>plays</v>
      </c>
      <c r="U3653">
        <f>LEN(C3653)</f>
        <v>103</v>
      </c>
      <c r="V3653">
        <f t="shared" si="345"/>
        <v>0</v>
      </c>
      <c r="W3653">
        <f t="shared" si="346"/>
        <v>0</v>
      </c>
      <c r="X3653">
        <f t="shared" si="347"/>
        <v>1</v>
      </c>
    </row>
    <row r="3654" spans="1:24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>
        <f>E3654/D3654</f>
        <v>2.5066666666666668</v>
      </c>
      <c r="O3654" s="6">
        <f>IF(L3654&gt;0,E3654/L3654,0)</f>
        <v>44.235294117647058</v>
      </c>
      <c r="P3654" s="11">
        <f t="shared" si="342"/>
        <v>42606.957638888889</v>
      </c>
      <c r="Q3654" s="11">
        <f>(((J3654/60)/60)/24)+DATE(1970,1,1)+(-5/24)</f>
        <v>42596.436365740738</v>
      </c>
      <c r="R3654" s="13" t="s">
        <v>8271</v>
      </c>
      <c r="S3654" s="14" t="str">
        <f t="shared" si="343"/>
        <v>theater</v>
      </c>
      <c r="T3654" s="13" t="str">
        <f t="shared" si="344"/>
        <v>plays</v>
      </c>
      <c r="U3654">
        <f>LEN(C3654)</f>
        <v>132</v>
      </c>
      <c r="V3654">
        <f t="shared" si="345"/>
        <v>0</v>
      </c>
      <c r="W3654">
        <f t="shared" si="346"/>
        <v>0</v>
      </c>
      <c r="X3654">
        <f t="shared" si="347"/>
        <v>1</v>
      </c>
    </row>
    <row r="3655" spans="1:24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>
        <f>E3655/D3655</f>
        <v>1.0049999999999999</v>
      </c>
      <c r="O3655" s="6">
        <f>IF(L3655&gt;0,E3655/L3655,0)</f>
        <v>60.909090909090907</v>
      </c>
      <c r="P3655" s="11">
        <f t="shared" si="342"/>
        <v>42221.155173611107</v>
      </c>
      <c r="Q3655" s="11">
        <f>(((J3655/60)/60)/24)+DATE(1970,1,1)+(-5/24)</f>
        <v>42191.155173611107</v>
      </c>
      <c r="R3655" s="13" t="s">
        <v>8271</v>
      </c>
      <c r="S3655" s="14" t="str">
        <f t="shared" si="343"/>
        <v>theater</v>
      </c>
      <c r="T3655" s="13" t="str">
        <f t="shared" si="344"/>
        <v>plays</v>
      </c>
      <c r="U3655">
        <f>LEN(C3655)</f>
        <v>131</v>
      </c>
      <c r="V3655">
        <f t="shared" si="345"/>
        <v>0</v>
      </c>
      <c r="W3655">
        <f t="shared" si="346"/>
        <v>0</v>
      </c>
      <c r="X3655">
        <f t="shared" si="347"/>
        <v>1</v>
      </c>
    </row>
    <row r="3656" spans="1:24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>
        <f>E3656/D3656</f>
        <v>1.744</v>
      </c>
      <c r="O3656" s="6">
        <f>IF(L3656&gt;0,E3656/L3656,0)</f>
        <v>68.84210526315789</v>
      </c>
      <c r="P3656" s="11">
        <f t="shared" si="342"/>
        <v>42463.499999999993</v>
      </c>
      <c r="Q3656" s="11">
        <f>(((J3656/60)/60)/24)+DATE(1970,1,1)+(-5/24)</f>
        <v>42440.20817129629</v>
      </c>
      <c r="R3656" s="13" t="s">
        <v>8271</v>
      </c>
      <c r="S3656" s="14" t="str">
        <f t="shared" si="343"/>
        <v>theater</v>
      </c>
      <c r="T3656" s="13" t="str">
        <f t="shared" si="344"/>
        <v>plays</v>
      </c>
      <c r="U3656">
        <f>LEN(C3656)</f>
        <v>136</v>
      </c>
      <c r="V3656">
        <f t="shared" si="345"/>
        <v>0</v>
      </c>
      <c r="W3656">
        <f t="shared" si="346"/>
        <v>0</v>
      </c>
      <c r="X3656">
        <f t="shared" si="347"/>
        <v>1</v>
      </c>
    </row>
    <row r="3657" spans="1:24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>
        <f>E3657/D3657</f>
        <v>1.1626000000000001</v>
      </c>
      <c r="O3657" s="6">
        <f>IF(L3657&gt;0,E3657/L3657,0)</f>
        <v>73.582278481012665</v>
      </c>
      <c r="P3657" s="11">
        <f t="shared" si="342"/>
        <v>42203.082638888889</v>
      </c>
      <c r="Q3657" s="11">
        <f>(((J3657/60)/60)/24)+DATE(1970,1,1)+(-5/24)</f>
        <v>42173.594884259255</v>
      </c>
      <c r="R3657" s="13" t="s">
        <v>8271</v>
      </c>
      <c r="S3657" s="14" t="str">
        <f t="shared" si="343"/>
        <v>theater</v>
      </c>
      <c r="T3657" s="13" t="str">
        <f t="shared" si="344"/>
        <v>plays</v>
      </c>
      <c r="U3657">
        <f>LEN(C3657)</f>
        <v>134</v>
      </c>
      <c r="V3657">
        <f t="shared" si="345"/>
        <v>0</v>
      </c>
      <c r="W3657">
        <f t="shared" si="346"/>
        <v>0</v>
      </c>
      <c r="X3657">
        <f t="shared" si="347"/>
        <v>1</v>
      </c>
    </row>
    <row r="3658" spans="1:24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>
        <f>E3658/D3658</f>
        <v>1.0582</v>
      </c>
      <c r="O3658" s="6">
        <f>IF(L3658&gt;0,E3658/L3658,0)</f>
        <v>115.02173913043478</v>
      </c>
      <c r="P3658" s="11">
        <f t="shared" si="342"/>
        <v>42767.749305555553</v>
      </c>
      <c r="Q3658" s="11">
        <f>(((J3658/60)/60)/24)+DATE(1970,1,1)+(-5/24)</f>
        <v>42737.70180555556</v>
      </c>
      <c r="R3658" s="13" t="s">
        <v>8271</v>
      </c>
      <c r="S3658" s="14" t="str">
        <f t="shared" si="343"/>
        <v>theater</v>
      </c>
      <c r="T3658" s="13" t="str">
        <f t="shared" si="344"/>
        <v>plays</v>
      </c>
      <c r="U3658">
        <f>LEN(C3658)</f>
        <v>124</v>
      </c>
      <c r="V3658">
        <f t="shared" si="345"/>
        <v>0</v>
      </c>
      <c r="W3658">
        <f t="shared" si="346"/>
        <v>0</v>
      </c>
      <c r="X3658">
        <f t="shared" si="347"/>
        <v>1</v>
      </c>
    </row>
    <row r="3659" spans="1:24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>
        <f>E3659/D3659</f>
        <v>1.1074999999999999</v>
      </c>
      <c r="O3659" s="6">
        <f>IF(L3659&gt;0,E3659/L3659,0)</f>
        <v>110.75</v>
      </c>
      <c r="P3659" s="11">
        <f t="shared" si="342"/>
        <v>42522.695833333331</v>
      </c>
      <c r="Q3659" s="11">
        <f>(((J3659/60)/60)/24)+DATE(1970,1,1)+(-5/24)</f>
        <v>42499.421516203707</v>
      </c>
      <c r="R3659" s="13" t="s">
        <v>8271</v>
      </c>
      <c r="S3659" s="14" t="str">
        <f t="shared" si="343"/>
        <v>theater</v>
      </c>
      <c r="T3659" s="13" t="str">
        <f t="shared" si="344"/>
        <v>plays</v>
      </c>
      <c r="U3659">
        <f>LEN(C3659)</f>
        <v>130</v>
      </c>
      <c r="V3659">
        <f t="shared" si="345"/>
        <v>0</v>
      </c>
      <c r="W3659">
        <f t="shared" si="346"/>
        <v>0</v>
      </c>
      <c r="X3659">
        <f t="shared" si="347"/>
        <v>1</v>
      </c>
    </row>
    <row r="3660" spans="1:24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>
        <f>E3660/D3660</f>
        <v>1.0066666666666666</v>
      </c>
      <c r="O3660" s="6">
        <f>IF(L3660&gt;0,E3660/L3660,0)</f>
        <v>75.5</v>
      </c>
      <c r="P3660" s="11">
        <f t="shared" si="342"/>
        <v>41821.957638888889</v>
      </c>
      <c r="Q3660" s="11">
        <f>(((J3660/60)/60)/24)+DATE(1970,1,1)+(-5/24)</f>
        <v>41775.650231481479</v>
      </c>
      <c r="R3660" s="13" t="s">
        <v>8271</v>
      </c>
      <c r="S3660" s="14" t="str">
        <f t="shared" si="343"/>
        <v>theater</v>
      </c>
      <c r="T3660" s="13" t="str">
        <f t="shared" si="344"/>
        <v>plays</v>
      </c>
      <c r="U3660">
        <f>LEN(C3660)</f>
        <v>68</v>
      </c>
      <c r="V3660">
        <f t="shared" si="345"/>
        <v>0</v>
      </c>
      <c r="W3660">
        <f t="shared" si="346"/>
        <v>1</v>
      </c>
      <c r="X3660">
        <f t="shared" si="347"/>
        <v>0</v>
      </c>
    </row>
    <row r="3661" spans="1:24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>
        <f>E3661/D3661</f>
        <v>1.0203333333333333</v>
      </c>
      <c r="O3661" s="6">
        <f>IF(L3661&gt;0,E3661/L3661,0)</f>
        <v>235.46153846153845</v>
      </c>
      <c r="P3661" s="11">
        <f t="shared" si="342"/>
        <v>42082.402083333327</v>
      </c>
      <c r="Q3661" s="11">
        <f>(((J3661/60)/60)/24)+DATE(1970,1,1)+(-5/24)</f>
        <v>42055.068865740737</v>
      </c>
      <c r="R3661" s="13" t="s">
        <v>8271</v>
      </c>
      <c r="S3661" s="14" t="str">
        <f t="shared" si="343"/>
        <v>theater</v>
      </c>
      <c r="T3661" s="13" t="str">
        <f t="shared" si="344"/>
        <v>plays</v>
      </c>
      <c r="U3661">
        <f>LEN(C3661)</f>
        <v>106</v>
      </c>
      <c r="V3661">
        <f t="shared" si="345"/>
        <v>0</v>
      </c>
      <c r="W3661">
        <f t="shared" si="346"/>
        <v>0</v>
      </c>
      <c r="X3661">
        <f t="shared" si="347"/>
        <v>1</v>
      </c>
    </row>
    <row r="3662" spans="1:24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>
        <f>E3662/D3662</f>
        <v>1</v>
      </c>
      <c r="O3662" s="6">
        <f>IF(L3662&gt;0,E3662/L3662,0)</f>
        <v>11.363636363636363</v>
      </c>
      <c r="P3662" s="11">
        <f t="shared" si="342"/>
        <v>41996.672743055555</v>
      </c>
      <c r="Q3662" s="11">
        <f>(((J3662/60)/60)/24)+DATE(1970,1,1)+(-5/24)</f>
        <v>41971.672743055555</v>
      </c>
      <c r="R3662" s="13" t="s">
        <v>8271</v>
      </c>
      <c r="S3662" s="14" t="str">
        <f t="shared" si="343"/>
        <v>theater</v>
      </c>
      <c r="T3662" s="13" t="str">
        <f t="shared" si="344"/>
        <v>plays</v>
      </c>
      <c r="U3662">
        <f>LEN(C3662)</f>
        <v>135</v>
      </c>
      <c r="V3662">
        <f t="shared" si="345"/>
        <v>0</v>
      </c>
      <c r="W3662">
        <f t="shared" si="346"/>
        <v>0</v>
      </c>
      <c r="X3662">
        <f t="shared" si="347"/>
        <v>1</v>
      </c>
    </row>
    <row r="3663" spans="1:24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>
        <f>E3663/D3663</f>
        <v>1.1100000000000001</v>
      </c>
      <c r="O3663" s="6">
        <f>IF(L3663&gt;0,E3663/L3663,0)</f>
        <v>92.5</v>
      </c>
      <c r="P3663" s="11">
        <f t="shared" si="342"/>
        <v>42469.958333333336</v>
      </c>
      <c r="Q3663" s="11">
        <f>(((J3663/60)/60)/24)+DATE(1970,1,1)+(-5/24)</f>
        <v>42447.688333333332</v>
      </c>
      <c r="R3663" s="13" t="s">
        <v>8271</v>
      </c>
      <c r="S3663" s="14" t="str">
        <f t="shared" si="343"/>
        <v>theater</v>
      </c>
      <c r="T3663" s="13" t="str">
        <f t="shared" si="344"/>
        <v>plays</v>
      </c>
      <c r="U3663">
        <f>LEN(C3663)</f>
        <v>135</v>
      </c>
      <c r="V3663">
        <f t="shared" si="345"/>
        <v>0</v>
      </c>
      <c r="W3663">
        <f t="shared" si="346"/>
        <v>0</v>
      </c>
      <c r="X3663">
        <f t="shared" si="347"/>
        <v>1</v>
      </c>
    </row>
    <row r="3664" spans="1:24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>
        <f>E3664/D3664</f>
        <v>1.0142500000000001</v>
      </c>
      <c r="O3664" s="6">
        <f>IF(L3664&gt;0,E3664/L3664,0)</f>
        <v>202.85</v>
      </c>
      <c r="P3664" s="11">
        <f t="shared" si="342"/>
        <v>42093.97006944444</v>
      </c>
      <c r="Q3664" s="11">
        <f>(((J3664/60)/60)/24)+DATE(1970,1,1)+(-5/24)</f>
        <v>42064.011736111112</v>
      </c>
      <c r="R3664" s="13" t="s">
        <v>8271</v>
      </c>
      <c r="S3664" s="14" t="str">
        <f t="shared" si="343"/>
        <v>theater</v>
      </c>
      <c r="T3664" s="13" t="str">
        <f t="shared" si="344"/>
        <v>plays</v>
      </c>
      <c r="U3664">
        <f>LEN(C3664)</f>
        <v>135</v>
      </c>
      <c r="V3664">
        <f t="shared" si="345"/>
        <v>0</v>
      </c>
      <c r="W3664">
        <f t="shared" si="346"/>
        <v>0</v>
      </c>
      <c r="X3664">
        <f t="shared" si="347"/>
        <v>1</v>
      </c>
    </row>
    <row r="3665" spans="1:24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>
        <f>E3665/D3665</f>
        <v>1.04</v>
      </c>
      <c r="O3665" s="6">
        <f>IF(L3665&gt;0,E3665/L3665,0)</f>
        <v>26</v>
      </c>
      <c r="P3665" s="11">
        <f t="shared" si="342"/>
        <v>42725.285069444442</v>
      </c>
      <c r="Q3665" s="11">
        <f>(((J3665/60)/60)/24)+DATE(1970,1,1)+(-5/24)</f>
        <v>42665.243402777771</v>
      </c>
      <c r="R3665" s="13" t="s">
        <v>8271</v>
      </c>
      <c r="S3665" s="14" t="str">
        <f t="shared" si="343"/>
        <v>theater</v>
      </c>
      <c r="T3665" s="13" t="str">
        <f t="shared" si="344"/>
        <v>plays</v>
      </c>
      <c r="U3665">
        <f>LEN(C3665)</f>
        <v>127</v>
      </c>
      <c r="V3665">
        <f t="shared" si="345"/>
        <v>0</v>
      </c>
      <c r="W3665">
        <f t="shared" si="346"/>
        <v>0</v>
      </c>
      <c r="X3665">
        <f t="shared" si="347"/>
        <v>1</v>
      </c>
    </row>
    <row r="3666" spans="1:24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>
        <f>E3666/D3666</f>
        <v>1.09375</v>
      </c>
      <c r="O3666" s="6">
        <f>IF(L3666&gt;0,E3666/L3666,0)</f>
        <v>46.05263157894737</v>
      </c>
      <c r="P3666" s="11">
        <f t="shared" si="342"/>
        <v>42537.04038194444</v>
      </c>
      <c r="Q3666" s="11">
        <f>(((J3666/60)/60)/24)+DATE(1970,1,1)+(-5/24)</f>
        <v>42523.04038194444</v>
      </c>
      <c r="R3666" s="13" t="s">
        <v>8271</v>
      </c>
      <c r="S3666" s="14" t="str">
        <f t="shared" si="343"/>
        <v>theater</v>
      </c>
      <c r="T3666" s="13" t="str">
        <f t="shared" si="344"/>
        <v>plays</v>
      </c>
      <c r="U3666">
        <f>LEN(C3666)</f>
        <v>132</v>
      </c>
      <c r="V3666">
        <f t="shared" si="345"/>
        <v>0</v>
      </c>
      <c r="W3666">
        <f t="shared" si="346"/>
        <v>0</v>
      </c>
      <c r="X3666">
        <f t="shared" si="347"/>
        <v>1</v>
      </c>
    </row>
    <row r="3667" spans="1:24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>
        <f>E3667/D3667</f>
        <v>1.1516129032258065</v>
      </c>
      <c r="O3667" s="6">
        <f>IF(L3667&gt;0,E3667/L3667,0)</f>
        <v>51</v>
      </c>
      <c r="P3667" s="11">
        <f t="shared" si="342"/>
        <v>42305.620833333327</v>
      </c>
      <c r="Q3667" s="11">
        <f>(((J3667/60)/60)/24)+DATE(1970,1,1)+(-5/24)</f>
        <v>42294.59979166666</v>
      </c>
      <c r="R3667" s="13" t="s">
        <v>8271</v>
      </c>
      <c r="S3667" s="14" t="str">
        <f t="shared" si="343"/>
        <v>theater</v>
      </c>
      <c r="T3667" s="13" t="str">
        <f t="shared" si="344"/>
        <v>plays</v>
      </c>
      <c r="U3667">
        <f>LEN(C3667)</f>
        <v>133</v>
      </c>
      <c r="V3667">
        <f t="shared" si="345"/>
        <v>0</v>
      </c>
      <c r="W3667">
        <f t="shared" si="346"/>
        <v>0</v>
      </c>
      <c r="X3667">
        <f t="shared" si="347"/>
        <v>1</v>
      </c>
    </row>
    <row r="3668" spans="1:24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>
        <f>E3668/D3668</f>
        <v>1</v>
      </c>
      <c r="O3668" s="6">
        <f>IF(L3668&gt;0,E3668/L3668,0)</f>
        <v>31.578947368421051</v>
      </c>
      <c r="P3668" s="11">
        <f t="shared" si="342"/>
        <v>41844.083333333328</v>
      </c>
      <c r="Q3668" s="11">
        <f>(((J3668/60)/60)/24)+DATE(1970,1,1)+(-5/24)</f>
        <v>41822.696550925924</v>
      </c>
      <c r="R3668" s="13" t="s">
        <v>8271</v>
      </c>
      <c r="S3668" s="14" t="str">
        <f t="shared" si="343"/>
        <v>theater</v>
      </c>
      <c r="T3668" s="13" t="str">
        <f t="shared" si="344"/>
        <v>plays</v>
      </c>
      <c r="U3668">
        <f>LEN(C3668)</f>
        <v>49</v>
      </c>
      <c r="V3668">
        <f t="shared" si="345"/>
        <v>1</v>
      </c>
      <c r="W3668">
        <f t="shared" si="346"/>
        <v>0</v>
      </c>
      <c r="X3668">
        <f t="shared" si="347"/>
        <v>0</v>
      </c>
    </row>
    <row r="3669" spans="1:24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>
        <f>E3669/D3669</f>
        <v>1.0317033333333334</v>
      </c>
      <c r="O3669" s="6">
        <f>IF(L3669&gt;0,E3669/L3669,0)</f>
        <v>53.363965517241382</v>
      </c>
      <c r="P3669" s="11">
        <f t="shared" si="342"/>
        <v>42203.761793981481</v>
      </c>
      <c r="Q3669" s="11">
        <f>(((J3669/60)/60)/24)+DATE(1970,1,1)+(-5/24)</f>
        <v>42173.761793981481</v>
      </c>
      <c r="R3669" s="13" t="s">
        <v>8271</v>
      </c>
      <c r="S3669" s="14" t="str">
        <f t="shared" si="343"/>
        <v>theater</v>
      </c>
      <c r="T3669" s="13" t="str">
        <f t="shared" si="344"/>
        <v>plays</v>
      </c>
      <c r="U3669">
        <f>LEN(C3669)</f>
        <v>131</v>
      </c>
      <c r="V3669">
        <f t="shared" si="345"/>
        <v>0</v>
      </c>
      <c r="W3669">
        <f t="shared" si="346"/>
        <v>0</v>
      </c>
      <c r="X3669">
        <f t="shared" si="347"/>
        <v>1</v>
      </c>
    </row>
    <row r="3670" spans="1:24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>
        <f>E3670/D3670</f>
        <v>1.0349999999999999</v>
      </c>
      <c r="O3670" s="6">
        <f>IF(L3670&gt;0,E3670/L3670,0)</f>
        <v>36.964285714285715</v>
      </c>
      <c r="P3670" s="11">
        <f t="shared" si="342"/>
        <v>42208.564583333333</v>
      </c>
      <c r="Q3670" s="11">
        <f>(((J3670/60)/60)/24)+DATE(1970,1,1)+(-5/24)</f>
        <v>42185.347824074073</v>
      </c>
      <c r="R3670" s="13" t="s">
        <v>8271</v>
      </c>
      <c r="S3670" s="14" t="str">
        <f t="shared" si="343"/>
        <v>theater</v>
      </c>
      <c r="T3670" s="13" t="str">
        <f t="shared" si="344"/>
        <v>plays</v>
      </c>
      <c r="U3670">
        <f>LEN(C3670)</f>
        <v>135</v>
      </c>
      <c r="V3670">
        <f t="shared" si="345"/>
        <v>0</v>
      </c>
      <c r="W3670">
        <f t="shared" si="346"/>
        <v>0</v>
      </c>
      <c r="X3670">
        <f t="shared" si="347"/>
        <v>1</v>
      </c>
    </row>
    <row r="3671" spans="1:24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>
        <f>E3671/D3671</f>
        <v>1.3819999999999999</v>
      </c>
      <c r="O3671" s="6">
        <f>IF(L3671&gt;0,E3671/L3671,0)</f>
        <v>81.294117647058826</v>
      </c>
      <c r="P3671" s="11">
        <f t="shared" si="342"/>
        <v>42166.466863425921</v>
      </c>
      <c r="Q3671" s="11">
        <f>(((J3671/60)/60)/24)+DATE(1970,1,1)+(-5/24)</f>
        <v>42136.466863425921</v>
      </c>
      <c r="R3671" s="13" t="s">
        <v>8271</v>
      </c>
      <c r="S3671" s="14" t="str">
        <f t="shared" si="343"/>
        <v>theater</v>
      </c>
      <c r="T3671" s="13" t="str">
        <f t="shared" si="344"/>
        <v>plays</v>
      </c>
      <c r="U3671">
        <f>LEN(C3671)</f>
        <v>133</v>
      </c>
      <c r="V3671">
        <f t="shared" si="345"/>
        <v>0</v>
      </c>
      <c r="W3671">
        <f t="shared" si="346"/>
        <v>0</v>
      </c>
      <c r="X3671">
        <f t="shared" si="347"/>
        <v>1</v>
      </c>
    </row>
    <row r="3672" spans="1:24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>
        <f>E3672/D3672</f>
        <v>1.0954545454545455</v>
      </c>
      <c r="O3672" s="6">
        <f>IF(L3672&gt;0,E3672/L3672,0)</f>
        <v>20.083333333333332</v>
      </c>
      <c r="P3672" s="11">
        <f t="shared" si="342"/>
        <v>42155.749999999993</v>
      </c>
      <c r="Q3672" s="11">
        <f>(((J3672/60)/60)/24)+DATE(1970,1,1)+(-5/24)</f>
        <v>42142.305682870363</v>
      </c>
      <c r="R3672" s="13" t="s">
        <v>8271</v>
      </c>
      <c r="S3672" s="14" t="str">
        <f t="shared" si="343"/>
        <v>theater</v>
      </c>
      <c r="T3672" s="13" t="str">
        <f t="shared" si="344"/>
        <v>plays</v>
      </c>
      <c r="U3672">
        <f>LEN(C3672)</f>
        <v>127</v>
      </c>
      <c r="V3672">
        <f t="shared" si="345"/>
        <v>0</v>
      </c>
      <c r="W3672">
        <f t="shared" si="346"/>
        <v>0</v>
      </c>
      <c r="X3672">
        <f t="shared" si="347"/>
        <v>1</v>
      </c>
    </row>
    <row r="3673" spans="1:24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>
        <f>E3673/D3673</f>
        <v>1.0085714285714287</v>
      </c>
      <c r="O3673" s="6">
        <f>IF(L3673&gt;0,E3673/L3673,0)</f>
        <v>88.25</v>
      </c>
      <c r="P3673" s="11">
        <f t="shared" si="342"/>
        <v>41840.957638888889</v>
      </c>
      <c r="Q3673" s="11">
        <f>(((J3673/60)/60)/24)+DATE(1970,1,1)+(-5/24)</f>
        <v>41820.419756944444</v>
      </c>
      <c r="R3673" s="13" t="s">
        <v>8271</v>
      </c>
      <c r="S3673" s="14" t="str">
        <f t="shared" si="343"/>
        <v>theater</v>
      </c>
      <c r="T3673" s="13" t="str">
        <f t="shared" si="344"/>
        <v>plays</v>
      </c>
      <c r="U3673">
        <f>LEN(C3673)</f>
        <v>131</v>
      </c>
      <c r="V3673">
        <f t="shared" si="345"/>
        <v>0</v>
      </c>
      <c r="W3673">
        <f t="shared" si="346"/>
        <v>0</v>
      </c>
      <c r="X3673">
        <f t="shared" si="347"/>
        <v>1</v>
      </c>
    </row>
    <row r="3674" spans="1:24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>
        <f>E3674/D3674</f>
        <v>1.0153333333333334</v>
      </c>
      <c r="O3674" s="6">
        <f>IF(L3674&gt;0,E3674/L3674,0)</f>
        <v>53.438596491228068</v>
      </c>
      <c r="P3674" s="11">
        <f t="shared" si="342"/>
        <v>41908.738240740735</v>
      </c>
      <c r="Q3674" s="11">
        <f>(((J3674/60)/60)/24)+DATE(1970,1,1)+(-5/24)</f>
        <v>41878.738240740735</v>
      </c>
      <c r="R3674" s="13" t="s">
        <v>8271</v>
      </c>
      <c r="S3674" s="14" t="str">
        <f t="shared" si="343"/>
        <v>theater</v>
      </c>
      <c r="T3674" s="13" t="str">
        <f t="shared" si="344"/>
        <v>plays</v>
      </c>
      <c r="U3674">
        <f>LEN(C3674)</f>
        <v>135</v>
      </c>
      <c r="V3674">
        <f t="shared" si="345"/>
        <v>0</v>
      </c>
      <c r="W3674">
        <f t="shared" si="346"/>
        <v>0</v>
      </c>
      <c r="X3674">
        <f t="shared" si="347"/>
        <v>1</v>
      </c>
    </row>
    <row r="3675" spans="1:24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>
        <f>E3675/D3675</f>
        <v>1.13625</v>
      </c>
      <c r="O3675" s="6">
        <f>IF(L3675&gt;0,E3675/L3675,0)</f>
        <v>39.868421052631582</v>
      </c>
      <c r="P3675" s="11">
        <f t="shared" si="342"/>
        <v>41948.327777777777</v>
      </c>
      <c r="Q3675" s="11">
        <f>(((J3675/60)/60)/24)+DATE(1970,1,1)+(-5/24)</f>
        <v>41914.086770833332</v>
      </c>
      <c r="R3675" s="13" t="s">
        <v>8271</v>
      </c>
      <c r="S3675" s="14" t="str">
        <f t="shared" si="343"/>
        <v>theater</v>
      </c>
      <c r="T3675" s="13" t="str">
        <f t="shared" si="344"/>
        <v>plays</v>
      </c>
      <c r="U3675">
        <f>LEN(C3675)</f>
        <v>124</v>
      </c>
      <c r="V3675">
        <f t="shared" si="345"/>
        <v>0</v>
      </c>
      <c r="W3675">
        <f t="shared" si="346"/>
        <v>0</v>
      </c>
      <c r="X3675">
        <f t="shared" si="347"/>
        <v>1</v>
      </c>
    </row>
    <row r="3676" spans="1:24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>
        <f>E3676/D3676</f>
        <v>1</v>
      </c>
      <c r="O3676" s="6">
        <f>IF(L3676&gt;0,E3676/L3676,0)</f>
        <v>145.16129032258064</v>
      </c>
      <c r="P3676" s="11">
        <f t="shared" si="342"/>
        <v>42616.664687499993</v>
      </c>
      <c r="Q3676" s="11">
        <f>(((J3676/60)/60)/24)+DATE(1970,1,1)+(-5/24)</f>
        <v>42556.664687499993</v>
      </c>
      <c r="R3676" s="13" t="s">
        <v>8271</v>
      </c>
      <c r="S3676" s="14" t="str">
        <f t="shared" si="343"/>
        <v>theater</v>
      </c>
      <c r="T3676" s="13" t="str">
        <f t="shared" si="344"/>
        <v>plays</v>
      </c>
      <c r="U3676">
        <f>LEN(C3676)</f>
        <v>136</v>
      </c>
      <c r="V3676">
        <f t="shared" si="345"/>
        <v>0</v>
      </c>
      <c r="W3676">
        <f t="shared" si="346"/>
        <v>0</v>
      </c>
      <c r="X3676">
        <f t="shared" si="347"/>
        <v>1</v>
      </c>
    </row>
    <row r="3677" spans="1:24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>
        <f>E3677/D3677</f>
        <v>1.4</v>
      </c>
      <c r="O3677" s="6">
        <f>IF(L3677&gt;0,E3677/L3677,0)</f>
        <v>23.333333333333332</v>
      </c>
      <c r="P3677" s="11">
        <f t="shared" si="342"/>
        <v>42505.749999999993</v>
      </c>
      <c r="Q3677" s="11">
        <f>(((J3677/60)/60)/24)+DATE(1970,1,1)+(-5/24)</f>
        <v>42493.388680555552</v>
      </c>
      <c r="R3677" s="13" t="s">
        <v>8271</v>
      </c>
      <c r="S3677" s="14" t="str">
        <f t="shared" si="343"/>
        <v>theater</v>
      </c>
      <c r="T3677" s="13" t="str">
        <f t="shared" si="344"/>
        <v>plays</v>
      </c>
      <c r="U3677">
        <f>LEN(C3677)</f>
        <v>132</v>
      </c>
      <c r="V3677">
        <f t="shared" si="345"/>
        <v>0</v>
      </c>
      <c r="W3677">
        <f t="shared" si="346"/>
        <v>0</v>
      </c>
      <c r="X3677">
        <f t="shared" si="347"/>
        <v>1</v>
      </c>
    </row>
    <row r="3678" spans="1:24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>
        <f>E3678/D3678</f>
        <v>1.2875000000000001</v>
      </c>
      <c r="O3678" s="6">
        <f>IF(L3678&gt;0,E3678/L3678,0)</f>
        <v>64.375</v>
      </c>
      <c r="P3678" s="11">
        <f t="shared" si="342"/>
        <v>41894.607453703698</v>
      </c>
      <c r="Q3678" s="11">
        <f>(((J3678/60)/60)/24)+DATE(1970,1,1)+(-5/24)</f>
        <v>41876.607453703698</v>
      </c>
      <c r="R3678" s="13" t="s">
        <v>8271</v>
      </c>
      <c r="S3678" s="14" t="str">
        <f t="shared" si="343"/>
        <v>theater</v>
      </c>
      <c r="T3678" s="13" t="str">
        <f t="shared" si="344"/>
        <v>plays</v>
      </c>
      <c r="U3678">
        <f>LEN(C3678)</f>
        <v>130</v>
      </c>
      <c r="V3678">
        <f t="shared" si="345"/>
        <v>0</v>
      </c>
      <c r="W3678">
        <f t="shared" si="346"/>
        <v>0</v>
      </c>
      <c r="X3678">
        <f t="shared" si="347"/>
        <v>1</v>
      </c>
    </row>
    <row r="3679" spans="1:24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>
        <f>E3679/D3679</f>
        <v>1.0290416666666666</v>
      </c>
      <c r="O3679" s="6">
        <f>IF(L3679&gt;0,E3679/L3679,0)</f>
        <v>62.052763819095475</v>
      </c>
      <c r="P3679" s="11">
        <f t="shared" si="342"/>
        <v>41822.957638888889</v>
      </c>
      <c r="Q3679" s="11">
        <f>(((J3679/60)/60)/24)+DATE(1970,1,1)+(-5/24)</f>
        <v>41802.365949074068</v>
      </c>
      <c r="R3679" s="13" t="s">
        <v>8271</v>
      </c>
      <c r="S3679" s="14" t="str">
        <f t="shared" si="343"/>
        <v>theater</v>
      </c>
      <c r="T3679" s="13" t="str">
        <f t="shared" si="344"/>
        <v>plays</v>
      </c>
      <c r="U3679">
        <f>LEN(C3679)</f>
        <v>96</v>
      </c>
      <c r="V3679">
        <f t="shared" si="345"/>
        <v>0</v>
      </c>
      <c r="W3679">
        <f t="shared" si="346"/>
        <v>1</v>
      </c>
      <c r="X3679">
        <f t="shared" si="347"/>
        <v>0</v>
      </c>
    </row>
    <row r="3680" spans="1:24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>
        <f>E3680/D3680</f>
        <v>1.0249999999999999</v>
      </c>
      <c r="O3680" s="6">
        <f>IF(L3680&gt;0,E3680/L3680,0)</f>
        <v>66.129032258064512</v>
      </c>
      <c r="P3680" s="11">
        <f t="shared" si="342"/>
        <v>42155.322893518511</v>
      </c>
      <c r="Q3680" s="11">
        <f>(((J3680/60)/60)/24)+DATE(1970,1,1)+(-5/24)</f>
        <v>42120.322893518511</v>
      </c>
      <c r="R3680" s="13" t="s">
        <v>8271</v>
      </c>
      <c r="S3680" s="14" t="str">
        <f t="shared" si="343"/>
        <v>theater</v>
      </c>
      <c r="T3680" s="13" t="str">
        <f t="shared" si="344"/>
        <v>plays</v>
      </c>
      <c r="U3680">
        <f>LEN(C3680)</f>
        <v>94</v>
      </c>
      <c r="V3680">
        <f t="shared" si="345"/>
        <v>0</v>
      </c>
      <c r="W3680">
        <f t="shared" si="346"/>
        <v>1</v>
      </c>
      <c r="X3680">
        <f t="shared" si="347"/>
        <v>0</v>
      </c>
    </row>
    <row r="3681" spans="1:24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>
        <f>E3681/D3681</f>
        <v>1.101</v>
      </c>
      <c r="O3681" s="6">
        <f>IF(L3681&gt;0,E3681/L3681,0)</f>
        <v>73.400000000000006</v>
      </c>
      <c r="P3681" s="11">
        <f t="shared" si="342"/>
        <v>41820.999305555553</v>
      </c>
      <c r="Q3681" s="11">
        <f>(((J3681/60)/60)/24)+DATE(1970,1,1)+(-5/24)</f>
        <v>41786.553020833329</v>
      </c>
      <c r="R3681" s="13" t="s">
        <v>8271</v>
      </c>
      <c r="S3681" s="14" t="str">
        <f t="shared" si="343"/>
        <v>theater</v>
      </c>
      <c r="T3681" s="13" t="str">
        <f t="shared" si="344"/>
        <v>plays</v>
      </c>
      <c r="U3681">
        <f>LEN(C3681)</f>
        <v>131</v>
      </c>
      <c r="V3681">
        <f t="shared" si="345"/>
        <v>0</v>
      </c>
      <c r="W3681">
        <f t="shared" si="346"/>
        <v>0</v>
      </c>
      <c r="X3681">
        <f t="shared" si="347"/>
        <v>1</v>
      </c>
    </row>
    <row r="3682" spans="1:24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>
        <f>E3682/D3682</f>
        <v>1.1276666666666666</v>
      </c>
      <c r="O3682" s="6">
        <f>IF(L3682&gt;0,E3682/L3682,0)</f>
        <v>99.5</v>
      </c>
      <c r="P3682" s="11">
        <f t="shared" si="342"/>
        <v>42648.245763888881</v>
      </c>
      <c r="Q3682" s="11">
        <f>(((J3682/60)/60)/24)+DATE(1970,1,1)+(-5/24)</f>
        <v>42627.245763888881</v>
      </c>
      <c r="R3682" s="13" t="s">
        <v>8271</v>
      </c>
      <c r="S3682" s="14" t="str">
        <f t="shared" si="343"/>
        <v>theater</v>
      </c>
      <c r="T3682" s="13" t="str">
        <f t="shared" si="344"/>
        <v>plays</v>
      </c>
      <c r="U3682">
        <f>LEN(C3682)</f>
        <v>102</v>
      </c>
      <c r="V3682">
        <f t="shared" si="345"/>
        <v>0</v>
      </c>
      <c r="W3682">
        <f t="shared" si="346"/>
        <v>0</v>
      </c>
      <c r="X3682">
        <f t="shared" si="347"/>
        <v>1</v>
      </c>
    </row>
    <row r="3683" spans="1:24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>
        <f>E3683/D3683</f>
        <v>1.119</v>
      </c>
      <c r="O3683" s="6">
        <f>IF(L3683&gt;0,E3683/L3683,0)</f>
        <v>62.166666666666664</v>
      </c>
      <c r="P3683" s="11">
        <f t="shared" si="342"/>
        <v>42384.443171296291</v>
      </c>
      <c r="Q3683" s="11">
        <f>(((J3683/60)/60)/24)+DATE(1970,1,1)+(-5/24)</f>
        <v>42374.443171296291</v>
      </c>
      <c r="R3683" s="13" t="s">
        <v>8271</v>
      </c>
      <c r="S3683" s="14" t="str">
        <f t="shared" si="343"/>
        <v>theater</v>
      </c>
      <c r="T3683" s="13" t="str">
        <f t="shared" si="344"/>
        <v>plays</v>
      </c>
      <c r="U3683">
        <f>LEN(C3683)</f>
        <v>139</v>
      </c>
      <c r="V3683">
        <f t="shared" si="345"/>
        <v>0</v>
      </c>
      <c r="W3683">
        <f t="shared" si="346"/>
        <v>0</v>
      </c>
      <c r="X3683">
        <f t="shared" si="347"/>
        <v>1</v>
      </c>
    </row>
    <row r="3684" spans="1:24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>
        <f>E3684/D3684</f>
        <v>1.3919999999999999</v>
      </c>
      <c r="O3684" s="6">
        <f>IF(L3684&gt;0,E3684/L3684,0)</f>
        <v>62.328358208955223</v>
      </c>
      <c r="P3684" s="11">
        <f t="shared" si="342"/>
        <v>41806.082638888889</v>
      </c>
      <c r="Q3684" s="11">
        <f>(((J3684/60)/60)/24)+DATE(1970,1,1)+(-5/24)</f>
        <v>41772.477060185185</v>
      </c>
      <c r="R3684" s="13" t="s">
        <v>8271</v>
      </c>
      <c r="S3684" s="14" t="str">
        <f t="shared" si="343"/>
        <v>theater</v>
      </c>
      <c r="T3684" s="13" t="str">
        <f t="shared" si="344"/>
        <v>plays</v>
      </c>
      <c r="U3684">
        <f>LEN(C3684)</f>
        <v>122</v>
      </c>
      <c r="V3684">
        <f t="shared" si="345"/>
        <v>0</v>
      </c>
      <c r="W3684">
        <f t="shared" si="346"/>
        <v>0</v>
      </c>
      <c r="X3684">
        <f t="shared" si="347"/>
        <v>1</v>
      </c>
    </row>
    <row r="3685" spans="1:24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>
        <f>E3685/D3685</f>
        <v>1.1085714285714285</v>
      </c>
      <c r="O3685" s="6">
        <f>IF(L3685&gt;0,E3685/L3685,0)</f>
        <v>58.787878787878789</v>
      </c>
      <c r="P3685" s="11">
        <f t="shared" si="342"/>
        <v>42662.908518518518</v>
      </c>
      <c r="Q3685" s="11">
        <f>(((J3685/60)/60)/24)+DATE(1970,1,1)+(-5/24)</f>
        <v>42632.908518518518</v>
      </c>
      <c r="R3685" s="13" t="s">
        <v>8271</v>
      </c>
      <c r="S3685" s="14" t="str">
        <f t="shared" si="343"/>
        <v>theater</v>
      </c>
      <c r="T3685" s="13" t="str">
        <f t="shared" si="344"/>
        <v>plays</v>
      </c>
      <c r="U3685">
        <f>LEN(C3685)</f>
        <v>104</v>
      </c>
      <c r="V3685">
        <f t="shared" si="345"/>
        <v>0</v>
      </c>
      <c r="W3685">
        <f t="shared" si="346"/>
        <v>0</v>
      </c>
      <c r="X3685">
        <f t="shared" si="347"/>
        <v>1</v>
      </c>
    </row>
    <row r="3686" spans="1:24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>
        <f>E3686/D3686</f>
        <v>1.3906666666666667</v>
      </c>
      <c r="O3686" s="6">
        <f>IF(L3686&gt;0,E3686/L3686,0)</f>
        <v>45.347826086956523</v>
      </c>
      <c r="P3686" s="11">
        <f t="shared" si="342"/>
        <v>42248.97206018518</v>
      </c>
      <c r="Q3686" s="11">
        <f>(((J3686/60)/60)/24)+DATE(1970,1,1)+(-5/24)</f>
        <v>42218.97206018518</v>
      </c>
      <c r="R3686" s="13" t="s">
        <v>8271</v>
      </c>
      <c r="S3686" s="14" t="str">
        <f t="shared" si="343"/>
        <v>theater</v>
      </c>
      <c r="T3686" s="13" t="str">
        <f t="shared" si="344"/>
        <v>plays</v>
      </c>
      <c r="U3686">
        <f>LEN(C3686)</f>
        <v>132</v>
      </c>
      <c r="V3686">
        <f t="shared" si="345"/>
        <v>0</v>
      </c>
      <c r="W3686">
        <f t="shared" si="346"/>
        <v>0</v>
      </c>
      <c r="X3686">
        <f t="shared" si="347"/>
        <v>1</v>
      </c>
    </row>
    <row r="3687" spans="1:24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>
        <f>E3687/D3687</f>
        <v>1.0569999999999999</v>
      </c>
      <c r="O3687" s="6">
        <f>IF(L3687&gt;0,E3687/L3687,0)</f>
        <v>41.944444444444443</v>
      </c>
      <c r="P3687" s="11">
        <f t="shared" si="342"/>
        <v>41778.666666666664</v>
      </c>
      <c r="Q3687" s="11">
        <f>(((J3687/60)/60)/24)+DATE(1970,1,1)+(-5/24)</f>
        <v>41753.384942129625</v>
      </c>
      <c r="R3687" s="13" t="s">
        <v>8271</v>
      </c>
      <c r="S3687" s="14" t="str">
        <f t="shared" si="343"/>
        <v>theater</v>
      </c>
      <c r="T3687" s="13" t="str">
        <f t="shared" si="344"/>
        <v>plays</v>
      </c>
      <c r="U3687">
        <f>LEN(C3687)</f>
        <v>122</v>
      </c>
      <c r="V3687">
        <f t="shared" si="345"/>
        <v>0</v>
      </c>
      <c r="W3687">
        <f t="shared" si="346"/>
        <v>0</v>
      </c>
      <c r="X3687">
        <f t="shared" si="347"/>
        <v>1</v>
      </c>
    </row>
    <row r="3688" spans="1:24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>
        <f>E3688/D3688</f>
        <v>1.0142857142857142</v>
      </c>
      <c r="O3688" s="6">
        <f>IF(L3688&gt;0,E3688/L3688,0)</f>
        <v>59.166666666666664</v>
      </c>
      <c r="P3688" s="11">
        <f t="shared" si="342"/>
        <v>42244.957638888889</v>
      </c>
      <c r="Q3688" s="11">
        <f>(((J3688/60)/60)/24)+DATE(1970,1,1)+(-5/24)</f>
        <v>42230.454398148147</v>
      </c>
      <c r="R3688" s="13" t="s">
        <v>8271</v>
      </c>
      <c r="S3688" s="14" t="str">
        <f t="shared" si="343"/>
        <v>theater</v>
      </c>
      <c r="T3688" s="13" t="str">
        <f t="shared" si="344"/>
        <v>plays</v>
      </c>
      <c r="U3688">
        <f>LEN(C3688)</f>
        <v>109</v>
      </c>
      <c r="V3688">
        <f t="shared" si="345"/>
        <v>0</v>
      </c>
      <c r="W3688">
        <f t="shared" si="346"/>
        <v>0</v>
      </c>
      <c r="X3688">
        <f t="shared" si="347"/>
        <v>1</v>
      </c>
    </row>
    <row r="3689" spans="1:24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>
        <f>E3689/D3689</f>
        <v>1.0024500000000001</v>
      </c>
      <c r="O3689" s="6">
        <f>IF(L3689&gt;0,E3689/L3689,0)</f>
        <v>200.49</v>
      </c>
      <c r="P3689" s="11">
        <f t="shared" si="342"/>
        <v>41817.009895833333</v>
      </c>
      <c r="Q3689" s="11">
        <f>(((J3689/60)/60)/24)+DATE(1970,1,1)+(-5/24)</f>
        <v>41787.009895833333</v>
      </c>
      <c r="R3689" s="13" t="s">
        <v>8271</v>
      </c>
      <c r="S3689" s="14" t="str">
        <f t="shared" si="343"/>
        <v>theater</v>
      </c>
      <c r="T3689" s="13" t="str">
        <f t="shared" si="344"/>
        <v>plays</v>
      </c>
      <c r="U3689">
        <f>LEN(C3689)</f>
        <v>135</v>
      </c>
      <c r="V3689">
        <f t="shared" si="345"/>
        <v>0</v>
      </c>
      <c r="W3689">
        <f t="shared" si="346"/>
        <v>0</v>
      </c>
      <c r="X3689">
        <f t="shared" si="347"/>
        <v>1</v>
      </c>
    </row>
    <row r="3690" spans="1:24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>
        <f>E3690/D3690</f>
        <v>1.0916666666666666</v>
      </c>
      <c r="O3690" s="6">
        <f>IF(L3690&gt;0,E3690/L3690,0)</f>
        <v>83.974358974358978</v>
      </c>
      <c r="P3690" s="11">
        <f t="shared" si="342"/>
        <v>41859.578749999993</v>
      </c>
      <c r="Q3690" s="11">
        <f>(((J3690/60)/60)/24)+DATE(1970,1,1)+(-5/24)</f>
        <v>41829.578749999993</v>
      </c>
      <c r="R3690" s="13" t="s">
        <v>8271</v>
      </c>
      <c r="S3690" s="14" t="str">
        <f t="shared" si="343"/>
        <v>theater</v>
      </c>
      <c r="T3690" s="13" t="str">
        <f t="shared" si="344"/>
        <v>plays</v>
      </c>
      <c r="U3690">
        <f>LEN(C3690)</f>
        <v>124</v>
      </c>
      <c r="V3690">
        <f t="shared" si="345"/>
        <v>0</v>
      </c>
      <c r="W3690">
        <f t="shared" si="346"/>
        <v>0</v>
      </c>
      <c r="X3690">
        <f t="shared" si="347"/>
        <v>1</v>
      </c>
    </row>
    <row r="3691" spans="1:24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>
        <f>E3691/D3691</f>
        <v>1.1833333333333333</v>
      </c>
      <c r="O3691" s="6">
        <f>IF(L3691&gt;0,E3691/L3691,0)</f>
        <v>57.258064516129032</v>
      </c>
      <c r="P3691" s="11">
        <f t="shared" si="342"/>
        <v>42176.725694444445</v>
      </c>
      <c r="Q3691" s="11">
        <f>(((J3691/60)/60)/24)+DATE(1970,1,1)+(-5/24)</f>
        <v>42147.61850694444</v>
      </c>
      <c r="R3691" s="13" t="s">
        <v>8271</v>
      </c>
      <c r="S3691" s="14" t="str">
        <f t="shared" si="343"/>
        <v>theater</v>
      </c>
      <c r="T3691" s="13" t="str">
        <f t="shared" si="344"/>
        <v>plays</v>
      </c>
      <c r="U3691">
        <f>LEN(C3691)</f>
        <v>133</v>
      </c>
      <c r="V3691">
        <f t="shared" si="345"/>
        <v>0</v>
      </c>
      <c r="W3691">
        <f t="shared" si="346"/>
        <v>0</v>
      </c>
      <c r="X3691">
        <f t="shared" si="347"/>
        <v>1</v>
      </c>
    </row>
    <row r="3692" spans="1:24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>
        <f>E3692/D3692</f>
        <v>1.2</v>
      </c>
      <c r="O3692" s="6">
        <f>IF(L3692&gt;0,E3692/L3692,0)</f>
        <v>58.064516129032256</v>
      </c>
      <c r="P3692" s="11">
        <f t="shared" si="342"/>
        <v>41970.431516203702</v>
      </c>
      <c r="Q3692" s="11">
        <f>(((J3692/60)/60)/24)+DATE(1970,1,1)+(-5/24)</f>
        <v>41940.389849537038</v>
      </c>
      <c r="R3692" s="13" t="s">
        <v>8271</v>
      </c>
      <c r="S3692" s="14" t="str">
        <f t="shared" si="343"/>
        <v>theater</v>
      </c>
      <c r="T3692" s="13" t="str">
        <f t="shared" si="344"/>
        <v>plays</v>
      </c>
      <c r="U3692">
        <f>LEN(C3692)</f>
        <v>127</v>
      </c>
      <c r="V3692">
        <f t="shared" si="345"/>
        <v>0</v>
      </c>
      <c r="W3692">
        <f t="shared" si="346"/>
        <v>0</v>
      </c>
      <c r="X3692">
        <f t="shared" si="347"/>
        <v>1</v>
      </c>
    </row>
    <row r="3693" spans="1:24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>
        <f>E3693/D3693</f>
        <v>1.2796000000000001</v>
      </c>
      <c r="O3693" s="6">
        <f>IF(L3693&gt;0,E3693/L3693,0)</f>
        <v>186.80291970802921</v>
      </c>
      <c r="P3693" s="11">
        <f t="shared" si="342"/>
        <v>42064.999305555553</v>
      </c>
      <c r="Q3693" s="11">
        <f>(((J3693/60)/60)/24)+DATE(1970,1,1)+(-5/24)</f>
        <v>42020.492233796293</v>
      </c>
      <c r="R3693" s="13" t="s">
        <v>8271</v>
      </c>
      <c r="S3693" s="14" t="str">
        <f t="shared" si="343"/>
        <v>theater</v>
      </c>
      <c r="T3693" s="13" t="str">
        <f t="shared" si="344"/>
        <v>plays</v>
      </c>
      <c r="U3693">
        <f>LEN(C3693)</f>
        <v>51</v>
      </c>
      <c r="V3693">
        <f t="shared" si="345"/>
        <v>0</v>
      </c>
      <c r="W3693">
        <f t="shared" si="346"/>
        <v>1</v>
      </c>
      <c r="X3693">
        <f t="shared" si="347"/>
        <v>0</v>
      </c>
    </row>
    <row r="3694" spans="1:24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>
        <f>E3694/D3694</f>
        <v>1.26</v>
      </c>
      <c r="O3694" s="6">
        <f>IF(L3694&gt;0,E3694/L3694,0)</f>
        <v>74.117647058823536</v>
      </c>
      <c r="P3694" s="11">
        <f t="shared" si="342"/>
        <v>41900.791666666664</v>
      </c>
      <c r="Q3694" s="11">
        <f>(((J3694/60)/60)/24)+DATE(1970,1,1)+(-5/24)</f>
        <v>41891.756701388884</v>
      </c>
      <c r="R3694" s="13" t="s">
        <v>8271</v>
      </c>
      <c r="S3694" s="14" t="str">
        <f t="shared" si="343"/>
        <v>theater</v>
      </c>
      <c r="T3694" s="13" t="str">
        <f t="shared" si="344"/>
        <v>plays</v>
      </c>
      <c r="U3694">
        <f>LEN(C3694)</f>
        <v>71</v>
      </c>
      <c r="V3694">
        <f t="shared" si="345"/>
        <v>0</v>
      </c>
      <c r="W3694">
        <f t="shared" si="346"/>
        <v>1</v>
      </c>
      <c r="X3694">
        <f t="shared" si="347"/>
        <v>0</v>
      </c>
    </row>
    <row r="3695" spans="1:24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>
        <f>E3695/D3695</f>
        <v>1.2912912912912913</v>
      </c>
      <c r="O3695" s="6">
        <f>IF(L3695&gt;0,E3695/L3695,0)</f>
        <v>30.714285714285715</v>
      </c>
      <c r="P3695" s="11">
        <f t="shared" si="342"/>
        <v>42338.729166666664</v>
      </c>
      <c r="Q3695" s="11">
        <f>(((J3695/60)/60)/24)+DATE(1970,1,1)+(-5/24)</f>
        <v>42308.98297453703</v>
      </c>
      <c r="R3695" s="13" t="s">
        <v>8271</v>
      </c>
      <c r="S3695" s="14" t="str">
        <f t="shared" si="343"/>
        <v>theater</v>
      </c>
      <c r="T3695" s="13" t="str">
        <f t="shared" si="344"/>
        <v>plays</v>
      </c>
      <c r="U3695">
        <f>LEN(C3695)</f>
        <v>133</v>
      </c>
      <c r="V3695">
        <f t="shared" si="345"/>
        <v>0</v>
      </c>
      <c r="W3695">
        <f t="shared" si="346"/>
        <v>0</v>
      </c>
      <c r="X3695">
        <f t="shared" si="347"/>
        <v>1</v>
      </c>
    </row>
    <row r="3696" spans="1:24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>
        <f>E3696/D3696</f>
        <v>1.0742857142857143</v>
      </c>
      <c r="O3696" s="6">
        <f>IF(L3696&gt;0,E3696/L3696,0)</f>
        <v>62.666666666666664</v>
      </c>
      <c r="P3696" s="11">
        <f t="shared" si="342"/>
        <v>42526.874999999993</v>
      </c>
      <c r="Q3696" s="11">
        <f>(((J3696/60)/60)/24)+DATE(1970,1,1)+(-5/24)</f>
        <v>42489.925543981481</v>
      </c>
      <c r="R3696" s="13" t="s">
        <v>8271</v>
      </c>
      <c r="S3696" s="14" t="str">
        <f t="shared" si="343"/>
        <v>theater</v>
      </c>
      <c r="T3696" s="13" t="str">
        <f t="shared" si="344"/>
        <v>plays</v>
      </c>
      <c r="U3696">
        <f>LEN(C3696)</f>
        <v>116</v>
      </c>
      <c r="V3696">
        <f t="shared" si="345"/>
        <v>0</v>
      </c>
      <c r="W3696">
        <f t="shared" si="346"/>
        <v>0</v>
      </c>
      <c r="X3696">
        <f t="shared" si="347"/>
        <v>1</v>
      </c>
    </row>
    <row r="3697" spans="1:24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>
        <f>E3697/D3697</f>
        <v>1.00125</v>
      </c>
      <c r="O3697" s="6">
        <f>IF(L3697&gt;0,E3697/L3697,0)</f>
        <v>121.36363636363636</v>
      </c>
      <c r="P3697" s="11">
        <f t="shared" si="342"/>
        <v>42015.662152777775</v>
      </c>
      <c r="Q3697" s="11">
        <f>(((J3697/60)/60)/24)+DATE(1970,1,1)+(-5/24)</f>
        <v>41995.662152777775</v>
      </c>
      <c r="R3697" s="13" t="s">
        <v>8271</v>
      </c>
      <c r="S3697" s="14" t="str">
        <f t="shared" si="343"/>
        <v>theater</v>
      </c>
      <c r="T3697" s="13" t="str">
        <f t="shared" si="344"/>
        <v>plays</v>
      </c>
      <c r="U3697">
        <f>LEN(C3697)</f>
        <v>135</v>
      </c>
      <c r="V3697">
        <f t="shared" si="345"/>
        <v>0</v>
      </c>
      <c r="W3697">
        <f t="shared" si="346"/>
        <v>0</v>
      </c>
      <c r="X3697">
        <f t="shared" si="347"/>
        <v>1</v>
      </c>
    </row>
    <row r="3698" spans="1:24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>
        <f>E3698/D3698</f>
        <v>1.55</v>
      </c>
      <c r="O3698" s="6">
        <f>IF(L3698&gt;0,E3698/L3698,0)</f>
        <v>39.743589743589745</v>
      </c>
      <c r="P3698" s="11">
        <f t="shared" si="342"/>
        <v>42048.408749999995</v>
      </c>
      <c r="Q3698" s="11">
        <f>(((J3698/60)/60)/24)+DATE(1970,1,1)+(-5/24)</f>
        <v>41988.408749999995</v>
      </c>
      <c r="R3698" s="13" t="s">
        <v>8271</v>
      </c>
      <c r="S3698" s="14" t="str">
        <f t="shared" si="343"/>
        <v>theater</v>
      </c>
      <c r="T3698" s="13" t="str">
        <f t="shared" si="344"/>
        <v>plays</v>
      </c>
      <c r="U3698">
        <f>LEN(C3698)</f>
        <v>109</v>
      </c>
      <c r="V3698">
        <f t="shared" si="345"/>
        <v>0</v>
      </c>
      <c r="W3698">
        <f t="shared" si="346"/>
        <v>0</v>
      </c>
      <c r="X3698">
        <f t="shared" si="347"/>
        <v>1</v>
      </c>
    </row>
    <row r="3699" spans="1:24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>
        <f>E3699/D3699</f>
        <v>1.08</v>
      </c>
      <c r="O3699" s="6">
        <f>IF(L3699&gt;0,E3699/L3699,0)</f>
        <v>72</v>
      </c>
      <c r="P3699" s="11">
        <f t="shared" si="342"/>
        <v>42500.2575</v>
      </c>
      <c r="Q3699" s="11">
        <f>(((J3699/60)/60)/24)+DATE(1970,1,1)+(-5/24)</f>
        <v>42479.2575</v>
      </c>
      <c r="R3699" s="13" t="s">
        <v>8271</v>
      </c>
      <c r="S3699" s="14" t="str">
        <f t="shared" si="343"/>
        <v>theater</v>
      </c>
      <c r="T3699" s="13" t="str">
        <f t="shared" si="344"/>
        <v>plays</v>
      </c>
      <c r="U3699">
        <f>LEN(C3699)</f>
        <v>130</v>
      </c>
      <c r="V3699">
        <f t="shared" si="345"/>
        <v>0</v>
      </c>
      <c r="W3699">
        <f t="shared" si="346"/>
        <v>0</v>
      </c>
      <c r="X3699">
        <f t="shared" si="347"/>
        <v>1</v>
      </c>
    </row>
    <row r="3700" spans="1:24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>
        <f>E3700/D3700</f>
        <v>1.1052</v>
      </c>
      <c r="O3700" s="6">
        <f>IF(L3700&gt;0,E3700/L3700,0)</f>
        <v>40.632352941176471</v>
      </c>
      <c r="P3700" s="11">
        <f t="shared" si="342"/>
        <v>42431.598229166666</v>
      </c>
      <c r="Q3700" s="11">
        <f>(((J3700/60)/60)/24)+DATE(1970,1,1)+(-5/24)</f>
        <v>42401.598229166666</v>
      </c>
      <c r="R3700" s="13" t="s">
        <v>8271</v>
      </c>
      <c r="S3700" s="14" t="str">
        <f t="shared" si="343"/>
        <v>theater</v>
      </c>
      <c r="T3700" s="13" t="str">
        <f t="shared" si="344"/>
        <v>plays</v>
      </c>
      <c r="U3700">
        <f>LEN(C3700)</f>
        <v>101</v>
      </c>
      <c r="V3700">
        <f t="shared" si="345"/>
        <v>0</v>
      </c>
      <c r="W3700">
        <f t="shared" si="346"/>
        <v>0</v>
      </c>
      <c r="X3700">
        <f t="shared" si="347"/>
        <v>1</v>
      </c>
    </row>
    <row r="3701" spans="1:24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>
        <f>E3701/D3701</f>
        <v>1.008</v>
      </c>
      <c r="O3701" s="6">
        <f>IF(L3701&gt;0,E3701/L3701,0)</f>
        <v>63</v>
      </c>
      <c r="P3701" s="11">
        <f t="shared" si="342"/>
        <v>41927.393703703703</v>
      </c>
      <c r="Q3701" s="11">
        <f>(((J3701/60)/60)/24)+DATE(1970,1,1)+(-5/24)</f>
        <v>41897.393703703703</v>
      </c>
      <c r="R3701" s="13" t="s">
        <v>8271</v>
      </c>
      <c r="S3701" s="14" t="str">
        <f t="shared" si="343"/>
        <v>theater</v>
      </c>
      <c r="T3701" s="13" t="str">
        <f t="shared" si="344"/>
        <v>plays</v>
      </c>
      <c r="U3701">
        <f>LEN(C3701)</f>
        <v>133</v>
      </c>
      <c r="V3701">
        <f t="shared" si="345"/>
        <v>0</v>
      </c>
      <c r="W3701">
        <f t="shared" si="346"/>
        <v>0</v>
      </c>
      <c r="X3701">
        <f t="shared" si="347"/>
        <v>1</v>
      </c>
    </row>
    <row r="3702" spans="1:24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>
        <f>E3702/D3702</f>
        <v>1.212</v>
      </c>
      <c r="O3702" s="6">
        <f>IF(L3702&gt;0,E3702/L3702,0)</f>
        <v>33.666666666666664</v>
      </c>
      <c r="P3702" s="11">
        <f t="shared" si="342"/>
        <v>41912.458333333328</v>
      </c>
      <c r="Q3702" s="11">
        <f>(((J3702/60)/60)/24)+DATE(1970,1,1)+(-5/24)</f>
        <v>41882.37731481481</v>
      </c>
      <c r="R3702" s="13" t="s">
        <v>8271</v>
      </c>
      <c r="S3702" s="14" t="str">
        <f t="shared" si="343"/>
        <v>theater</v>
      </c>
      <c r="T3702" s="13" t="str">
        <f t="shared" si="344"/>
        <v>plays</v>
      </c>
      <c r="U3702">
        <f>LEN(C3702)</f>
        <v>62</v>
      </c>
      <c r="V3702">
        <f t="shared" si="345"/>
        <v>0</v>
      </c>
      <c r="W3702">
        <f t="shared" si="346"/>
        <v>1</v>
      </c>
      <c r="X3702">
        <f t="shared" si="347"/>
        <v>0</v>
      </c>
    </row>
    <row r="3703" spans="1:24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>
        <f>E3703/D3703</f>
        <v>1.0033333333333334</v>
      </c>
      <c r="O3703" s="6">
        <f>IF(L3703&gt;0,E3703/L3703,0)</f>
        <v>38.589743589743591</v>
      </c>
      <c r="P3703" s="11">
        <f t="shared" si="342"/>
        <v>42159.333252314813</v>
      </c>
      <c r="Q3703" s="11">
        <f>(((J3703/60)/60)/24)+DATE(1970,1,1)+(-5/24)</f>
        <v>42129.333252314813</v>
      </c>
      <c r="R3703" s="13" t="s">
        <v>8271</v>
      </c>
      <c r="S3703" s="14" t="str">
        <f t="shared" si="343"/>
        <v>theater</v>
      </c>
      <c r="T3703" s="13" t="str">
        <f t="shared" si="344"/>
        <v>plays</v>
      </c>
      <c r="U3703">
        <f>LEN(C3703)</f>
        <v>131</v>
      </c>
      <c r="V3703">
        <f t="shared" si="345"/>
        <v>0</v>
      </c>
      <c r="W3703">
        <f t="shared" si="346"/>
        <v>0</v>
      </c>
      <c r="X3703">
        <f t="shared" si="347"/>
        <v>1</v>
      </c>
    </row>
    <row r="3704" spans="1:24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>
        <f>E3704/D3704</f>
        <v>1.0916666666666666</v>
      </c>
      <c r="O3704" s="6">
        <f>IF(L3704&gt;0,E3704/L3704,0)</f>
        <v>155.95238095238096</v>
      </c>
      <c r="P3704" s="11">
        <f t="shared" si="342"/>
        <v>42561.749305555553</v>
      </c>
      <c r="Q3704" s="11">
        <f>(((J3704/60)/60)/24)+DATE(1970,1,1)+(-5/24)</f>
        <v>42524.329675925925</v>
      </c>
      <c r="R3704" s="13" t="s">
        <v>8271</v>
      </c>
      <c r="S3704" s="14" t="str">
        <f t="shared" si="343"/>
        <v>theater</v>
      </c>
      <c r="T3704" s="13" t="str">
        <f t="shared" si="344"/>
        <v>plays</v>
      </c>
      <c r="U3704">
        <f>LEN(C3704)</f>
        <v>134</v>
      </c>
      <c r="V3704">
        <f t="shared" si="345"/>
        <v>0</v>
      </c>
      <c r="W3704">
        <f t="shared" si="346"/>
        <v>0</v>
      </c>
      <c r="X3704">
        <f t="shared" si="347"/>
        <v>1</v>
      </c>
    </row>
    <row r="3705" spans="1:24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>
        <f>E3705/D3705</f>
        <v>1.2342857142857142</v>
      </c>
      <c r="O3705" s="6">
        <f>IF(L3705&gt;0,E3705/L3705,0)</f>
        <v>43.2</v>
      </c>
      <c r="P3705" s="11">
        <f t="shared" si="342"/>
        <v>42595.082638888889</v>
      </c>
      <c r="Q3705" s="11">
        <f>(((J3705/60)/60)/24)+DATE(1970,1,1)+(-5/24)</f>
        <v>42556.296157407407</v>
      </c>
      <c r="R3705" s="13" t="s">
        <v>8271</v>
      </c>
      <c r="S3705" s="14" t="str">
        <f t="shared" si="343"/>
        <v>theater</v>
      </c>
      <c r="T3705" s="13" t="str">
        <f t="shared" si="344"/>
        <v>plays</v>
      </c>
      <c r="U3705">
        <f>LEN(C3705)</f>
        <v>127</v>
      </c>
      <c r="V3705">
        <f t="shared" si="345"/>
        <v>0</v>
      </c>
      <c r="W3705">
        <f t="shared" si="346"/>
        <v>0</v>
      </c>
      <c r="X3705">
        <f t="shared" si="347"/>
        <v>1</v>
      </c>
    </row>
    <row r="3706" spans="1:24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>
        <f>E3706/D3706</f>
        <v>1.3633666666666666</v>
      </c>
      <c r="O3706" s="6">
        <f>IF(L3706&gt;0,E3706/L3706,0)</f>
        <v>15.148518518518518</v>
      </c>
      <c r="P3706" s="11">
        <f t="shared" si="342"/>
        <v>42521.481412037036</v>
      </c>
      <c r="Q3706" s="11">
        <f>(((J3706/60)/60)/24)+DATE(1970,1,1)+(-5/24)</f>
        <v>42461.481412037036</v>
      </c>
      <c r="R3706" s="13" t="s">
        <v>8271</v>
      </c>
      <c r="S3706" s="14" t="str">
        <f t="shared" si="343"/>
        <v>theater</v>
      </c>
      <c r="T3706" s="13" t="str">
        <f t="shared" si="344"/>
        <v>plays</v>
      </c>
      <c r="U3706">
        <f>LEN(C3706)</f>
        <v>121</v>
      </c>
      <c r="V3706">
        <f t="shared" si="345"/>
        <v>0</v>
      </c>
      <c r="W3706">
        <f t="shared" si="346"/>
        <v>0</v>
      </c>
      <c r="X3706">
        <f t="shared" si="347"/>
        <v>1</v>
      </c>
    </row>
    <row r="3707" spans="1:24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>
        <f>E3707/D3707</f>
        <v>1.0346657233816767</v>
      </c>
      <c r="O3707" s="6">
        <f>IF(L3707&gt;0,E3707/L3707,0)</f>
        <v>83.571428571428569</v>
      </c>
      <c r="P3707" s="11">
        <f t="shared" si="342"/>
        <v>41813.541666666664</v>
      </c>
      <c r="Q3707" s="11">
        <f>(((J3707/60)/60)/24)+DATE(1970,1,1)+(-5/24)</f>
        <v>41792.334652777776</v>
      </c>
      <c r="R3707" s="13" t="s">
        <v>8271</v>
      </c>
      <c r="S3707" s="14" t="str">
        <f t="shared" si="343"/>
        <v>theater</v>
      </c>
      <c r="T3707" s="13" t="str">
        <f t="shared" si="344"/>
        <v>plays</v>
      </c>
      <c r="U3707">
        <f>LEN(C3707)</f>
        <v>125</v>
      </c>
      <c r="V3707">
        <f t="shared" si="345"/>
        <v>0</v>
      </c>
      <c r="W3707">
        <f t="shared" si="346"/>
        <v>0</v>
      </c>
      <c r="X3707">
        <f t="shared" si="347"/>
        <v>1</v>
      </c>
    </row>
    <row r="3708" spans="1:24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>
        <f>E3708/D3708</f>
        <v>1.2133333333333334</v>
      </c>
      <c r="O3708" s="6">
        <f>IF(L3708&gt;0,E3708/L3708,0)</f>
        <v>140</v>
      </c>
      <c r="P3708" s="11">
        <f t="shared" si="342"/>
        <v>41894.705428240741</v>
      </c>
      <c r="Q3708" s="11">
        <f>(((J3708/60)/60)/24)+DATE(1970,1,1)+(-5/24)</f>
        <v>41879.705428240741</v>
      </c>
      <c r="R3708" s="13" t="s">
        <v>8271</v>
      </c>
      <c r="S3708" s="14" t="str">
        <f t="shared" si="343"/>
        <v>theater</v>
      </c>
      <c r="T3708" s="13" t="str">
        <f t="shared" si="344"/>
        <v>plays</v>
      </c>
      <c r="U3708">
        <f>LEN(C3708)</f>
        <v>110</v>
      </c>
      <c r="V3708">
        <f t="shared" si="345"/>
        <v>0</v>
      </c>
      <c r="W3708">
        <f t="shared" si="346"/>
        <v>0</v>
      </c>
      <c r="X3708">
        <f t="shared" si="347"/>
        <v>1</v>
      </c>
    </row>
    <row r="3709" spans="1:24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>
        <f>E3709/D3709</f>
        <v>1.86</v>
      </c>
      <c r="O3709" s="6">
        <f>IF(L3709&gt;0,E3709/L3709,0)</f>
        <v>80.869565217391298</v>
      </c>
      <c r="P3709" s="11">
        <f t="shared" si="342"/>
        <v>42573.018055555549</v>
      </c>
      <c r="Q3709" s="11">
        <f>(((J3709/60)/60)/24)+DATE(1970,1,1)+(-5/24)</f>
        <v>42551.840023148143</v>
      </c>
      <c r="R3709" s="13" t="s">
        <v>8271</v>
      </c>
      <c r="S3709" s="14" t="str">
        <f t="shared" si="343"/>
        <v>theater</v>
      </c>
      <c r="T3709" s="13" t="str">
        <f t="shared" si="344"/>
        <v>plays</v>
      </c>
      <c r="U3709">
        <f>LEN(C3709)</f>
        <v>104</v>
      </c>
      <c r="V3709">
        <f t="shared" si="345"/>
        <v>0</v>
      </c>
      <c r="W3709">
        <f t="shared" si="346"/>
        <v>0</v>
      </c>
      <c r="X3709">
        <f t="shared" si="347"/>
        <v>1</v>
      </c>
    </row>
    <row r="3710" spans="1:24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>
        <f>E3710/D3710</f>
        <v>3</v>
      </c>
      <c r="O3710" s="6">
        <f>IF(L3710&gt;0,E3710/L3710,0)</f>
        <v>53.846153846153847</v>
      </c>
      <c r="P3710" s="11">
        <f t="shared" si="342"/>
        <v>41823.933865740735</v>
      </c>
      <c r="Q3710" s="11">
        <f>(((J3710/60)/60)/24)+DATE(1970,1,1)+(-5/24)</f>
        <v>41809.933865740735</v>
      </c>
      <c r="R3710" s="13" t="s">
        <v>8271</v>
      </c>
      <c r="S3710" s="14" t="str">
        <f t="shared" si="343"/>
        <v>theater</v>
      </c>
      <c r="T3710" s="13" t="str">
        <f t="shared" si="344"/>
        <v>plays</v>
      </c>
      <c r="U3710">
        <f>LEN(C3710)</f>
        <v>131</v>
      </c>
      <c r="V3710">
        <f t="shared" si="345"/>
        <v>0</v>
      </c>
      <c r="W3710">
        <f t="shared" si="346"/>
        <v>0</v>
      </c>
      <c r="X3710">
        <f t="shared" si="347"/>
        <v>1</v>
      </c>
    </row>
    <row r="3711" spans="1:24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>
        <f>E3711/D3711</f>
        <v>1.0825</v>
      </c>
      <c r="O3711" s="6">
        <f>IF(L3711&gt;0,E3711/L3711,0)</f>
        <v>30.928571428571427</v>
      </c>
      <c r="P3711" s="11">
        <f t="shared" si="342"/>
        <v>41815.499374999999</v>
      </c>
      <c r="Q3711" s="11">
        <f>(((J3711/60)/60)/24)+DATE(1970,1,1)+(-5/24)</f>
        <v>41785.499374999999</v>
      </c>
      <c r="R3711" s="13" t="s">
        <v>8271</v>
      </c>
      <c r="S3711" s="14" t="str">
        <f t="shared" si="343"/>
        <v>theater</v>
      </c>
      <c r="T3711" s="13" t="str">
        <f t="shared" si="344"/>
        <v>plays</v>
      </c>
      <c r="U3711">
        <f>LEN(C3711)</f>
        <v>115</v>
      </c>
      <c r="V3711">
        <f t="shared" si="345"/>
        <v>0</v>
      </c>
      <c r="W3711">
        <f t="shared" si="346"/>
        <v>0</v>
      </c>
      <c r="X3711">
        <f t="shared" si="347"/>
        <v>1</v>
      </c>
    </row>
    <row r="3712" spans="1:24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>
        <f>E3712/D3712</f>
        <v>1.4115384615384616</v>
      </c>
      <c r="O3712" s="6">
        <f>IF(L3712&gt;0,E3712/L3712,0)</f>
        <v>67.962962962962962</v>
      </c>
      <c r="P3712" s="11">
        <f t="shared" si="342"/>
        <v>42097.367916666662</v>
      </c>
      <c r="Q3712" s="11">
        <f>(((J3712/60)/60)/24)+DATE(1970,1,1)+(-5/24)</f>
        <v>42072.367916666662</v>
      </c>
      <c r="R3712" s="13" t="s">
        <v>8271</v>
      </c>
      <c r="S3712" s="14" t="str">
        <f t="shared" si="343"/>
        <v>theater</v>
      </c>
      <c r="T3712" s="13" t="str">
        <f t="shared" si="344"/>
        <v>plays</v>
      </c>
      <c r="U3712">
        <f>LEN(C3712)</f>
        <v>71</v>
      </c>
      <c r="V3712">
        <f t="shared" si="345"/>
        <v>0</v>
      </c>
      <c r="W3712">
        <f t="shared" si="346"/>
        <v>1</v>
      </c>
      <c r="X3712">
        <f t="shared" si="347"/>
        <v>0</v>
      </c>
    </row>
    <row r="3713" spans="1:24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>
        <f>E3713/D3713</f>
        <v>1.1399999999999999</v>
      </c>
      <c r="O3713" s="6">
        <f>IF(L3713&gt;0,E3713/L3713,0)</f>
        <v>27.142857142857142</v>
      </c>
      <c r="P3713" s="11">
        <f t="shared" si="342"/>
        <v>41805.458333333328</v>
      </c>
      <c r="Q3713" s="11">
        <f>(((J3713/60)/60)/24)+DATE(1970,1,1)+(-5/24)</f>
        <v>41779.5158912037</v>
      </c>
      <c r="R3713" s="13" t="s">
        <v>8271</v>
      </c>
      <c r="S3713" s="14" t="str">
        <f t="shared" si="343"/>
        <v>theater</v>
      </c>
      <c r="T3713" s="13" t="str">
        <f t="shared" si="344"/>
        <v>plays</v>
      </c>
      <c r="U3713">
        <f>LEN(C3713)</f>
        <v>70</v>
      </c>
      <c r="V3713">
        <f t="shared" si="345"/>
        <v>0</v>
      </c>
      <c r="W3713">
        <f t="shared" si="346"/>
        <v>1</v>
      </c>
      <c r="X3713">
        <f t="shared" si="347"/>
        <v>0</v>
      </c>
    </row>
    <row r="3714" spans="1:24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>
        <f>E3714/D3714</f>
        <v>1.5373333333333334</v>
      </c>
      <c r="O3714" s="6">
        <f>IF(L3714&gt;0,E3714/L3714,0)</f>
        <v>110.86538461538461</v>
      </c>
      <c r="P3714" s="11">
        <f t="shared" ref="P3714:P3777" si="348">(((I3714/60)/60)/24)+DATE(1970,1,1)+(-5/24)</f>
        <v>42155.082638888889</v>
      </c>
      <c r="Q3714" s="11">
        <f>(((J3714/60)/60)/24)+DATE(1970,1,1)+(-5/24)</f>
        <v>42133.963738425926</v>
      </c>
      <c r="R3714" s="13" t="s">
        <v>8271</v>
      </c>
      <c r="S3714" s="14" t="str">
        <f t="shared" ref="S3714:S3777" si="349">LEFT(R3714,SEARCH("/",R3714)-1)</f>
        <v>theater</v>
      </c>
      <c r="T3714" s="13" t="str">
        <f t="shared" ref="T3714:T3777" si="350">RIGHT(R3714,LEN(R3714)-SEARCH("/",R3714))</f>
        <v>plays</v>
      </c>
      <c r="U3714">
        <f>LEN(C3714)</f>
        <v>129</v>
      </c>
      <c r="V3714">
        <f t="shared" si="345"/>
        <v>0</v>
      </c>
      <c r="W3714">
        <f t="shared" si="346"/>
        <v>0</v>
      </c>
      <c r="X3714">
        <f t="shared" si="347"/>
        <v>1</v>
      </c>
    </row>
    <row r="3715" spans="1:24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>
        <f>E3715/D3715</f>
        <v>1.0149999999999999</v>
      </c>
      <c r="O3715" s="6">
        <f>IF(L3715&gt;0,E3715/L3715,0)</f>
        <v>106.84210526315789</v>
      </c>
      <c r="P3715" s="11">
        <f t="shared" si="348"/>
        <v>42525.529699074068</v>
      </c>
      <c r="Q3715" s="11">
        <f>(((J3715/60)/60)/24)+DATE(1970,1,1)+(-5/24)</f>
        <v>42505.529699074068</v>
      </c>
      <c r="R3715" s="13" t="s">
        <v>8271</v>
      </c>
      <c r="S3715" s="14" t="str">
        <f t="shared" si="349"/>
        <v>theater</v>
      </c>
      <c r="T3715" s="13" t="str">
        <f t="shared" si="350"/>
        <v>plays</v>
      </c>
      <c r="U3715">
        <f>LEN(C3715)</f>
        <v>119</v>
      </c>
      <c r="V3715">
        <f t="shared" ref="V3715:V3778" si="351">IF(U3715&lt;50,1,0)</f>
        <v>0</v>
      </c>
      <c r="W3715">
        <f t="shared" ref="W3715:W3778" si="352">IF(AND(U3715&gt;= 50, U3715 &lt; 100),1,0)</f>
        <v>0</v>
      </c>
      <c r="X3715">
        <f t="shared" ref="X3715:X3778" si="353">IF(U3715&gt;=100,1,0)</f>
        <v>1</v>
      </c>
    </row>
    <row r="3716" spans="1:24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>
        <f>E3716/D3716</f>
        <v>1.0235000000000001</v>
      </c>
      <c r="O3716" s="6">
        <f>IF(L3716&gt;0,E3716/L3716,0)</f>
        <v>105.51546391752578</v>
      </c>
      <c r="P3716" s="11">
        <f t="shared" si="348"/>
        <v>42149.957638888889</v>
      </c>
      <c r="Q3716" s="11">
        <f>(((J3716/60)/60)/24)+DATE(1970,1,1)+(-5/24)</f>
        <v>42118.347997685189</v>
      </c>
      <c r="R3716" s="13" t="s">
        <v>8271</v>
      </c>
      <c r="S3716" s="14" t="str">
        <f t="shared" si="349"/>
        <v>theater</v>
      </c>
      <c r="T3716" s="13" t="str">
        <f t="shared" si="350"/>
        <v>plays</v>
      </c>
      <c r="U3716">
        <f>LEN(C3716)</f>
        <v>131</v>
      </c>
      <c r="V3716">
        <f t="shared" si="351"/>
        <v>0</v>
      </c>
      <c r="W3716">
        <f t="shared" si="352"/>
        <v>0</v>
      </c>
      <c r="X3716">
        <f t="shared" si="353"/>
        <v>1</v>
      </c>
    </row>
    <row r="3717" spans="1:24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>
        <f>E3717/D3717</f>
        <v>1.0257142857142858</v>
      </c>
      <c r="O3717" s="6">
        <f>IF(L3717&gt;0,E3717/L3717,0)</f>
        <v>132.96296296296296</v>
      </c>
      <c r="P3717" s="11">
        <f t="shared" si="348"/>
        <v>42094.327777777777</v>
      </c>
      <c r="Q3717" s="11">
        <f>(((J3717/60)/60)/24)+DATE(1970,1,1)+(-5/24)</f>
        <v>42036.787256944437</v>
      </c>
      <c r="R3717" s="13" t="s">
        <v>8271</v>
      </c>
      <c r="S3717" s="14" t="str">
        <f t="shared" si="349"/>
        <v>theater</v>
      </c>
      <c r="T3717" s="13" t="str">
        <f t="shared" si="350"/>
        <v>plays</v>
      </c>
      <c r="U3717">
        <f>LEN(C3717)</f>
        <v>130</v>
      </c>
      <c r="V3717">
        <f t="shared" si="351"/>
        <v>0</v>
      </c>
      <c r="W3717">
        <f t="shared" si="352"/>
        <v>0</v>
      </c>
      <c r="X3717">
        <f t="shared" si="353"/>
        <v>1</v>
      </c>
    </row>
    <row r="3718" spans="1:24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>
        <f>E3718/D3718</f>
        <v>1.5575000000000001</v>
      </c>
      <c r="O3718" s="6">
        <f>IF(L3718&gt;0,E3718/L3718,0)</f>
        <v>51.916666666666664</v>
      </c>
      <c r="P3718" s="11">
        <f t="shared" si="348"/>
        <v>42390.679502314808</v>
      </c>
      <c r="Q3718" s="11">
        <f>(((J3718/60)/60)/24)+DATE(1970,1,1)+(-5/24)</f>
        <v>42360.679502314808</v>
      </c>
      <c r="R3718" s="13" t="s">
        <v>8271</v>
      </c>
      <c r="S3718" s="14" t="str">
        <f t="shared" si="349"/>
        <v>theater</v>
      </c>
      <c r="T3718" s="13" t="str">
        <f t="shared" si="350"/>
        <v>plays</v>
      </c>
      <c r="U3718">
        <f>LEN(C3718)</f>
        <v>123</v>
      </c>
      <c r="V3718">
        <f t="shared" si="351"/>
        <v>0</v>
      </c>
      <c r="W3718">
        <f t="shared" si="352"/>
        <v>0</v>
      </c>
      <c r="X3718">
        <f t="shared" si="353"/>
        <v>1</v>
      </c>
    </row>
    <row r="3719" spans="1:24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>
        <f>E3719/D3719</f>
        <v>1.0075000000000001</v>
      </c>
      <c r="O3719" s="6">
        <f>IF(L3719&gt;0,E3719/L3719,0)</f>
        <v>310</v>
      </c>
      <c r="P3719" s="11">
        <f t="shared" si="348"/>
        <v>42133.657974537033</v>
      </c>
      <c r="Q3719" s="11">
        <f>(((J3719/60)/60)/24)+DATE(1970,1,1)+(-5/24)</f>
        <v>42102.657974537033</v>
      </c>
      <c r="R3719" s="13" t="s">
        <v>8271</v>
      </c>
      <c r="S3719" s="14" t="str">
        <f t="shared" si="349"/>
        <v>theater</v>
      </c>
      <c r="T3719" s="13" t="str">
        <f t="shared" si="350"/>
        <v>plays</v>
      </c>
      <c r="U3719">
        <f>LEN(C3719)</f>
        <v>110</v>
      </c>
      <c r="V3719">
        <f t="shared" si="351"/>
        <v>0</v>
      </c>
      <c r="W3719">
        <f t="shared" si="352"/>
        <v>0</v>
      </c>
      <c r="X3719">
        <f t="shared" si="353"/>
        <v>1</v>
      </c>
    </row>
    <row r="3720" spans="1:24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>
        <f>E3720/D3720</f>
        <v>2.3940000000000001</v>
      </c>
      <c r="O3720" s="6">
        <f>IF(L3720&gt;0,E3720/L3720,0)</f>
        <v>26.021739130434781</v>
      </c>
      <c r="P3720" s="11">
        <f t="shared" si="348"/>
        <v>42062.507812499993</v>
      </c>
      <c r="Q3720" s="11">
        <f>(((J3720/60)/60)/24)+DATE(1970,1,1)+(-5/24)</f>
        <v>42032.507812499993</v>
      </c>
      <c r="R3720" s="13" t="s">
        <v>8271</v>
      </c>
      <c r="S3720" s="14" t="str">
        <f t="shared" si="349"/>
        <v>theater</v>
      </c>
      <c r="T3720" s="13" t="str">
        <f t="shared" si="350"/>
        <v>plays</v>
      </c>
      <c r="U3720">
        <f>LEN(C3720)</f>
        <v>117</v>
      </c>
      <c r="V3720">
        <f t="shared" si="351"/>
        <v>0</v>
      </c>
      <c r="W3720">
        <f t="shared" si="352"/>
        <v>0</v>
      </c>
      <c r="X3720">
        <f t="shared" si="353"/>
        <v>1</v>
      </c>
    </row>
    <row r="3721" spans="1:24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>
        <f>E3721/D3721</f>
        <v>2.1</v>
      </c>
      <c r="O3721" s="6">
        <f>IF(L3721&gt;0,E3721/L3721,0)</f>
        <v>105</v>
      </c>
      <c r="P3721" s="11">
        <f t="shared" si="348"/>
        <v>42177.521597222221</v>
      </c>
      <c r="Q3721" s="11">
        <f>(((J3721/60)/60)/24)+DATE(1970,1,1)+(-5/24)</f>
        <v>42147.521597222221</v>
      </c>
      <c r="R3721" s="13" t="s">
        <v>8271</v>
      </c>
      <c r="S3721" s="14" t="str">
        <f t="shared" si="349"/>
        <v>theater</v>
      </c>
      <c r="T3721" s="13" t="str">
        <f t="shared" si="350"/>
        <v>plays</v>
      </c>
      <c r="U3721">
        <f>LEN(C3721)</f>
        <v>63</v>
      </c>
      <c r="V3721">
        <f t="shared" si="351"/>
        <v>0</v>
      </c>
      <c r="W3721">
        <f t="shared" si="352"/>
        <v>1</v>
      </c>
      <c r="X3721">
        <f t="shared" si="353"/>
        <v>0</v>
      </c>
    </row>
    <row r="3722" spans="1:24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>
        <f>E3722/D3722</f>
        <v>1.0451515151515152</v>
      </c>
      <c r="O3722" s="6">
        <f>IF(L3722&gt;0,E3722/L3722,0)</f>
        <v>86.224999999999994</v>
      </c>
      <c r="P3722" s="11">
        <f t="shared" si="348"/>
        <v>42187.784791666665</v>
      </c>
      <c r="Q3722" s="11">
        <f>(((J3722/60)/60)/24)+DATE(1970,1,1)+(-5/24)</f>
        <v>42165.784791666665</v>
      </c>
      <c r="R3722" s="13" t="s">
        <v>8271</v>
      </c>
      <c r="S3722" s="14" t="str">
        <f t="shared" si="349"/>
        <v>theater</v>
      </c>
      <c r="T3722" s="13" t="str">
        <f t="shared" si="350"/>
        <v>plays</v>
      </c>
      <c r="U3722">
        <f>LEN(C3722)</f>
        <v>64</v>
      </c>
      <c r="V3722">
        <f t="shared" si="351"/>
        <v>0</v>
      </c>
      <c r="W3722">
        <f t="shared" si="352"/>
        <v>1</v>
      </c>
      <c r="X3722">
        <f t="shared" si="353"/>
        <v>0</v>
      </c>
    </row>
    <row r="3723" spans="1:24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>
        <f>E3723/D3723</f>
        <v>1.008</v>
      </c>
      <c r="O3723" s="6">
        <f>IF(L3723&gt;0,E3723/L3723,0)</f>
        <v>114.54545454545455</v>
      </c>
      <c r="P3723" s="11">
        <f t="shared" si="348"/>
        <v>41948.769490740735</v>
      </c>
      <c r="Q3723" s="11">
        <f>(((J3723/60)/60)/24)+DATE(1970,1,1)+(-5/24)</f>
        <v>41927.727824074071</v>
      </c>
      <c r="R3723" s="13" t="s">
        <v>8271</v>
      </c>
      <c r="S3723" s="14" t="str">
        <f t="shared" si="349"/>
        <v>theater</v>
      </c>
      <c r="T3723" s="13" t="str">
        <f t="shared" si="350"/>
        <v>plays</v>
      </c>
      <c r="U3723">
        <f>LEN(C3723)</f>
        <v>134</v>
      </c>
      <c r="V3723">
        <f t="shared" si="351"/>
        <v>0</v>
      </c>
      <c r="W3723">
        <f t="shared" si="352"/>
        <v>0</v>
      </c>
      <c r="X3723">
        <f t="shared" si="353"/>
        <v>1</v>
      </c>
    </row>
    <row r="3724" spans="1:24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>
        <f>E3724/D3724</f>
        <v>1.1120000000000001</v>
      </c>
      <c r="O3724" s="6">
        <f>IF(L3724&gt;0,E3724/L3724,0)</f>
        <v>47.657142857142858</v>
      </c>
      <c r="P3724" s="11">
        <f t="shared" si="348"/>
        <v>42411.749305555553</v>
      </c>
      <c r="Q3724" s="11">
        <f>(((J3724/60)/60)/24)+DATE(1970,1,1)+(-5/24)</f>
        <v>42381.463506944441</v>
      </c>
      <c r="R3724" s="13" t="s">
        <v>8271</v>
      </c>
      <c r="S3724" s="14" t="str">
        <f t="shared" si="349"/>
        <v>theater</v>
      </c>
      <c r="T3724" s="13" t="str">
        <f t="shared" si="350"/>
        <v>plays</v>
      </c>
      <c r="U3724">
        <f>LEN(C3724)</f>
        <v>139</v>
      </c>
      <c r="V3724">
        <f t="shared" si="351"/>
        <v>0</v>
      </c>
      <c r="W3724">
        <f t="shared" si="352"/>
        <v>0</v>
      </c>
      <c r="X3724">
        <f t="shared" si="353"/>
        <v>1</v>
      </c>
    </row>
    <row r="3725" spans="1:24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>
        <f>E3725/D3725</f>
        <v>1.0204444444444445</v>
      </c>
      <c r="O3725" s="6">
        <f>IF(L3725&gt;0,E3725/L3725,0)</f>
        <v>72.888888888888886</v>
      </c>
      <c r="P3725" s="11">
        <f t="shared" si="348"/>
        <v>41973.586365740739</v>
      </c>
      <c r="Q3725" s="11">
        <f>(((J3725/60)/60)/24)+DATE(1970,1,1)+(-5/24)</f>
        <v>41943.544699074075</v>
      </c>
      <c r="R3725" s="13" t="s">
        <v>8271</v>
      </c>
      <c r="S3725" s="14" t="str">
        <f t="shared" si="349"/>
        <v>theater</v>
      </c>
      <c r="T3725" s="13" t="str">
        <f t="shared" si="350"/>
        <v>plays</v>
      </c>
      <c r="U3725">
        <f>LEN(C3725)</f>
        <v>54</v>
      </c>
      <c r="V3725">
        <f t="shared" si="351"/>
        <v>0</v>
      </c>
      <c r="W3725">
        <f t="shared" si="352"/>
        <v>1</v>
      </c>
      <c r="X3725">
        <f t="shared" si="353"/>
        <v>0</v>
      </c>
    </row>
    <row r="3726" spans="1:24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>
        <f>E3726/D3726</f>
        <v>1.0254767441860466</v>
      </c>
      <c r="O3726" s="6">
        <f>IF(L3726&gt;0,E3726/L3726,0)</f>
        <v>49.545505617977533</v>
      </c>
      <c r="P3726" s="11">
        <f t="shared" si="348"/>
        <v>42494.749999999993</v>
      </c>
      <c r="Q3726" s="11">
        <f>(((J3726/60)/60)/24)+DATE(1970,1,1)+(-5/24)</f>
        <v>42465.283101851855</v>
      </c>
      <c r="R3726" s="13" t="s">
        <v>8271</v>
      </c>
      <c r="S3726" s="14" t="str">
        <f t="shared" si="349"/>
        <v>theater</v>
      </c>
      <c r="T3726" s="13" t="str">
        <f t="shared" si="350"/>
        <v>plays</v>
      </c>
      <c r="U3726">
        <f>LEN(C3726)</f>
        <v>136</v>
      </c>
      <c r="V3726">
        <f t="shared" si="351"/>
        <v>0</v>
      </c>
      <c r="W3726">
        <f t="shared" si="352"/>
        <v>0</v>
      </c>
      <c r="X3726">
        <f t="shared" si="353"/>
        <v>1</v>
      </c>
    </row>
    <row r="3727" spans="1:24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>
        <f>E3727/D3727</f>
        <v>1.27</v>
      </c>
      <c r="O3727" s="6">
        <f>IF(L3727&gt;0,E3727/L3727,0)</f>
        <v>25.4</v>
      </c>
      <c r="P3727" s="11">
        <f t="shared" si="348"/>
        <v>42418.687499999993</v>
      </c>
      <c r="Q3727" s="11">
        <f>(((J3727/60)/60)/24)+DATE(1970,1,1)+(-5/24)</f>
        <v>42401.736886574072</v>
      </c>
      <c r="R3727" s="13" t="s">
        <v>8271</v>
      </c>
      <c r="S3727" s="14" t="str">
        <f t="shared" si="349"/>
        <v>theater</v>
      </c>
      <c r="T3727" s="13" t="str">
        <f t="shared" si="350"/>
        <v>plays</v>
      </c>
      <c r="U3727">
        <f>LEN(C3727)</f>
        <v>134</v>
      </c>
      <c r="V3727">
        <f t="shared" si="351"/>
        <v>0</v>
      </c>
      <c r="W3727">
        <f t="shared" si="352"/>
        <v>0</v>
      </c>
      <c r="X3727">
        <f t="shared" si="353"/>
        <v>1</v>
      </c>
    </row>
    <row r="3728" spans="1:24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>
        <f>E3728/D3728</f>
        <v>3.3870588235294119</v>
      </c>
      <c r="O3728" s="6">
        <f>IF(L3728&gt;0,E3728/L3728,0)</f>
        <v>62.586956521739133</v>
      </c>
      <c r="P3728" s="11">
        <f t="shared" si="348"/>
        <v>42489.666666666664</v>
      </c>
      <c r="Q3728" s="11">
        <f>(((J3728/60)/60)/24)+DATE(1970,1,1)+(-5/24)</f>
        <v>42461.932534722226</v>
      </c>
      <c r="R3728" s="13" t="s">
        <v>8271</v>
      </c>
      <c r="S3728" s="14" t="str">
        <f t="shared" si="349"/>
        <v>theater</v>
      </c>
      <c r="T3728" s="13" t="str">
        <f t="shared" si="350"/>
        <v>plays</v>
      </c>
      <c r="U3728">
        <f>LEN(C3728)</f>
        <v>124</v>
      </c>
      <c r="V3728">
        <f t="shared" si="351"/>
        <v>0</v>
      </c>
      <c r="W3728">
        <f t="shared" si="352"/>
        <v>0</v>
      </c>
      <c r="X3728">
        <f t="shared" si="353"/>
        <v>1</v>
      </c>
    </row>
    <row r="3729" spans="1:24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>
        <f>E3729/D3729</f>
        <v>1.0075000000000001</v>
      </c>
      <c r="O3729" s="6">
        <f>IF(L3729&gt;0,E3729/L3729,0)</f>
        <v>61.060606060606062</v>
      </c>
      <c r="P3729" s="11">
        <f t="shared" si="348"/>
        <v>42662.996527777774</v>
      </c>
      <c r="Q3729" s="11">
        <f>(((J3729/60)/60)/24)+DATE(1970,1,1)+(-5/24)</f>
        <v>42632.139976851853</v>
      </c>
      <c r="R3729" s="13" t="s">
        <v>8271</v>
      </c>
      <c r="S3729" s="14" t="str">
        <f t="shared" si="349"/>
        <v>theater</v>
      </c>
      <c r="T3729" s="13" t="str">
        <f t="shared" si="350"/>
        <v>plays</v>
      </c>
      <c r="U3729">
        <f>LEN(C3729)</f>
        <v>120</v>
      </c>
      <c r="V3729">
        <f t="shared" si="351"/>
        <v>0</v>
      </c>
      <c r="W3729">
        <f t="shared" si="352"/>
        <v>0</v>
      </c>
      <c r="X3729">
        <f t="shared" si="353"/>
        <v>1</v>
      </c>
    </row>
    <row r="3730" spans="1:24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>
        <f>E3730/D3730</f>
        <v>9.3100000000000002E-2</v>
      </c>
      <c r="O3730" s="6">
        <f>IF(L3730&gt;0,E3730/L3730,0)</f>
        <v>60.064516129032256</v>
      </c>
      <c r="P3730" s="11">
        <f t="shared" si="348"/>
        <v>42234.962685185186</v>
      </c>
      <c r="Q3730" s="11">
        <f>(((J3730/60)/60)/24)+DATE(1970,1,1)+(-5/24)</f>
        <v>42204.962685185186</v>
      </c>
      <c r="R3730" s="13" t="s">
        <v>8271</v>
      </c>
      <c r="S3730" s="14" t="str">
        <f t="shared" si="349"/>
        <v>theater</v>
      </c>
      <c r="T3730" s="13" t="str">
        <f t="shared" si="350"/>
        <v>plays</v>
      </c>
      <c r="U3730">
        <f>LEN(C3730)</f>
        <v>98</v>
      </c>
      <c r="V3730">
        <f t="shared" si="351"/>
        <v>0</v>
      </c>
      <c r="W3730">
        <f t="shared" si="352"/>
        <v>1</v>
      </c>
      <c r="X3730">
        <f t="shared" si="353"/>
        <v>0</v>
      </c>
    </row>
    <row r="3731" spans="1:24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>
        <f>E3731/D3731</f>
        <v>7.2400000000000006E-2</v>
      </c>
      <c r="O3731" s="6">
        <f>IF(L3731&gt;0,E3731/L3731,0)</f>
        <v>72.400000000000006</v>
      </c>
      <c r="P3731" s="11">
        <f t="shared" si="348"/>
        <v>42085.954999999994</v>
      </c>
      <c r="Q3731" s="11">
        <f>(((J3731/60)/60)/24)+DATE(1970,1,1)+(-5/24)</f>
        <v>42040.996666666666</v>
      </c>
      <c r="R3731" s="13" t="s">
        <v>8271</v>
      </c>
      <c r="S3731" s="14" t="str">
        <f t="shared" si="349"/>
        <v>theater</v>
      </c>
      <c r="T3731" s="13" t="str">
        <f t="shared" si="350"/>
        <v>plays</v>
      </c>
      <c r="U3731">
        <f>LEN(C3731)</f>
        <v>134</v>
      </c>
      <c r="V3731">
        <f t="shared" si="351"/>
        <v>0</v>
      </c>
      <c r="W3731">
        <f t="shared" si="352"/>
        <v>0</v>
      </c>
      <c r="X3731">
        <f t="shared" si="353"/>
        <v>1</v>
      </c>
    </row>
    <row r="3732" spans="1:24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>
        <f>E3732/D3732</f>
        <v>0.1</v>
      </c>
      <c r="O3732" s="6">
        <f>IF(L3732&gt;0,E3732/L3732,0)</f>
        <v>100</v>
      </c>
      <c r="P3732" s="11">
        <f t="shared" si="348"/>
        <v>42233.46943287037</v>
      </c>
      <c r="Q3732" s="11">
        <f>(((J3732/60)/60)/24)+DATE(1970,1,1)+(-5/24)</f>
        <v>42203.46943287037</v>
      </c>
      <c r="R3732" s="13" t="s">
        <v>8271</v>
      </c>
      <c r="S3732" s="14" t="str">
        <f t="shared" si="349"/>
        <v>theater</v>
      </c>
      <c r="T3732" s="13" t="str">
        <f t="shared" si="350"/>
        <v>plays</v>
      </c>
      <c r="U3732">
        <f>LEN(C3732)</f>
        <v>117</v>
      </c>
      <c r="V3732">
        <f t="shared" si="351"/>
        <v>0</v>
      </c>
      <c r="W3732">
        <f t="shared" si="352"/>
        <v>0</v>
      </c>
      <c r="X3732">
        <f t="shared" si="353"/>
        <v>1</v>
      </c>
    </row>
    <row r="3733" spans="1:24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>
        <f>E3733/D3733</f>
        <v>0.11272727272727273</v>
      </c>
      <c r="O3733" s="6">
        <f>IF(L3733&gt;0,E3733/L3733,0)</f>
        <v>51.666666666666664</v>
      </c>
      <c r="P3733" s="11">
        <f t="shared" si="348"/>
        <v>42013.932638888888</v>
      </c>
      <c r="Q3733" s="11">
        <f>(((J3733/60)/60)/24)+DATE(1970,1,1)+(-5/24)</f>
        <v>41983.544513888883</v>
      </c>
      <c r="R3733" s="13" t="s">
        <v>8271</v>
      </c>
      <c r="S3733" s="14" t="str">
        <f t="shared" si="349"/>
        <v>theater</v>
      </c>
      <c r="T3733" s="13" t="str">
        <f t="shared" si="350"/>
        <v>plays</v>
      </c>
      <c r="U3733">
        <f>LEN(C3733)</f>
        <v>128</v>
      </c>
      <c r="V3733">
        <f t="shared" si="351"/>
        <v>0</v>
      </c>
      <c r="W3733">
        <f t="shared" si="352"/>
        <v>0</v>
      </c>
      <c r="X3733">
        <f t="shared" si="353"/>
        <v>1</v>
      </c>
    </row>
    <row r="3734" spans="1:24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>
        <f>E3734/D3734</f>
        <v>0.15411764705882353</v>
      </c>
      <c r="O3734" s="6">
        <f>IF(L3734&gt;0,E3734/L3734,0)</f>
        <v>32.75</v>
      </c>
      <c r="P3734" s="11">
        <f t="shared" si="348"/>
        <v>42028.291666666664</v>
      </c>
      <c r="Q3734" s="11">
        <f>(((J3734/60)/60)/24)+DATE(1970,1,1)+(-5/24)</f>
        <v>41968.469131944446</v>
      </c>
      <c r="R3734" s="13" t="s">
        <v>8271</v>
      </c>
      <c r="S3734" s="14" t="str">
        <f t="shared" si="349"/>
        <v>theater</v>
      </c>
      <c r="T3734" s="13" t="str">
        <f t="shared" si="350"/>
        <v>plays</v>
      </c>
      <c r="U3734">
        <f>LEN(C3734)</f>
        <v>102</v>
      </c>
      <c r="V3734">
        <f t="shared" si="351"/>
        <v>0</v>
      </c>
      <c r="W3734">
        <f t="shared" si="352"/>
        <v>0</v>
      </c>
      <c r="X3734">
        <f t="shared" si="353"/>
        <v>1</v>
      </c>
    </row>
    <row r="3735" spans="1:24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>
        <f>E3735/D3735</f>
        <v>0</v>
      </c>
      <c r="O3735" s="6">
        <f>IF(L3735&gt;0,E3735/L3735,0)</f>
        <v>0</v>
      </c>
      <c r="P3735" s="11">
        <f t="shared" si="348"/>
        <v>42112.729166666664</v>
      </c>
      <c r="Q3735" s="11">
        <f>(((J3735/60)/60)/24)+DATE(1970,1,1)+(-5/24)</f>
        <v>42102.816064814811</v>
      </c>
      <c r="R3735" s="13" t="s">
        <v>8271</v>
      </c>
      <c r="S3735" s="14" t="str">
        <f t="shared" si="349"/>
        <v>theater</v>
      </c>
      <c r="T3735" s="13" t="str">
        <f t="shared" si="350"/>
        <v>plays</v>
      </c>
      <c r="U3735">
        <f>LEN(C3735)</f>
        <v>104</v>
      </c>
      <c r="V3735">
        <f t="shared" si="351"/>
        <v>0</v>
      </c>
      <c r="W3735">
        <f t="shared" si="352"/>
        <v>0</v>
      </c>
      <c r="X3735">
        <f t="shared" si="353"/>
        <v>1</v>
      </c>
    </row>
    <row r="3736" spans="1:24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>
        <f>E3736/D3736</f>
        <v>0.28466666666666668</v>
      </c>
      <c r="O3736" s="6">
        <f>IF(L3736&gt;0,E3736/L3736,0)</f>
        <v>61</v>
      </c>
      <c r="P3736" s="11">
        <f t="shared" si="348"/>
        <v>42149.693240740737</v>
      </c>
      <c r="Q3736" s="11">
        <f>(((J3736/60)/60)/24)+DATE(1970,1,1)+(-5/24)</f>
        <v>42089.693240740737</v>
      </c>
      <c r="R3736" s="13" t="s">
        <v>8271</v>
      </c>
      <c r="S3736" s="14" t="str">
        <f t="shared" si="349"/>
        <v>theater</v>
      </c>
      <c r="T3736" s="13" t="str">
        <f t="shared" si="350"/>
        <v>plays</v>
      </c>
      <c r="U3736">
        <f>LEN(C3736)</f>
        <v>132</v>
      </c>
      <c r="V3736">
        <f t="shared" si="351"/>
        <v>0</v>
      </c>
      <c r="W3736">
        <f t="shared" si="352"/>
        <v>0</v>
      </c>
      <c r="X3736">
        <f t="shared" si="353"/>
        <v>1</v>
      </c>
    </row>
    <row r="3737" spans="1:24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>
        <f>E3737/D3737</f>
        <v>0.13333333333333333</v>
      </c>
      <c r="O3737" s="6">
        <f>IF(L3737&gt;0,E3737/L3737,0)</f>
        <v>10</v>
      </c>
      <c r="P3737" s="11">
        <f t="shared" si="348"/>
        <v>42152.484826388885</v>
      </c>
      <c r="Q3737" s="11">
        <f>(((J3737/60)/60)/24)+DATE(1970,1,1)+(-5/24)</f>
        <v>42122.484826388885</v>
      </c>
      <c r="R3737" s="13" t="s">
        <v>8271</v>
      </c>
      <c r="S3737" s="14" t="str">
        <f t="shared" si="349"/>
        <v>theater</v>
      </c>
      <c r="T3737" s="13" t="str">
        <f t="shared" si="350"/>
        <v>plays</v>
      </c>
      <c r="U3737">
        <f>LEN(C3737)</f>
        <v>88</v>
      </c>
      <c r="V3737">
        <f t="shared" si="351"/>
        <v>0</v>
      </c>
      <c r="W3737">
        <f t="shared" si="352"/>
        <v>1</v>
      </c>
      <c r="X3737">
        <f t="shared" si="353"/>
        <v>0</v>
      </c>
    </row>
    <row r="3738" spans="1:24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>
        <f>E3738/D3738</f>
        <v>6.6666666666666671E-3</v>
      </c>
      <c r="O3738" s="6">
        <f>IF(L3738&gt;0,E3738/L3738,0)</f>
        <v>10</v>
      </c>
      <c r="P3738" s="11">
        <f t="shared" si="348"/>
        <v>42086.541666666664</v>
      </c>
      <c r="Q3738" s="11">
        <f>(((J3738/60)/60)/24)+DATE(1970,1,1)+(-5/24)</f>
        <v>42048.503391203696</v>
      </c>
      <c r="R3738" s="13" t="s">
        <v>8271</v>
      </c>
      <c r="S3738" s="14" t="str">
        <f t="shared" si="349"/>
        <v>theater</v>
      </c>
      <c r="T3738" s="13" t="str">
        <f t="shared" si="350"/>
        <v>plays</v>
      </c>
      <c r="U3738">
        <f>LEN(C3738)</f>
        <v>124</v>
      </c>
      <c r="V3738">
        <f t="shared" si="351"/>
        <v>0</v>
      </c>
      <c r="W3738">
        <f t="shared" si="352"/>
        <v>0</v>
      </c>
      <c r="X3738">
        <f t="shared" si="353"/>
        <v>1</v>
      </c>
    </row>
    <row r="3739" spans="1:24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>
        <f>E3739/D3739</f>
        <v>0.21428571428571427</v>
      </c>
      <c r="O3739" s="6">
        <f>IF(L3739&gt;0,E3739/L3739,0)</f>
        <v>37.5</v>
      </c>
      <c r="P3739" s="11">
        <f t="shared" si="348"/>
        <v>42320.082638888889</v>
      </c>
      <c r="Q3739" s="11">
        <f>(((J3739/60)/60)/24)+DATE(1970,1,1)+(-5/24)</f>
        <v>42297.482673611106</v>
      </c>
      <c r="R3739" s="13" t="s">
        <v>8271</v>
      </c>
      <c r="S3739" s="14" t="str">
        <f t="shared" si="349"/>
        <v>theater</v>
      </c>
      <c r="T3739" s="13" t="str">
        <f t="shared" si="350"/>
        <v>plays</v>
      </c>
      <c r="U3739">
        <f>LEN(C3739)</f>
        <v>92</v>
      </c>
      <c r="V3739">
        <f t="shared" si="351"/>
        <v>0</v>
      </c>
      <c r="W3739">
        <f t="shared" si="352"/>
        <v>1</v>
      </c>
      <c r="X3739">
        <f t="shared" si="353"/>
        <v>0</v>
      </c>
    </row>
    <row r="3740" spans="1:24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>
        <f>E3740/D3740</f>
        <v>0.18</v>
      </c>
      <c r="O3740" s="6">
        <f>IF(L3740&gt;0,E3740/L3740,0)</f>
        <v>45</v>
      </c>
      <c r="P3740" s="11">
        <f t="shared" si="348"/>
        <v>41835.708333333328</v>
      </c>
      <c r="Q3740" s="11">
        <f>(((J3740/60)/60)/24)+DATE(1970,1,1)+(-5/24)</f>
        <v>41813.730381944442</v>
      </c>
      <c r="R3740" s="13" t="s">
        <v>8271</v>
      </c>
      <c r="S3740" s="14" t="str">
        <f t="shared" si="349"/>
        <v>theater</v>
      </c>
      <c r="T3740" s="13" t="str">
        <f t="shared" si="350"/>
        <v>plays</v>
      </c>
      <c r="U3740">
        <f>LEN(C3740)</f>
        <v>97</v>
      </c>
      <c r="V3740">
        <f t="shared" si="351"/>
        <v>0</v>
      </c>
      <c r="W3740">
        <f t="shared" si="352"/>
        <v>1</v>
      </c>
      <c r="X3740">
        <f t="shared" si="353"/>
        <v>0</v>
      </c>
    </row>
    <row r="3741" spans="1:24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>
        <f>E3741/D3741</f>
        <v>0.20125000000000001</v>
      </c>
      <c r="O3741" s="6">
        <f>IF(L3741&gt;0,E3741/L3741,0)</f>
        <v>100.625</v>
      </c>
      <c r="P3741" s="11">
        <f t="shared" si="348"/>
        <v>42568.241527777776</v>
      </c>
      <c r="Q3741" s="11">
        <f>(((J3741/60)/60)/24)+DATE(1970,1,1)+(-5/24)</f>
        <v>42548.241527777776</v>
      </c>
      <c r="R3741" s="13" t="s">
        <v>8271</v>
      </c>
      <c r="S3741" s="14" t="str">
        <f t="shared" si="349"/>
        <v>theater</v>
      </c>
      <c r="T3741" s="13" t="str">
        <f t="shared" si="350"/>
        <v>plays</v>
      </c>
      <c r="U3741">
        <f>LEN(C3741)</f>
        <v>133</v>
      </c>
      <c r="V3741">
        <f t="shared" si="351"/>
        <v>0</v>
      </c>
      <c r="W3741">
        <f t="shared" si="352"/>
        <v>0</v>
      </c>
      <c r="X3741">
        <f t="shared" si="353"/>
        <v>1</v>
      </c>
    </row>
    <row r="3742" spans="1:24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>
        <f>E3742/D3742</f>
        <v>0.17899999999999999</v>
      </c>
      <c r="O3742" s="6">
        <f>IF(L3742&gt;0,E3742/L3742,0)</f>
        <v>25.571428571428573</v>
      </c>
      <c r="P3742" s="11">
        <f t="shared" si="348"/>
        <v>41862.870810185181</v>
      </c>
      <c r="Q3742" s="11">
        <f>(((J3742/60)/60)/24)+DATE(1970,1,1)+(-5/24)</f>
        <v>41832.881423611107</v>
      </c>
      <c r="R3742" s="13" t="s">
        <v>8271</v>
      </c>
      <c r="S3742" s="14" t="str">
        <f t="shared" si="349"/>
        <v>theater</v>
      </c>
      <c r="T3742" s="13" t="str">
        <f t="shared" si="350"/>
        <v>plays</v>
      </c>
      <c r="U3742">
        <f>LEN(C3742)</f>
        <v>134</v>
      </c>
      <c r="V3742">
        <f t="shared" si="351"/>
        <v>0</v>
      </c>
      <c r="W3742">
        <f t="shared" si="352"/>
        <v>0</v>
      </c>
      <c r="X3742">
        <f t="shared" si="353"/>
        <v>1</v>
      </c>
    </row>
    <row r="3743" spans="1:24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>
        <f>E3743/D3743</f>
        <v>0</v>
      </c>
      <c r="O3743" s="6">
        <f>IF(L3743&gt;0,E3743/L3743,0)</f>
        <v>0</v>
      </c>
      <c r="P3743" s="11">
        <f t="shared" si="348"/>
        <v>42355.712384259255</v>
      </c>
      <c r="Q3743" s="11">
        <f>(((J3743/60)/60)/24)+DATE(1970,1,1)+(-5/24)</f>
        <v>42325.712384259255</v>
      </c>
      <c r="R3743" s="13" t="s">
        <v>8271</v>
      </c>
      <c r="S3743" s="14" t="str">
        <f t="shared" si="349"/>
        <v>theater</v>
      </c>
      <c r="T3743" s="13" t="str">
        <f t="shared" si="350"/>
        <v>plays</v>
      </c>
      <c r="U3743">
        <f>LEN(C3743)</f>
        <v>111</v>
      </c>
      <c r="V3743">
        <f t="shared" si="351"/>
        <v>0</v>
      </c>
      <c r="W3743">
        <f t="shared" si="352"/>
        <v>0</v>
      </c>
      <c r="X3743">
        <f t="shared" si="353"/>
        <v>1</v>
      </c>
    </row>
    <row r="3744" spans="1:24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>
        <f>E3744/D3744</f>
        <v>0.02</v>
      </c>
      <c r="O3744" s="6">
        <f>IF(L3744&gt;0,E3744/L3744,0)</f>
        <v>25</v>
      </c>
      <c r="P3744" s="11">
        <f t="shared" si="348"/>
        <v>41888.006296296291</v>
      </c>
      <c r="Q3744" s="11">
        <f>(((J3744/60)/60)/24)+DATE(1970,1,1)+(-5/24)</f>
        <v>41858.006296296291</v>
      </c>
      <c r="R3744" s="13" t="s">
        <v>8271</v>
      </c>
      <c r="S3744" s="14" t="str">
        <f t="shared" si="349"/>
        <v>theater</v>
      </c>
      <c r="T3744" s="13" t="str">
        <f t="shared" si="350"/>
        <v>plays</v>
      </c>
      <c r="U3744">
        <f>LEN(C3744)</f>
        <v>134</v>
      </c>
      <c r="V3744">
        <f t="shared" si="351"/>
        <v>0</v>
      </c>
      <c r="W3744">
        <f t="shared" si="352"/>
        <v>0</v>
      </c>
      <c r="X3744">
        <f t="shared" si="353"/>
        <v>1</v>
      </c>
    </row>
    <row r="3745" spans="1:24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>
        <f>E3745/D3745</f>
        <v>0</v>
      </c>
      <c r="O3745" s="6">
        <f>IF(L3745&gt;0,E3745/L3745,0)</f>
        <v>0</v>
      </c>
      <c r="P3745" s="11">
        <f t="shared" si="348"/>
        <v>41823.501898148148</v>
      </c>
      <c r="Q3745" s="11">
        <f>(((J3745/60)/60)/24)+DATE(1970,1,1)+(-5/24)</f>
        <v>41793.501898148148</v>
      </c>
      <c r="R3745" s="13" t="s">
        <v>8271</v>
      </c>
      <c r="S3745" s="14" t="str">
        <f t="shared" si="349"/>
        <v>theater</v>
      </c>
      <c r="T3745" s="13" t="str">
        <f t="shared" si="350"/>
        <v>plays</v>
      </c>
      <c r="U3745">
        <f>LEN(C3745)</f>
        <v>85</v>
      </c>
      <c r="V3745">
        <f t="shared" si="351"/>
        <v>0</v>
      </c>
      <c r="W3745">
        <f t="shared" si="352"/>
        <v>1</v>
      </c>
      <c r="X3745">
        <f t="shared" si="353"/>
        <v>0</v>
      </c>
    </row>
    <row r="3746" spans="1:24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>
        <f>E3746/D3746</f>
        <v>0</v>
      </c>
      <c r="O3746" s="6">
        <f>IF(L3746&gt;0,E3746/L3746,0)</f>
        <v>0</v>
      </c>
      <c r="P3746" s="11">
        <f t="shared" si="348"/>
        <v>41824.957638888889</v>
      </c>
      <c r="Q3746" s="11">
        <f>(((J3746/60)/60)/24)+DATE(1970,1,1)+(-5/24)</f>
        <v>41793.605925925927</v>
      </c>
      <c r="R3746" s="13" t="s">
        <v>8271</v>
      </c>
      <c r="S3746" s="14" t="str">
        <f t="shared" si="349"/>
        <v>theater</v>
      </c>
      <c r="T3746" s="13" t="str">
        <f t="shared" si="350"/>
        <v>plays</v>
      </c>
      <c r="U3746">
        <f>LEN(C3746)</f>
        <v>127</v>
      </c>
      <c r="V3746">
        <f t="shared" si="351"/>
        <v>0</v>
      </c>
      <c r="W3746">
        <f t="shared" si="352"/>
        <v>0</v>
      </c>
      <c r="X3746">
        <f t="shared" si="353"/>
        <v>1</v>
      </c>
    </row>
    <row r="3747" spans="1:24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>
        <f>E3747/D3747</f>
        <v>0.1</v>
      </c>
      <c r="O3747" s="6">
        <f>IF(L3747&gt;0,E3747/L3747,0)</f>
        <v>10</v>
      </c>
      <c r="P3747" s="11">
        <f t="shared" si="348"/>
        <v>41861.489606481482</v>
      </c>
      <c r="Q3747" s="11">
        <f>(((J3747/60)/60)/24)+DATE(1970,1,1)+(-5/24)</f>
        <v>41831.489606481482</v>
      </c>
      <c r="R3747" s="13" t="s">
        <v>8271</v>
      </c>
      <c r="S3747" s="14" t="str">
        <f t="shared" si="349"/>
        <v>theater</v>
      </c>
      <c r="T3747" s="13" t="str">
        <f t="shared" si="350"/>
        <v>plays</v>
      </c>
      <c r="U3747">
        <f>LEN(C3747)</f>
        <v>99</v>
      </c>
      <c r="V3747">
        <f t="shared" si="351"/>
        <v>0</v>
      </c>
      <c r="W3747">
        <f t="shared" si="352"/>
        <v>1</v>
      </c>
      <c r="X3747">
        <f t="shared" si="353"/>
        <v>0</v>
      </c>
    </row>
    <row r="3748" spans="1:24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>
        <f>E3748/D3748</f>
        <v>2.3764705882352941E-2</v>
      </c>
      <c r="O3748" s="6">
        <f>IF(L3748&gt;0,E3748/L3748,0)</f>
        <v>202</v>
      </c>
      <c r="P3748" s="11">
        <f t="shared" si="348"/>
        <v>42651.18100694444</v>
      </c>
      <c r="Q3748" s="11">
        <f>(((J3748/60)/60)/24)+DATE(1970,1,1)+(-5/24)</f>
        <v>42621.18100694444</v>
      </c>
      <c r="R3748" s="13" t="s">
        <v>8271</v>
      </c>
      <c r="S3748" s="14" t="str">
        <f t="shared" si="349"/>
        <v>theater</v>
      </c>
      <c r="T3748" s="13" t="str">
        <f t="shared" si="350"/>
        <v>plays</v>
      </c>
      <c r="U3748">
        <f>LEN(C3748)</f>
        <v>42</v>
      </c>
      <c r="V3748">
        <f t="shared" si="351"/>
        <v>1</v>
      </c>
      <c r="W3748">
        <f t="shared" si="352"/>
        <v>0</v>
      </c>
      <c r="X3748">
        <f t="shared" si="353"/>
        <v>0</v>
      </c>
    </row>
    <row r="3749" spans="1:24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>
        <f>E3749/D3749</f>
        <v>0.01</v>
      </c>
      <c r="O3749" s="6">
        <f>IF(L3749&gt;0,E3749/L3749,0)</f>
        <v>25</v>
      </c>
      <c r="P3749" s="11">
        <f t="shared" si="348"/>
        <v>42190.749305555553</v>
      </c>
      <c r="Q3749" s="11">
        <f>(((J3749/60)/60)/24)+DATE(1970,1,1)+(-5/24)</f>
        <v>42164.091388888883</v>
      </c>
      <c r="R3749" s="13" t="s">
        <v>8271</v>
      </c>
      <c r="S3749" s="14" t="str">
        <f t="shared" si="349"/>
        <v>theater</v>
      </c>
      <c r="T3749" s="13" t="str">
        <f t="shared" si="350"/>
        <v>plays</v>
      </c>
      <c r="U3749">
        <f>LEN(C3749)</f>
        <v>82</v>
      </c>
      <c r="V3749">
        <f t="shared" si="351"/>
        <v>0</v>
      </c>
      <c r="W3749">
        <f t="shared" si="352"/>
        <v>1</v>
      </c>
      <c r="X3749">
        <f t="shared" si="353"/>
        <v>0</v>
      </c>
    </row>
    <row r="3750" spans="1:24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>
        <f>E3750/D3750</f>
        <v>1.0351999999999999</v>
      </c>
      <c r="O3750" s="6">
        <f>IF(L3750&gt;0,E3750/L3750,0)</f>
        <v>99.538461538461533</v>
      </c>
      <c r="P3750" s="11">
        <f t="shared" si="348"/>
        <v>42416.040972222218</v>
      </c>
      <c r="Q3750" s="11">
        <f>(((J3750/60)/60)/24)+DATE(1970,1,1)+(-5/24)</f>
        <v>42395.498101851852</v>
      </c>
      <c r="R3750" s="13" t="s">
        <v>8305</v>
      </c>
      <c r="S3750" s="14" t="str">
        <f t="shared" si="349"/>
        <v>theater</v>
      </c>
      <c r="T3750" s="13" t="str">
        <f t="shared" si="350"/>
        <v>musical</v>
      </c>
      <c r="U3750">
        <f>LEN(C3750)</f>
        <v>128</v>
      </c>
      <c r="V3750">
        <f t="shared" si="351"/>
        <v>0</v>
      </c>
      <c r="W3750">
        <f t="shared" si="352"/>
        <v>0</v>
      </c>
      <c r="X3750">
        <f t="shared" si="353"/>
        <v>1</v>
      </c>
    </row>
    <row r="3751" spans="1:24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>
        <f>E3751/D3751</f>
        <v>1.05</v>
      </c>
      <c r="O3751" s="6">
        <f>IF(L3751&gt;0,E3751/L3751,0)</f>
        <v>75</v>
      </c>
      <c r="P3751" s="11">
        <f t="shared" si="348"/>
        <v>42488.957638888889</v>
      </c>
      <c r="Q3751" s="11">
        <f>(((J3751/60)/60)/24)+DATE(1970,1,1)+(-5/24)</f>
        <v>42457.918842592589</v>
      </c>
      <c r="R3751" s="13" t="s">
        <v>8305</v>
      </c>
      <c r="S3751" s="14" t="str">
        <f t="shared" si="349"/>
        <v>theater</v>
      </c>
      <c r="T3751" s="13" t="str">
        <f t="shared" si="350"/>
        <v>musical</v>
      </c>
      <c r="U3751">
        <f>LEN(C3751)</f>
        <v>112</v>
      </c>
      <c r="V3751">
        <f t="shared" si="351"/>
        <v>0</v>
      </c>
      <c r="W3751">
        <f t="shared" si="352"/>
        <v>0</v>
      </c>
      <c r="X3751">
        <f t="shared" si="353"/>
        <v>1</v>
      </c>
    </row>
    <row r="3752" spans="1:24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>
        <f>E3752/D3752</f>
        <v>1.0044999999999999</v>
      </c>
      <c r="O3752" s="6">
        <f>IF(L3752&gt;0,E3752/L3752,0)</f>
        <v>215.25</v>
      </c>
      <c r="P3752" s="11">
        <f t="shared" si="348"/>
        <v>42045.124305555553</v>
      </c>
      <c r="Q3752" s="11">
        <f>(((J3752/60)/60)/24)+DATE(1970,1,1)+(-5/24)</f>
        <v>42016.773240740738</v>
      </c>
      <c r="R3752" s="13" t="s">
        <v>8305</v>
      </c>
      <c r="S3752" s="14" t="str">
        <f t="shared" si="349"/>
        <v>theater</v>
      </c>
      <c r="T3752" s="13" t="str">
        <f t="shared" si="350"/>
        <v>musical</v>
      </c>
      <c r="U3752">
        <f>LEN(C3752)</f>
        <v>129</v>
      </c>
      <c r="V3752">
        <f t="shared" si="351"/>
        <v>0</v>
      </c>
      <c r="W3752">
        <f t="shared" si="352"/>
        <v>0</v>
      </c>
      <c r="X3752">
        <f t="shared" si="353"/>
        <v>1</v>
      </c>
    </row>
    <row r="3753" spans="1:24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>
        <f>E3753/D3753</f>
        <v>1.3260000000000001</v>
      </c>
      <c r="O3753" s="6">
        <f>IF(L3753&gt;0,E3753/L3753,0)</f>
        <v>120.54545454545455</v>
      </c>
      <c r="P3753" s="11">
        <f t="shared" si="348"/>
        <v>42462.78556712962</v>
      </c>
      <c r="Q3753" s="11">
        <f>(((J3753/60)/60)/24)+DATE(1970,1,1)+(-5/24)</f>
        <v>42402.827233796292</v>
      </c>
      <c r="R3753" s="13" t="s">
        <v>8305</v>
      </c>
      <c r="S3753" s="14" t="str">
        <f t="shared" si="349"/>
        <v>theater</v>
      </c>
      <c r="T3753" s="13" t="str">
        <f t="shared" si="350"/>
        <v>musical</v>
      </c>
      <c r="U3753">
        <f>LEN(C3753)</f>
        <v>105</v>
      </c>
      <c r="V3753">
        <f t="shared" si="351"/>
        <v>0</v>
      </c>
      <c r="W3753">
        <f t="shared" si="352"/>
        <v>0</v>
      </c>
      <c r="X3753">
        <f t="shared" si="353"/>
        <v>1</v>
      </c>
    </row>
    <row r="3754" spans="1:24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>
        <f>E3754/D3754</f>
        <v>1.1299999999999999</v>
      </c>
      <c r="O3754" s="6">
        <f>IF(L3754&gt;0,E3754/L3754,0)</f>
        <v>37.666666666666664</v>
      </c>
      <c r="P3754" s="11">
        <f t="shared" si="348"/>
        <v>42659.666666666664</v>
      </c>
      <c r="Q3754" s="11">
        <f>(((J3754/60)/60)/24)+DATE(1970,1,1)+(-5/24)</f>
        <v>42619.594155092585</v>
      </c>
      <c r="R3754" s="13" t="s">
        <v>8305</v>
      </c>
      <c r="S3754" s="14" t="str">
        <f t="shared" si="349"/>
        <v>theater</v>
      </c>
      <c r="T3754" s="13" t="str">
        <f t="shared" si="350"/>
        <v>musical</v>
      </c>
      <c r="U3754">
        <f>LEN(C3754)</f>
        <v>131</v>
      </c>
      <c r="V3754">
        <f t="shared" si="351"/>
        <v>0</v>
      </c>
      <c r="W3754">
        <f t="shared" si="352"/>
        <v>0</v>
      </c>
      <c r="X3754">
        <f t="shared" si="353"/>
        <v>1</v>
      </c>
    </row>
    <row r="3755" spans="1:24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>
        <f>E3755/D3755</f>
        <v>1.0334000000000001</v>
      </c>
      <c r="O3755" s="6">
        <f>IF(L3755&gt;0,E3755/L3755,0)</f>
        <v>172.23333333333332</v>
      </c>
      <c r="P3755" s="11">
        <f t="shared" si="348"/>
        <v>42157.791666666664</v>
      </c>
      <c r="Q3755" s="11">
        <f>(((J3755/60)/60)/24)+DATE(1970,1,1)+(-5/24)</f>
        <v>42128.615740740737</v>
      </c>
      <c r="R3755" s="13" t="s">
        <v>8305</v>
      </c>
      <c r="S3755" s="14" t="str">
        <f t="shared" si="349"/>
        <v>theater</v>
      </c>
      <c r="T3755" s="13" t="str">
        <f t="shared" si="350"/>
        <v>musical</v>
      </c>
      <c r="U3755">
        <f>LEN(C3755)</f>
        <v>133</v>
      </c>
      <c r="V3755">
        <f t="shared" si="351"/>
        <v>0</v>
      </c>
      <c r="W3755">
        <f t="shared" si="352"/>
        <v>0</v>
      </c>
      <c r="X3755">
        <f t="shared" si="353"/>
        <v>1</v>
      </c>
    </row>
    <row r="3756" spans="1:24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>
        <f>E3756/D3756</f>
        <v>1.2</v>
      </c>
      <c r="O3756" s="6">
        <f>IF(L3756&gt;0,E3756/L3756,0)</f>
        <v>111.11111111111111</v>
      </c>
      <c r="P3756" s="11">
        <f t="shared" si="348"/>
        <v>41845.999305555553</v>
      </c>
      <c r="Q3756" s="11">
        <f>(((J3756/60)/60)/24)+DATE(1970,1,1)+(-5/24)</f>
        <v>41808.67288194444</v>
      </c>
      <c r="R3756" s="13" t="s">
        <v>8305</v>
      </c>
      <c r="S3756" s="14" t="str">
        <f t="shared" si="349"/>
        <v>theater</v>
      </c>
      <c r="T3756" s="13" t="str">
        <f t="shared" si="350"/>
        <v>musical</v>
      </c>
      <c r="U3756">
        <f>LEN(C3756)</f>
        <v>115</v>
      </c>
      <c r="V3756">
        <f t="shared" si="351"/>
        <v>0</v>
      </c>
      <c r="W3756">
        <f t="shared" si="352"/>
        <v>0</v>
      </c>
      <c r="X3756">
        <f t="shared" si="353"/>
        <v>1</v>
      </c>
    </row>
    <row r="3757" spans="1:24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>
        <f>E3757/D3757</f>
        <v>1.2963636363636364</v>
      </c>
      <c r="O3757" s="6">
        <f>IF(L3757&gt;0,E3757/L3757,0)</f>
        <v>25.464285714285715</v>
      </c>
      <c r="P3757" s="11">
        <f t="shared" si="348"/>
        <v>42475.658645833326</v>
      </c>
      <c r="Q3757" s="11">
        <f>(((J3757/60)/60)/24)+DATE(1970,1,1)+(-5/24)</f>
        <v>42445.658645833326</v>
      </c>
      <c r="R3757" s="13" t="s">
        <v>8305</v>
      </c>
      <c r="S3757" s="14" t="str">
        <f t="shared" si="349"/>
        <v>theater</v>
      </c>
      <c r="T3757" s="13" t="str">
        <f t="shared" si="350"/>
        <v>musical</v>
      </c>
      <c r="U3757">
        <f>LEN(C3757)</f>
        <v>117</v>
      </c>
      <c r="V3757">
        <f t="shared" si="351"/>
        <v>0</v>
      </c>
      <c r="W3757">
        <f t="shared" si="352"/>
        <v>0</v>
      </c>
      <c r="X3757">
        <f t="shared" si="353"/>
        <v>1</v>
      </c>
    </row>
    <row r="3758" spans="1:24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>
        <f>E3758/D3758</f>
        <v>1.0111111111111111</v>
      </c>
      <c r="O3758" s="6">
        <f>IF(L3758&gt;0,E3758/L3758,0)</f>
        <v>267.64705882352939</v>
      </c>
      <c r="P3758" s="11">
        <f t="shared" si="348"/>
        <v>41801.606458333328</v>
      </c>
      <c r="Q3758" s="11">
        <f>(((J3758/60)/60)/24)+DATE(1970,1,1)+(-5/24)</f>
        <v>41771.606458333328</v>
      </c>
      <c r="R3758" s="13" t="s">
        <v>8305</v>
      </c>
      <c r="S3758" s="14" t="str">
        <f t="shared" si="349"/>
        <v>theater</v>
      </c>
      <c r="T3758" s="13" t="str">
        <f t="shared" si="350"/>
        <v>musical</v>
      </c>
      <c r="U3758">
        <f>LEN(C3758)</f>
        <v>119</v>
      </c>
      <c r="V3758">
        <f t="shared" si="351"/>
        <v>0</v>
      </c>
      <c r="W3758">
        <f t="shared" si="352"/>
        <v>0</v>
      </c>
      <c r="X3758">
        <f t="shared" si="353"/>
        <v>1</v>
      </c>
    </row>
    <row r="3759" spans="1:24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>
        <f>E3759/D3759</f>
        <v>1.0851428571428572</v>
      </c>
      <c r="O3759" s="6">
        <f>IF(L3759&gt;0,E3759/L3759,0)</f>
        <v>75.959999999999994</v>
      </c>
      <c r="P3759" s="11">
        <f t="shared" si="348"/>
        <v>41974.642534722218</v>
      </c>
      <c r="Q3759" s="11">
        <f>(((J3759/60)/60)/24)+DATE(1970,1,1)+(-5/24)</f>
        <v>41954.642534722218</v>
      </c>
      <c r="R3759" s="13" t="s">
        <v>8305</v>
      </c>
      <c r="S3759" s="14" t="str">
        <f t="shared" si="349"/>
        <v>theater</v>
      </c>
      <c r="T3759" s="13" t="str">
        <f t="shared" si="350"/>
        <v>musical</v>
      </c>
      <c r="U3759">
        <f>LEN(C3759)</f>
        <v>117</v>
      </c>
      <c r="V3759">
        <f t="shared" si="351"/>
        <v>0</v>
      </c>
      <c r="W3759">
        <f t="shared" si="352"/>
        <v>0</v>
      </c>
      <c r="X3759">
        <f t="shared" si="353"/>
        <v>1</v>
      </c>
    </row>
    <row r="3760" spans="1:24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>
        <f>E3760/D3760</f>
        <v>1.0233333333333334</v>
      </c>
      <c r="O3760" s="6">
        <f>IF(L3760&gt;0,E3760/L3760,0)</f>
        <v>59.03846153846154</v>
      </c>
      <c r="P3760" s="11">
        <f t="shared" si="348"/>
        <v>41778</v>
      </c>
      <c r="Q3760" s="11">
        <f>(((J3760/60)/60)/24)+DATE(1970,1,1)+(-5/24)</f>
        <v>41747.26317129629</v>
      </c>
      <c r="R3760" s="13" t="s">
        <v>8305</v>
      </c>
      <c r="S3760" s="14" t="str">
        <f t="shared" si="349"/>
        <v>theater</v>
      </c>
      <c r="T3760" s="13" t="str">
        <f t="shared" si="350"/>
        <v>musical</v>
      </c>
      <c r="U3760">
        <f>LEN(C3760)</f>
        <v>52</v>
      </c>
      <c r="V3760">
        <f t="shared" si="351"/>
        <v>0</v>
      </c>
      <c r="W3760">
        <f t="shared" si="352"/>
        <v>1</v>
      </c>
      <c r="X3760">
        <f t="shared" si="353"/>
        <v>0</v>
      </c>
    </row>
    <row r="3761" spans="1:24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>
        <f>E3761/D3761</f>
        <v>1.1024425000000002</v>
      </c>
      <c r="O3761" s="6">
        <f>IF(L3761&gt;0,E3761/L3761,0)</f>
        <v>50.111022727272733</v>
      </c>
      <c r="P3761" s="11">
        <f t="shared" si="348"/>
        <v>42241.899918981479</v>
      </c>
      <c r="Q3761" s="11">
        <f>(((J3761/60)/60)/24)+DATE(1970,1,1)+(-5/24)</f>
        <v>42181.899918981479</v>
      </c>
      <c r="R3761" s="13" t="s">
        <v>8305</v>
      </c>
      <c r="S3761" s="14" t="str">
        <f t="shared" si="349"/>
        <v>theater</v>
      </c>
      <c r="T3761" s="13" t="str">
        <f t="shared" si="350"/>
        <v>musical</v>
      </c>
      <c r="U3761">
        <f>LEN(C3761)</f>
        <v>57</v>
      </c>
      <c r="V3761">
        <f t="shared" si="351"/>
        <v>0</v>
      </c>
      <c r="W3761">
        <f t="shared" si="352"/>
        <v>1</v>
      </c>
      <c r="X3761">
        <f t="shared" si="353"/>
        <v>0</v>
      </c>
    </row>
    <row r="3762" spans="1:24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>
        <f>E3762/D3762</f>
        <v>1.010154</v>
      </c>
      <c r="O3762" s="6">
        <f>IF(L3762&gt;0,E3762/L3762,0)</f>
        <v>55.502967032967035</v>
      </c>
      <c r="P3762" s="11">
        <f t="shared" si="348"/>
        <v>41764.316967592589</v>
      </c>
      <c r="Q3762" s="11">
        <f>(((J3762/60)/60)/24)+DATE(1970,1,1)+(-5/24)</f>
        <v>41739.316967592589</v>
      </c>
      <c r="R3762" s="13" t="s">
        <v>8305</v>
      </c>
      <c r="S3762" s="14" t="str">
        <f t="shared" si="349"/>
        <v>theater</v>
      </c>
      <c r="T3762" s="13" t="str">
        <f t="shared" si="350"/>
        <v>musical</v>
      </c>
      <c r="U3762">
        <f>LEN(C3762)</f>
        <v>127</v>
      </c>
      <c r="V3762">
        <f t="shared" si="351"/>
        <v>0</v>
      </c>
      <c r="W3762">
        <f t="shared" si="352"/>
        <v>0</v>
      </c>
      <c r="X3762">
        <f t="shared" si="353"/>
        <v>1</v>
      </c>
    </row>
    <row r="3763" spans="1:24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>
        <f>E3763/D3763</f>
        <v>1</v>
      </c>
      <c r="O3763" s="6">
        <f>IF(L3763&gt;0,E3763/L3763,0)</f>
        <v>166.66666666666666</v>
      </c>
      <c r="P3763" s="11">
        <f t="shared" si="348"/>
        <v>42226.749999999993</v>
      </c>
      <c r="Q3763" s="11">
        <f>(((J3763/60)/60)/24)+DATE(1970,1,1)+(-5/24)</f>
        <v>42173.258530092593</v>
      </c>
      <c r="R3763" s="13" t="s">
        <v>8305</v>
      </c>
      <c r="S3763" s="14" t="str">
        <f t="shared" si="349"/>
        <v>theater</v>
      </c>
      <c r="T3763" s="13" t="str">
        <f t="shared" si="350"/>
        <v>musical</v>
      </c>
      <c r="U3763">
        <f>LEN(C3763)</f>
        <v>133</v>
      </c>
      <c r="V3763">
        <f t="shared" si="351"/>
        <v>0</v>
      </c>
      <c r="W3763">
        <f t="shared" si="352"/>
        <v>0</v>
      </c>
      <c r="X3763">
        <f t="shared" si="353"/>
        <v>1</v>
      </c>
    </row>
    <row r="3764" spans="1:24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>
        <f>E3764/D3764</f>
        <v>1.0624</v>
      </c>
      <c r="O3764" s="6">
        <f>IF(L3764&gt;0,E3764/L3764,0)</f>
        <v>47.428571428571431</v>
      </c>
      <c r="P3764" s="11">
        <f t="shared" si="348"/>
        <v>42218.605196759258</v>
      </c>
      <c r="Q3764" s="11">
        <f>(((J3764/60)/60)/24)+DATE(1970,1,1)+(-5/24)</f>
        <v>42193.605196759258</v>
      </c>
      <c r="R3764" s="13" t="s">
        <v>8305</v>
      </c>
      <c r="S3764" s="14" t="str">
        <f t="shared" si="349"/>
        <v>theater</v>
      </c>
      <c r="T3764" s="13" t="str">
        <f t="shared" si="350"/>
        <v>musical</v>
      </c>
      <c r="U3764">
        <f>LEN(C3764)</f>
        <v>116</v>
      </c>
      <c r="V3764">
        <f t="shared" si="351"/>
        <v>0</v>
      </c>
      <c r="W3764">
        <f t="shared" si="352"/>
        <v>0</v>
      </c>
      <c r="X3764">
        <f t="shared" si="353"/>
        <v>1</v>
      </c>
    </row>
    <row r="3765" spans="1:24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>
        <f>E3765/D3765</f>
        <v>1</v>
      </c>
      <c r="O3765" s="6">
        <f>IF(L3765&gt;0,E3765/L3765,0)</f>
        <v>64.935064935064929</v>
      </c>
      <c r="P3765" s="11">
        <f t="shared" si="348"/>
        <v>42095.500300925924</v>
      </c>
      <c r="Q3765" s="11">
        <f>(((J3765/60)/60)/24)+DATE(1970,1,1)+(-5/24)</f>
        <v>42065.541967592588</v>
      </c>
      <c r="R3765" s="13" t="s">
        <v>8305</v>
      </c>
      <c r="S3765" s="14" t="str">
        <f t="shared" si="349"/>
        <v>theater</v>
      </c>
      <c r="T3765" s="13" t="str">
        <f t="shared" si="350"/>
        <v>musical</v>
      </c>
      <c r="U3765">
        <f>LEN(C3765)</f>
        <v>78</v>
      </c>
      <c r="V3765">
        <f t="shared" si="351"/>
        <v>0</v>
      </c>
      <c r="W3765">
        <f t="shared" si="352"/>
        <v>1</v>
      </c>
      <c r="X3765">
        <f t="shared" si="353"/>
        <v>0</v>
      </c>
    </row>
    <row r="3766" spans="1:24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>
        <f>E3766/D3766</f>
        <v>1</v>
      </c>
      <c r="O3766" s="6">
        <f>IF(L3766&gt;0,E3766/L3766,0)</f>
        <v>55.555555555555557</v>
      </c>
      <c r="P3766" s="11">
        <f t="shared" si="348"/>
        <v>42518.816666666658</v>
      </c>
      <c r="Q3766" s="11">
        <f>(((J3766/60)/60)/24)+DATE(1970,1,1)+(-5/24)</f>
        <v>42499.634629629632</v>
      </c>
      <c r="R3766" s="13" t="s">
        <v>8305</v>
      </c>
      <c r="S3766" s="14" t="str">
        <f t="shared" si="349"/>
        <v>theater</v>
      </c>
      <c r="T3766" s="13" t="str">
        <f t="shared" si="350"/>
        <v>musical</v>
      </c>
      <c r="U3766">
        <f>LEN(C3766)</f>
        <v>107</v>
      </c>
      <c r="V3766">
        <f t="shared" si="351"/>
        <v>0</v>
      </c>
      <c r="W3766">
        <f t="shared" si="352"/>
        <v>0</v>
      </c>
      <c r="X3766">
        <f t="shared" si="353"/>
        <v>1</v>
      </c>
    </row>
    <row r="3767" spans="1:24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>
        <f>E3767/D3767</f>
        <v>1.1345714285714286</v>
      </c>
      <c r="O3767" s="6">
        <f>IF(L3767&gt;0,E3767/L3767,0)</f>
        <v>74.224299065420567</v>
      </c>
      <c r="P3767" s="11">
        <f t="shared" si="348"/>
        <v>41850.568078703705</v>
      </c>
      <c r="Q3767" s="11">
        <f>(((J3767/60)/60)/24)+DATE(1970,1,1)+(-5/24)</f>
        <v>41820.568078703705</v>
      </c>
      <c r="R3767" s="13" t="s">
        <v>8305</v>
      </c>
      <c r="S3767" s="14" t="str">
        <f t="shared" si="349"/>
        <v>theater</v>
      </c>
      <c r="T3767" s="13" t="str">
        <f t="shared" si="350"/>
        <v>musical</v>
      </c>
      <c r="U3767">
        <f>LEN(C3767)</f>
        <v>125</v>
      </c>
      <c r="V3767">
        <f t="shared" si="351"/>
        <v>0</v>
      </c>
      <c r="W3767">
        <f t="shared" si="352"/>
        <v>0</v>
      </c>
      <c r="X3767">
        <f t="shared" si="353"/>
        <v>1</v>
      </c>
    </row>
    <row r="3768" spans="1:24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>
        <f>E3768/D3768</f>
        <v>1.0265010000000001</v>
      </c>
      <c r="O3768" s="6">
        <f>IF(L3768&gt;0,E3768/L3768,0)</f>
        <v>106.9271875</v>
      </c>
      <c r="P3768" s="11">
        <f t="shared" si="348"/>
        <v>41822.958854166667</v>
      </c>
      <c r="Q3768" s="11">
        <f>(((J3768/60)/60)/24)+DATE(1970,1,1)+(-5/24)</f>
        <v>41787.958854166667</v>
      </c>
      <c r="R3768" s="13" t="s">
        <v>8305</v>
      </c>
      <c r="S3768" s="14" t="str">
        <f t="shared" si="349"/>
        <v>theater</v>
      </c>
      <c r="T3768" s="13" t="str">
        <f t="shared" si="350"/>
        <v>musical</v>
      </c>
      <c r="U3768">
        <f>LEN(C3768)</f>
        <v>99</v>
      </c>
      <c r="V3768">
        <f t="shared" si="351"/>
        <v>0</v>
      </c>
      <c r="W3768">
        <f t="shared" si="352"/>
        <v>1</v>
      </c>
      <c r="X3768">
        <f t="shared" si="353"/>
        <v>0</v>
      </c>
    </row>
    <row r="3769" spans="1:24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>
        <f>E3769/D3769</f>
        <v>1.1675</v>
      </c>
      <c r="O3769" s="6">
        <f>IF(L3769&gt;0,E3769/L3769,0)</f>
        <v>41.696428571428569</v>
      </c>
      <c r="P3769" s="11">
        <f t="shared" si="348"/>
        <v>42063.999305555553</v>
      </c>
      <c r="Q3769" s="11">
        <f>(((J3769/60)/60)/24)+DATE(1970,1,1)+(-5/24)</f>
        <v>42049.811307870368</v>
      </c>
      <c r="R3769" s="13" t="s">
        <v>8305</v>
      </c>
      <c r="S3769" s="14" t="str">
        <f t="shared" si="349"/>
        <v>theater</v>
      </c>
      <c r="T3769" s="13" t="str">
        <f t="shared" si="350"/>
        <v>musical</v>
      </c>
      <c r="U3769">
        <f>LEN(C3769)</f>
        <v>126</v>
      </c>
      <c r="V3769">
        <f t="shared" si="351"/>
        <v>0</v>
      </c>
      <c r="W3769">
        <f t="shared" si="352"/>
        <v>0</v>
      </c>
      <c r="X3769">
        <f t="shared" si="353"/>
        <v>1</v>
      </c>
    </row>
    <row r="3770" spans="1:24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>
        <f>E3770/D3770</f>
        <v>1.0765274999999999</v>
      </c>
      <c r="O3770" s="6">
        <f>IF(L3770&gt;0,E3770/L3770,0)</f>
        <v>74.243275862068955</v>
      </c>
      <c r="P3770" s="11">
        <f t="shared" si="348"/>
        <v>41802.519560185181</v>
      </c>
      <c r="Q3770" s="11">
        <f>(((J3770/60)/60)/24)+DATE(1970,1,1)+(-5/24)</f>
        <v>41772.519560185181</v>
      </c>
      <c r="R3770" s="13" t="s">
        <v>8305</v>
      </c>
      <c r="S3770" s="14" t="str">
        <f t="shared" si="349"/>
        <v>theater</v>
      </c>
      <c r="T3770" s="13" t="str">
        <f t="shared" si="350"/>
        <v>musical</v>
      </c>
      <c r="U3770">
        <f>LEN(C3770)</f>
        <v>131</v>
      </c>
      <c r="V3770">
        <f t="shared" si="351"/>
        <v>0</v>
      </c>
      <c r="W3770">
        <f t="shared" si="352"/>
        <v>0</v>
      </c>
      <c r="X3770">
        <f t="shared" si="353"/>
        <v>1</v>
      </c>
    </row>
    <row r="3771" spans="1:24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>
        <f>E3771/D3771</f>
        <v>1</v>
      </c>
      <c r="O3771" s="6">
        <f>IF(L3771&gt;0,E3771/L3771,0)</f>
        <v>73.333333333333329</v>
      </c>
      <c r="P3771" s="11">
        <f t="shared" si="348"/>
        <v>42475.389803240738</v>
      </c>
      <c r="Q3771" s="11">
        <f>(((J3771/60)/60)/24)+DATE(1970,1,1)+(-5/24)</f>
        <v>42445.389803240738</v>
      </c>
      <c r="R3771" s="13" t="s">
        <v>8305</v>
      </c>
      <c r="S3771" s="14" t="str">
        <f t="shared" si="349"/>
        <v>theater</v>
      </c>
      <c r="T3771" s="13" t="str">
        <f t="shared" si="350"/>
        <v>musical</v>
      </c>
      <c r="U3771">
        <f>LEN(C3771)</f>
        <v>122</v>
      </c>
      <c r="V3771">
        <f t="shared" si="351"/>
        <v>0</v>
      </c>
      <c r="W3771">
        <f t="shared" si="352"/>
        <v>0</v>
      </c>
      <c r="X3771">
        <f t="shared" si="353"/>
        <v>1</v>
      </c>
    </row>
    <row r="3772" spans="1:24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>
        <f>E3772/D3772</f>
        <v>1</v>
      </c>
      <c r="O3772" s="6">
        <f>IF(L3772&gt;0,E3772/L3772,0)</f>
        <v>100</v>
      </c>
      <c r="P3772" s="11">
        <f t="shared" si="348"/>
        <v>42168.722337962965</v>
      </c>
      <c r="Q3772" s="11">
        <f>(((J3772/60)/60)/24)+DATE(1970,1,1)+(-5/24)</f>
        <v>42138.722337962965</v>
      </c>
      <c r="R3772" s="13" t="s">
        <v>8305</v>
      </c>
      <c r="S3772" s="14" t="str">
        <f t="shared" si="349"/>
        <v>theater</v>
      </c>
      <c r="T3772" s="13" t="str">
        <f t="shared" si="350"/>
        <v>musical</v>
      </c>
      <c r="U3772">
        <f>LEN(C3772)</f>
        <v>131</v>
      </c>
      <c r="V3772">
        <f t="shared" si="351"/>
        <v>0</v>
      </c>
      <c r="W3772">
        <f t="shared" si="352"/>
        <v>0</v>
      </c>
      <c r="X3772">
        <f t="shared" si="353"/>
        <v>1</v>
      </c>
    </row>
    <row r="3773" spans="1:24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>
        <f>E3773/D3773</f>
        <v>1.46</v>
      </c>
      <c r="O3773" s="6">
        <f>IF(L3773&gt;0,E3773/L3773,0)</f>
        <v>38.421052631578945</v>
      </c>
      <c r="P3773" s="11">
        <f t="shared" si="348"/>
        <v>42507.791666666664</v>
      </c>
      <c r="Q3773" s="11">
        <f>(((J3773/60)/60)/24)+DATE(1970,1,1)+(-5/24)</f>
        <v>42493.64875</v>
      </c>
      <c r="R3773" s="13" t="s">
        <v>8305</v>
      </c>
      <c r="S3773" s="14" t="str">
        <f t="shared" si="349"/>
        <v>theater</v>
      </c>
      <c r="T3773" s="13" t="str">
        <f t="shared" si="350"/>
        <v>musical</v>
      </c>
      <c r="U3773">
        <f>LEN(C3773)</f>
        <v>74</v>
      </c>
      <c r="V3773">
        <f t="shared" si="351"/>
        <v>0</v>
      </c>
      <c r="W3773">
        <f t="shared" si="352"/>
        <v>1</v>
      </c>
      <c r="X3773">
        <f t="shared" si="353"/>
        <v>0</v>
      </c>
    </row>
    <row r="3774" spans="1:24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>
        <f>E3774/D3774</f>
        <v>1.1020000000000001</v>
      </c>
      <c r="O3774" s="6">
        <f>IF(L3774&gt;0,E3774/L3774,0)</f>
        <v>166.96969696969697</v>
      </c>
      <c r="P3774" s="11">
        <f t="shared" si="348"/>
        <v>42703.041666666664</v>
      </c>
      <c r="Q3774" s="11">
        <f>(((J3774/60)/60)/24)+DATE(1970,1,1)+(-5/24)</f>
        <v>42682.408634259256</v>
      </c>
      <c r="R3774" s="13" t="s">
        <v>8305</v>
      </c>
      <c r="S3774" s="14" t="str">
        <f t="shared" si="349"/>
        <v>theater</v>
      </c>
      <c r="T3774" s="13" t="str">
        <f t="shared" si="350"/>
        <v>musical</v>
      </c>
      <c r="U3774">
        <f>LEN(C3774)</f>
        <v>106</v>
      </c>
      <c r="V3774">
        <f t="shared" si="351"/>
        <v>0</v>
      </c>
      <c r="W3774">
        <f t="shared" si="352"/>
        <v>0</v>
      </c>
      <c r="X3774">
        <f t="shared" si="353"/>
        <v>1</v>
      </c>
    </row>
    <row r="3775" spans="1:24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>
        <f>E3775/D3775</f>
        <v>1.0820000000000001</v>
      </c>
      <c r="O3775" s="6">
        <f>IF(L3775&gt;0,E3775/L3775,0)</f>
        <v>94.912280701754383</v>
      </c>
      <c r="P3775" s="11">
        <f t="shared" si="348"/>
        <v>42688.880555555552</v>
      </c>
      <c r="Q3775" s="11">
        <f>(((J3775/60)/60)/24)+DATE(1970,1,1)+(-5/24)</f>
        <v>42655.79684027777</v>
      </c>
      <c r="R3775" s="13" t="s">
        <v>8305</v>
      </c>
      <c r="S3775" s="14" t="str">
        <f t="shared" si="349"/>
        <v>theater</v>
      </c>
      <c r="T3775" s="13" t="str">
        <f t="shared" si="350"/>
        <v>musical</v>
      </c>
      <c r="U3775">
        <f>LEN(C3775)</f>
        <v>74</v>
      </c>
      <c r="V3775">
        <f t="shared" si="351"/>
        <v>0</v>
      </c>
      <c r="W3775">
        <f t="shared" si="352"/>
        <v>1</v>
      </c>
      <c r="X3775">
        <f t="shared" si="353"/>
        <v>0</v>
      </c>
    </row>
    <row r="3776" spans="1:24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>
        <f>E3776/D3776</f>
        <v>1</v>
      </c>
      <c r="O3776" s="6">
        <f>IF(L3776&gt;0,E3776/L3776,0)</f>
        <v>100</v>
      </c>
      <c r="P3776" s="11">
        <f t="shared" si="348"/>
        <v>42103.583969907406</v>
      </c>
      <c r="Q3776" s="11">
        <f>(((J3776/60)/60)/24)+DATE(1970,1,1)+(-5/24)</f>
        <v>42087.583969907406</v>
      </c>
      <c r="R3776" s="13" t="s">
        <v>8305</v>
      </c>
      <c r="S3776" s="14" t="str">
        <f t="shared" si="349"/>
        <v>theater</v>
      </c>
      <c r="T3776" s="13" t="str">
        <f t="shared" si="350"/>
        <v>musical</v>
      </c>
      <c r="U3776">
        <f>LEN(C3776)</f>
        <v>134</v>
      </c>
      <c r="V3776">
        <f t="shared" si="351"/>
        <v>0</v>
      </c>
      <c r="W3776">
        <f t="shared" si="352"/>
        <v>0</v>
      </c>
      <c r="X3776">
        <f t="shared" si="353"/>
        <v>1</v>
      </c>
    </row>
    <row r="3777" spans="1:24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>
        <f>E3777/D3777</f>
        <v>1.0024999999999999</v>
      </c>
      <c r="O3777" s="6">
        <f>IF(L3777&gt;0,E3777/L3777,0)</f>
        <v>143.21428571428572</v>
      </c>
      <c r="P3777" s="11">
        <f t="shared" si="348"/>
        <v>42102.958333333336</v>
      </c>
      <c r="Q3777" s="11">
        <f>(((J3777/60)/60)/24)+DATE(1970,1,1)+(-5/24)</f>
        <v>42075.734293981477</v>
      </c>
      <c r="R3777" s="13" t="s">
        <v>8305</v>
      </c>
      <c r="S3777" s="14" t="str">
        <f t="shared" si="349"/>
        <v>theater</v>
      </c>
      <c r="T3777" s="13" t="str">
        <f t="shared" si="350"/>
        <v>musical</v>
      </c>
      <c r="U3777">
        <f>LEN(C3777)</f>
        <v>121</v>
      </c>
      <c r="V3777">
        <f t="shared" si="351"/>
        <v>0</v>
      </c>
      <c r="W3777">
        <f t="shared" si="352"/>
        <v>0</v>
      </c>
      <c r="X3777">
        <f t="shared" si="353"/>
        <v>1</v>
      </c>
    </row>
    <row r="3778" spans="1:24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>
        <f>E3778/D3778</f>
        <v>1.0671250000000001</v>
      </c>
      <c r="O3778" s="6">
        <f>IF(L3778&gt;0,E3778/L3778,0)</f>
        <v>90.819148936170208</v>
      </c>
      <c r="P3778" s="11">
        <f t="shared" ref="P3778:P3841" si="354">(((I3778/60)/60)/24)+DATE(1970,1,1)+(-5/24)</f>
        <v>41851.833333333328</v>
      </c>
      <c r="Q3778" s="11">
        <f>(((J3778/60)/60)/24)+DATE(1970,1,1)+(-5/24)</f>
        <v>41814.159467592588</v>
      </c>
      <c r="R3778" s="13" t="s">
        <v>8305</v>
      </c>
      <c r="S3778" s="14" t="str">
        <f t="shared" ref="S3778:S3841" si="355">LEFT(R3778,SEARCH("/",R3778)-1)</f>
        <v>theater</v>
      </c>
      <c r="T3778" s="13" t="str">
        <f t="shared" ref="T3778:T3841" si="356">RIGHT(R3778,LEN(R3778)-SEARCH("/",R3778))</f>
        <v>musical</v>
      </c>
      <c r="U3778">
        <f>LEN(C3778)</f>
        <v>134</v>
      </c>
      <c r="V3778">
        <f t="shared" si="351"/>
        <v>0</v>
      </c>
      <c r="W3778">
        <f t="shared" si="352"/>
        <v>0</v>
      </c>
      <c r="X3778">
        <f t="shared" si="353"/>
        <v>1</v>
      </c>
    </row>
    <row r="3779" spans="1:24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>
        <f>E3779/D3779</f>
        <v>1.4319999999999999</v>
      </c>
      <c r="O3779" s="6">
        <f>IF(L3779&gt;0,E3779/L3779,0)</f>
        <v>48.542372881355931</v>
      </c>
      <c r="P3779" s="11">
        <f t="shared" si="354"/>
        <v>41908.958333333328</v>
      </c>
      <c r="Q3779" s="11">
        <f>(((J3779/60)/60)/24)+DATE(1970,1,1)+(-5/24)</f>
        <v>41886.903020833335</v>
      </c>
      <c r="R3779" s="13" t="s">
        <v>8305</v>
      </c>
      <c r="S3779" s="14" t="str">
        <f t="shared" si="355"/>
        <v>theater</v>
      </c>
      <c r="T3779" s="13" t="str">
        <f t="shared" si="356"/>
        <v>musical</v>
      </c>
      <c r="U3779">
        <f>LEN(C3779)</f>
        <v>119</v>
      </c>
      <c r="V3779">
        <f t="shared" ref="V3779:V3842" si="357">IF(U3779&lt;50,1,0)</f>
        <v>0</v>
      </c>
      <c r="W3779">
        <f t="shared" ref="W3779:W3842" si="358">IF(AND(U3779&gt;= 50, U3779 &lt; 100),1,0)</f>
        <v>0</v>
      </c>
      <c r="X3779">
        <f t="shared" ref="X3779:X3842" si="359">IF(U3779&gt;=100,1,0)</f>
        <v>1</v>
      </c>
    </row>
    <row r="3780" spans="1:24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>
        <f>E3780/D3780</f>
        <v>1.0504166666666668</v>
      </c>
      <c r="O3780" s="6">
        <f>IF(L3780&gt;0,E3780/L3780,0)</f>
        <v>70.027777777777771</v>
      </c>
      <c r="P3780" s="11">
        <f t="shared" si="354"/>
        <v>42049.610879629625</v>
      </c>
      <c r="Q3780" s="11">
        <f>(((J3780/60)/60)/24)+DATE(1970,1,1)+(-5/24)</f>
        <v>41989.610879629625</v>
      </c>
      <c r="R3780" s="13" t="s">
        <v>8305</v>
      </c>
      <c r="S3780" s="14" t="str">
        <f t="shared" si="355"/>
        <v>theater</v>
      </c>
      <c r="T3780" s="13" t="str">
        <f t="shared" si="356"/>
        <v>musical</v>
      </c>
      <c r="U3780">
        <f>LEN(C3780)</f>
        <v>70</v>
      </c>
      <c r="V3780">
        <f t="shared" si="357"/>
        <v>0</v>
      </c>
      <c r="W3780">
        <f t="shared" si="358"/>
        <v>1</v>
      </c>
      <c r="X3780">
        <f t="shared" si="359"/>
        <v>0</v>
      </c>
    </row>
    <row r="3781" spans="1:24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>
        <f>E3781/D3781</f>
        <v>1.0398000000000001</v>
      </c>
      <c r="O3781" s="6">
        <f>IF(L3781&gt;0,E3781/L3781,0)</f>
        <v>135.62608695652173</v>
      </c>
      <c r="P3781" s="11">
        <f t="shared" si="354"/>
        <v>42455.48541666667</v>
      </c>
      <c r="Q3781" s="11">
        <f>(((J3781/60)/60)/24)+DATE(1970,1,1)+(-5/24)</f>
        <v>42425.527083333327</v>
      </c>
      <c r="R3781" s="13" t="s">
        <v>8305</v>
      </c>
      <c r="S3781" s="14" t="str">
        <f t="shared" si="355"/>
        <v>theater</v>
      </c>
      <c r="T3781" s="13" t="str">
        <f t="shared" si="356"/>
        <v>musical</v>
      </c>
      <c r="U3781">
        <f>LEN(C3781)</f>
        <v>60</v>
      </c>
      <c r="V3781">
        <f t="shared" si="357"/>
        <v>0</v>
      </c>
      <c r="W3781">
        <f t="shared" si="358"/>
        <v>1</v>
      </c>
      <c r="X3781">
        <f t="shared" si="359"/>
        <v>0</v>
      </c>
    </row>
    <row r="3782" spans="1:24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>
        <f>E3782/D3782</f>
        <v>1.2</v>
      </c>
      <c r="O3782" s="6">
        <f>IF(L3782&gt;0,E3782/L3782,0)</f>
        <v>100</v>
      </c>
      <c r="P3782" s="11">
        <f t="shared" si="354"/>
        <v>42198.629166666658</v>
      </c>
      <c r="Q3782" s="11">
        <f>(((J3782/60)/60)/24)+DATE(1970,1,1)+(-5/24)</f>
        <v>42166.011400462965</v>
      </c>
      <c r="R3782" s="13" t="s">
        <v>8305</v>
      </c>
      <c r="S3782" s="14" t="str">
        <f t="shared" si="355"/>
        <v>theater</v>
      </c>
      <c r="T3782" s="13" t="str">
        <f t="shared" si="356"/>
        <v>musical</v>
      </c>
      <c r="U3782">
        <f>LEN(C3782)</f>
        <v>115</v>
      </c>
      <c r="V3782">
        <f t="shared" si="357"/>
        <v>0</v>
      </c>
      <c r="W3782">
        <f t="shared" si="358"/>
        <v>0</v>
      </c>
      <c r="X3782">
        <f t="shared" si="359"/>
        <v>1</v>
      </c>
    </row>
    <row r="3783" spans="1:24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>
        <f>E3783/D3783</f>
        <v>1.0966666666666667</v>
      </c>
      <c r="O3783" s="6">
        <f>IF(L3783&gt;0,E3783/L3783,0)</f>
        <v>94.90384615384616</v>
      </c>
      <c r="P3783" s="11">
        <f t="shared" si="354"/>
        <v>41890.674594907403</v>
      </c>
      <c r="Q3783" s="11">
        <f>(((J3783/60)/60)/24)+DATE(1970,1,1)+(-5/24)</f>
        <v>41865.674594907403</v>
      </c>
      <c r="R3783" s="13" t="s">
        <v>8305</v>
      </c>
      <c r="S3783" s="14" t="str">
        <f t="shared" si="355"/>
        <v>theater</v>
      </c>
      <c r="T3783" s="13" t="str">
        <f t="shared" si="356"/>
        <v>musical</v>
      </c>
      <c r="U3783">
        <f>LEN(C3783)</f>
        <v>135</v>
      </c>
      <c r="V3783">
        <f t="shared" si="357"/>
        <v>0</v>
      </c>
      <c r="W3783">
        <f t="shared" si="358"/>
        <v>0</v>
      </c>
      <c r="X3783">
        <f t="shared" si="359"/>
        <v>1</v>
      </c>
    </row>
    <row r="3784" spans="1:24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>
        <f>E3784/D3784</f>
        <v>1.0175000000000001</v>
      </c>
      <c r="O3784" s="6">
        <f>IF(L3784&gt;0,E3784/L3784,0)</f>
        <v>75.370370370370367</v>
      </c>
      <c r="P3784" s="11">
        <f t="shared" si="354"/>
        <v>42575.749999999993</v>
      </c>
      <c r="Q3784" s="11">
        <f>(((J3784/60)/60)/24)+DATE(1970,1,1)+(-5/24)</f>
        <v>42546.653900462967</v>
      </c>
      <c r="R3784" s="13" t="s">
        <v>8305</v>
      </c>
      <c r="S3784" s="14" t="str">
        <f t="shared" si="355"/>
        <v>theater</v>
      </c>
      <c r="T3784" s="13" t="str">
        <f t="shared" si="356"/>
        <v>musical</v>
      </c>
      <c r="U3784">
        <f>LEN(C3784)</f>
        <v>132</v>
      </c>
      <c r="V3784">
        <f t="shared" si="357"/>
        <v>0</v>
      </c>
      <c r="W3784">
        <f t="shared" si="358"/>
        <v>0</v>
      </c>
      <c r="X3784">
        <f t="shared" si="359"/>
        <v>1</v>
      </c>
    </row>
    <row r="3785" spans="1:24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>
        <f>E3785/D3785</f>
        <v>1.2891666666666666</v>
      </c>
      <c r="O3785" s="6">
        <f>IF(L3785&gt;0,E3785/L3785,0)</f>
        <v>64.458333333333329</v>
      </c>
      <c r="P3785" s="11">
        <f t="shared" si="354"/>
        <v>42444.458333333336</v>
      </c>
      <c r="Q3785" s="11">
        <f>(((J3785/60)/60)/24)+DATE(1970,1,1)+(-5/24)</f>
        <v>42419.931944444441</v>
      </c>
      <c r="R3785" s="13" t="s">
        <v>8305</v>
      </c>
      <c r="S3785" s="14" t="str">
        <f t="shared" si="355"/>
        <v>theater</v>
      </c>
      <c r="T3785" s="13" t="str">
        <f t="shared" si="356"/>
        <v>musical</v>
      </c>
      <c r="U3785">
        <f>LEN(C3785)</f>
        <v>107</v>
      </c>
      <c r="V3785">
        <f t="shared" si="357"/>
        <v>0</v>
      </c>
      <c r="W3785">
        <f t="shared" si="358"/>
        <v>0</v>
      </c>
      <c r="X3785">
        <f t="shared" si="359"/>
        <v>1</v>
      </c>
    </row>
    <row r="3786" spans="1:24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>
        <f>E3786/D3786</f>
        <v>1.1499999999999999</v>
      </c>
      <c r="O3786" s="6">
        <f>IF(L3786&gt;0,E3786/L3786,0)</f>
        <v>115</v>
      </c>
      <c r="P3786" s="11">
        <f t="shared" si="354"/>
        <v>42561.772361111107</v>
      </c>
      <c r="Q3786" s="11">
        <f>(((J3786/60)/60)/24)+DATE(1970,1,1)+(-5/24)</f>
        <v>42531.772361111107</v>
      </c>
      <c r="R3786" s="13" t="s">
        <v>8305</v>
      </c>
      <c r="S3786" s="14" t="str">
        <f t="shared" si="355"/>
        <v>theater</v>
      </c>
      <c r="T3786" s="13" t="str">
        <f t="shared" si="356"/>
        <v>musical</v>
      </c>
      <c r="U3786">
        <f>LEN(C3786)</f>
        <v>132</v>
      </c>
      <c r="V3786">
        <f t="shared" si="357"/>
        <v>0</v>
      </c>
      <c r="W3786">
        <f t="shared" si="358"/>
        <v>0</v>
      </c>
      <c r="X3786">
        <f t="shared" si="359"/>
        <v>1</v>
      </c>
    </row>
    <row r="3787" spans="1:24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>
        <f>E3787/D3787</f>
        <v>1.5075000000000001</v>
      </c>
      <c r="O3787" s="6">
        <f>IF(L3787&gt;0,E3787/L3787,0)</f>
        <v>100.5</v>
      </c>
      <c r="P3787" s="11">
        <f t="shared" si="354"/>
        <v>42584.210416666661</v>
      </c>
      <c r="Q3787" s="11">
        <f>(((J3787/60)/60)/24)+DATE(1970,1,1)+(-5/24)</f>
        <v>42548.430196759255</v>
      </c>
      <c r="R3787" s="13" t="s">
        <v>8305</v>
      </c>
      <c r="S3787" s="14" t="str">
        <f t="shared" si="355"/>
        <v>theater</v>
      </c>
      <c r="T3787" s="13" t="str">
        <f t="shared" si="356"/>
        <v>musical</v>
      </c>
      <c r="U3787">
        <f>LEN(C3787)</f>
        <v>125</v>
      </c>
      <c r="V3787">
        <f t="shared" si="357"/>
        <v>0</v>
      </c>
      <c r="W3787">
        <f t="shared" si="358"/>
        <v>0</v>
      </c>
      <c r="X3787">
        <f t="shared" si="359"/>
        <v>1</v>
      </c>
    </row>
    <row r="3788" spans="1:24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>
        <f>E3788/D3788</f>
        <v>1.1096666666666666</v>
      </c>
      <c r="O3788" s="6">
        <f>IF(L3788&gt;0,E3788/L3788,0)</f>
        <v>93.774647887323937</v>
      </c>
      <c r="P3788" s="11">
        <f t="shared" si="354"/>
        <v>42516.829571759255</v>
      </c>
      <c r="Q3788" s="11">
        <f>(((J3788/60)/60)/24)+DATE(1970,1,1)+(-5/24)</f>
        <v>42486.829571759255</v>
      </c>
      <c r="R3788" s="13" t="s">
        <v>8305</v>
      </c>
      <c r="S3788" s="14" t="str">
        <f t="shared" si="355"/>
        <v>theater</v>
      </c>
      <c r="T3788" s="13" t="str">
        <f t="shared" si="356"/>
        <v>musical</v>
      </c>
      <c r="U3788">
        <f>LEN(C3788)</f>
        <v>116</v>
      </c>
      <c r="V3788">
        <f t="shared" si="357"/>
        <v>0</v>
      </c>
      <c r="W3788">
        <f t="shared" si="358"/>
        <v>0</v>
      </c>
      <c r="X3788">
        <f t="shared" si="359"/>
        <v>1</v>
      </c>
    </row>
    <row r="3789" spans="1:24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>
        <f>E3789/D3789</f>
        <v>1.0028571428571429</v>
      </c>
      <c r="O3789" s="6">
        <f>IF(L3789&gt;0,E3789/L3789,0)</f>
        <v>35.1</v>
      </c>
      <c r="P3789" s="11">
        <f t="shared" si="354"/>
        <v>42195.957638888889</v>
      </c>
      <c r="Q3789" s="11">
        <f>(((J3789/60)/60)/24)+DATE(1970,1,1)+(-5/24)</f>
        <v>42167.326458333329</v>
      </c>
      <c r="R3789" s="13" t="s">
        <v>8305</v>
      </c>
      <c r="S3789" s="14" t="str">
        <f t="shared" si="355"/>
        <v>theater</v>
      </c>
      <c r="T3789" s="13" t="str">
        <f t="shared" si="356"/>
        <v>musical</v>
      </c>
      <c r="U3789">
        <f>LEN(C3789)</f>
        <v>120</v>
      </c>
      <c r="V3789">
        <f t="shared" si="357"/>
        <v>0</v>
      </c>
      <c r="W3789">
        <f t="shared" si="358"/>
        <v>0</v>
      </c>
      <c r="X3789">
        <f t="shared" si="359"/>
        <v>1</v>
      </c>
    </row>
    <row r="3790" spans="1:24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>
        <f>E3790/D3790</f>
        <v>6.6666666666666671E-3</v>
      </c>
      <c r="O3790" s="6">
        <f>IF(L3790&gt;0,E3790/L3790,0)</f>
        <v>500</v>
      </c>
      <c r="P3790" s="11">
        <f t="shared" si="354"/>
        <v>42361.470833333333</v>
      </c>
      <c r="Q3790" s="11">
        <f>(((J3790/60)/60)/24)+DATE(1970,1,1)+(-5/24)</f>
        <v>42333.487488425926</v>
      </c>
      <c r="R3790" s="13" t="s">
        <v>8305</v>
      </c>
      <c r="S3790" s="14" t="str">
        <f t="shared" si="355"/>
        <v>theater</v>
      </c>
      <c r="T3790" s="13" t="str">
        <f t="shared" si="356"/>
        <v>musical</v>
      </c>
      <c r="U3790">
        <f>LEN(C3790)</f>
        <v>108</v>
      </c>
      <c r="V3790">
        <f t="shared" si="357"/>
        <v>0</v>
      </c>
      <c r="W3790">
        <f t="shared" si="358"/>
        <v>0</v>
      </c>
      <c r="X3790">
        <f t="shared" si="359"/>
        <v>1</v>
      </c>
    </row>
    <row r="3791" spans="1:24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>
        <f>E3791/D3791</f>
        <v>3.267605633802817E-2</v>
      </c>
      <c r="O3791" s="6">
        <f>IF(L3791&gt;0,E3791/L3791,0)</f>
        <v>29</v>
      </c>
      <c r="P3791" s="11">
        <f t="shared" si="354"/>
        <v>42170.590486111112</v>
      </c>
      <c r="Q3791" s="11">
        <f>(((J3791/60)/60)/24)+DATE(1970,1,1)+(-5/24)</f>
        <v>42138.590486111112</v>
      </c>
      <c r="R3791" s="13" t="s">
        <v>8305</v>
      </c>
      <c r="S3791" s="14" t="str">
        <f t="shared" si="355"/>
        <v>theater</v>
      </c>
      <c r="T3791" s="13" t="str">
        <f t="shared" si="356"/>
        <v>musical</v>
      </c>
      <c r="U3791">
        <f>LEN(C3791)</f>
        <v>115</v>
      </c>
      <c r="V3791">
        <f t="shared" si="357"/>
        <v>0</v>
      </c>
      <c r="W3791">
        <f t="shared" si="358"/>
        <v>0</v>
      </c>
      <c r="X3791">
        <f t="shared" si="359"/>
        <v>1</v>
      </c>
    </row>
    <row r="3792" spans="1:24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>
        <f>E3792/D3792</f>
        <v>0</v>
      </c>
      <c r="O3792" s="6">
        <f>IF(L3792&gt;0,E3792/L3792,0)</f>
        <v>0</v>
      </c>
      <c r="P3792" s="11">
        <f t="shared" si="354"/>
        <v>42696.5002662037</v>
      </c>
      <c r="Q3792" s="11">
        <f>(((J3792/60)/60)/24)+DATE(1970,1,1)+(-5/24)</f>
        <v>42666.458599537036</v>
      </c>
      <c r="R3792" s="13" t="s">
        <v>8305</v>
      </c>
      <c r="S3792" s="14" t="str">
        <f t="shared" si="355"/>
        <v>theater</v>
      </c>
      <c r="T3792" s="13" t="str">
        <f t="shared" si="356"/>
        <v>musical</v>
      </c>
      <c r="U3792">
        <f>LEN(C3792)</f>
        <v>122</v>
      </c>
      <c r="V3792">
        <f t="shared" si="357"/>
        <v>0</v>
      </c>
      <c r="W3792">
        <f t="shared" si="358"/>
        <v>0</v>
      </c>
      <c r="X3792">
        <f t="shared" si="359"/>
        <v>1</v>
      </c>
    </row>
    <row r="3793" spans="1:24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>
        <f>E3793/D3793</f>
        <v>0</v>
      </c>
      <c r="O3793" s="6">
        <f>IF(L3793&gt;0,E3793/L3793,0)</f>
        <v>0</v>
      </c>
      <c r="P3793" s="11">
        <f t="shared" si="354"/>
        <v>41826.4837037037</v>
      </c>
      <c r="Q3793" s="11">
        <f>(((J3793/60)/60)/24)+DATE(1970,1,1)+(-5/24)</f>
        <v>41766.4837037037</v>
      </c>
      <c r="R3793" s="13" t="s">
        <v>8305</v>
      </c>
      <c r="S3793" s="14" t="str">
        <f t="shared" si="355"/>
        <v>theater</v>
      </c>
      <c r="T3793" s="13" t="str">
        <f t="shared" si="356"/>
        <v>musical</v>
      </c>
      <c r="U3793">
        <f>LEN(C3793)</f>
        <v>77</v>
      </c>
      <c r="V3793">
        <f t="shared" si="357"/>
        <v>0</v>
      </c>
      <c r="W3793">
        <f t="shared" si="358"/>
        <v>1</v>
      </c>
      <c r="X3793">
        <f t="shared" si="359"/>
        <v>0</v>
      </c>
    </row>
    <row r="3794" spans="1:24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>
        <f>E3794/D3794</f>
        <v>2.8E-3</v>
      </c>
      <c r="O3794" s="6">
        <f>IF(L3794&gt;0,E3794/L3794,0)</f>
        <v>17.5</v>
      </c>
      <c r="P3794" s="11">
        <f t="shared" si="354"/>
        <v>42200.238680555551</v>
      </c>
      <c r="Q3794" s="11">
        <f>(((J3794/60)/60)/24)+DATE(1970,1,1)+(-5/24)</f>
        <v>42170.238680555551</v>
      </c>
      <c r="R3794" s="13" t="s">
        <v>8305</v>
      </c>
      <c r="S3794" s="14" t="str">
        <f t="shared" si="355"/>
        <v>theater</v>
      </c>
      <c r="T3794" s="13" t="str">
        <f t="shared" si="356"/>
        <v>musical</v>
      </c>
      <c r="U3794">
        <f>LEN(C3794)</f>
        <v>70</v>
      </c>
      <c r="V3794">
        <f t="shared" si="357"/>
        <v>0</v>
      </c>
      <c r="W3794">
        <f t="shared" si="358"/>
        <v>1</v>
      </c>
      <c r="X3794">
        <f t="shared" si="359"/>
        <v>0</v>
      </c>
    </row>
    <row r="3795" spans="1:24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>
        <f>E3795/D3795</f>
        <v>0.59657142857142853</v>
      </c>
      <c r="O3795" s="6">
        <f>IF(L3795&gt;0,E3795/L3795,0)</f>
        <v>174</v>
      </c>
      <c r="P3795" s="11">
        <f t="shared" si="354"/>
        <v>41989.73065972222</v>
      </c>
      <c r="Q3795" s="11">
        <f>(((J3795/60)/60)/24)+DATE(1970,1,1)+(-5/24)</f>
        <v>41968.73065972222</v>
      </c>
      <c r="R3795" s="13" t="s">
        <v>8305</v>
      </c>
      <c r="S3795" s="14" t="str">
        <f t="shared" si="355"/>
        <v>theater</v>
      </c>
      <c r="T3795" s="13" t="str">
        <f t="shared" si="356"/>
        <v>musical</v>
      </c>
      <c r="U3795">
        <f>LEN(C3795)</f>
        <v>132</v>
      </c>
      <c r="V3795">
        <f t="shared" si="357"/>
        <v>0</v>
      </c>
      <c r="W3795">
        <f t="shared" si="358"/>
        <v>0</v>
      </c>
      <c r="X3795">
        <f t="shared" si="359"/>
        <v>1</v>
      </c>
    </row>
    <row r="3796" spans="1:24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>
        <f>E3796/D3796</f>
        <v>0.01</v>
      </c>
      <c r="O3796" s="6">
        <f>IF(L3796&gt;0,E3796/L3796,0)</f>
        <v>50</v>
      </c>
      <c r="P3796" s="11">
        <f t="shared" si="354"/>
        <v>42162.372152777774</v>
      </c>
      <c r="Q3796" s="11">
        <f>(((J3796/60)/60)/24)+DATE(1970,1,1)+(-5/24)</f>
        <v>42132.372152777774</v>
      </c>
      <c r="R3796" s="13" t="s">
        <v>8305</v>
      </c>
      <c r="S3796" s="14" t="str">
        <f t="shared" si="355"/>
        <v>theater</v>
      </c>
      <c r="T3796" s="13" t="str">
        <f t="shared" si="356"/>
        <v>musical</v>
      </c>
      <c r="U3796">
        <f>LEN(C3796)</f>
        <v>132</v>
      </c>
      <c r="V3796">
        <f t="shared" si="357"/>
        <v>0</v>
      </c>
      <c r="W3796">
        <f t="shared" si="358"/>
        <v>0</v>
      </c>
      <c r="X3796">
        <f t="shared" si="359"/>
        <v>1</v>
      </c>
    </row>
    <row r="3797" spans="1:24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>
        <f>E3797/D3797</f>
        <v>1.6666666666666666E-2</v>
      </c>
      <c r="O3797" s="6">
        <f>IF(L3797&gt;0,E3797/L3797,0)</f>
        <v>5</v>
      </c>
      <c r="P3797" s="11">
        <f t="shared" si="354"/>
        <v>42244.729166666664</v>
      </c>
      <c r="Q3797" s="11">
        <f>(((J3797/60)/60)/24)+DATE(1970,1,1)+(-5/24)</f>
        <v>42201.227893518517</v>
      </c>
      <c r="R3797" s="13" t="s">
        <v>8305</v>
      </c>
      <c r="S3797" s="14" t="str">
        <f t="shared" si="355"/>
        <v>theater</v>
      </c>
      <c r="T3797" s="13" t="str">
        <f t="shared" si="356"/>
        <v>musical</v>
      </c>
      <c r="U3797">
        <f>LEN(C3797)</f>
        <v>108</v>
      </c>
      <c r="V3797">
        <f t="shared" si="357"/>
        <v>0</v>
      </c>
      <c r="W3797">
        <f t="shared" si="358"/>
        <v>0</v>
      </c>
      <c r="X3797">
        <f t="shared" si="359"/>
        <v>1</v>
      </c>
    </row>
    <row r="3798" spans="1:24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>
        <f>E3798/D3798</f>
        <v>4.4444444444444447E-5</v>
      </c>
      <c r="O3798" s="6">
        <f>IF(L3798&gt;0,E3798/L3798,0)</f>
        <v>1</v>
      </c>
      <c r="P3798" s="11">
        <f t="shared" si="354"/>
        <v>42748.821250000001</v>
      </c>
      <c r="Q3798" s="11">
        <f>(((J3798/60)/60)/24)+DATE(1970,1,1)+(-5/24)</f>
        <v>42688.821250000001</v>
      </c>
      <c r="R3798" s="13" t="s">
        <v>8305</v>
      </c>
      <c r="S3798" s="14" t="str">
        <f t="shared" si="355"/>
        <v>theater</v>
      </c>
      <c r="T3798" s="13" t="str">
        <f t="shared" si="356"/>
        <v>musical</v>
      </c>
      <c r="U3798">
        <f>LEN(C3798)</f>
        <v>115</v>
      </c>
      <c r="V3798">
        <f t="shared" si="357"/>
        <v>0</v>
      </c>
      <c r="W3798">
        <f t="shared" si="358"/>
        <v>0</v>
      </c>
      <c r="X3798">
        <f t="shared" si="359"/>
        <v>1</v>
      </c>
    </row>
    <row r="3799" spans="1:24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>
        <f>E3799/D3799</f>
        <v>0.89666666666666661</v>
      </c>
      <c r="O3799" s="6">
        <f>IF(L3799&gt;0,E3799/L3799,0)</f>
        <v>145.40540540540542</v>
      </c>
      <c r="P3799" s="11">
        <f t="shared" si="354"/>
        <v>42114.673206018517</v>
      </c>
      <c r="Q3799" s="11">
        <f>(((J3799/60)/60)/24)+DATE(1970,1,1)+(-5/24)</f>
        <v>42084.673206018517</v>
      </c>
      <c r="R3799" s="13" t="s">
        <v>8305</v>
      </c>
      <c r="S3799" s="14" t="str">
        <f t="shared" si="355"/>
        <v>theater</v>
      </c>
      <c r="T3799" s="13" t="str">
        <f t="shared" si="356"/>
        <v>musical</v>
      </c>
      <c r="U3799">
        <f>LEN(C3799)</f>
        <v>135</v>
      </c>
      <c r="V3799">
        <f t="shared" si="357"/>
        <v>0</v>
      </c>
      <c r="W3799">
        <f t="shared" si="358"/>
        <v>0</v>
      </c>
      <c r="X3799">
        <f t="shared" si="359"/>
        <v>1</v>
      </c>
    </row>
    <row r="3800" spans="1:24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>
        <f>E3800/D3800</f>
        <v>1.4642857142857143E-2</v>
      </c>
      <c r="O3800" s="6">
        <f>IF(L3800&gt;0,E3800/L3800,0)</f>
        <v>205</v>
      </c>
      <c r="P3800" s="11">
        <f t="shared" si="354"/>
        <v>41861.514444444445</v>
      </c>
      <c r="Q3800" s="11">
        <f>(((J3800/60)/60)/24)+DATE(1970,1,1)+(-5/24)</f>
        <v>41831.514444444445</v>
      </c>
      <c r="R3800" s="13" t="s">
        <v>8305</v>
      </c>
      <c r="S3800" s="14" t="str">
        <f t="shared" si="355"/>
        <v>theater</v>
      </c>
      <c r="T3800" s="13" t="str">
        <f t="shared" si="356"/>
        <v>musical</v>
      </c>
      <c r="U3800">
        <f>LEN(C3800)</f>
        <v>131</v>
      </c>
      <c r="V3800">
        <f t="shared" si="357"/>
        <v>0</v>
      </c>
      <c r="W3800">
        <f t="shared" si="358"/>
        <v>0</v>
      </c>
      <c r="X3800">
        <f t="shared" si="359"/>
        <v>1</v>
      </c>
    </row>
    <row r="3801" spans="1:24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>
        <f>E3801/D3801</f>
        <v>4.02E-2</v>
      </c>
      <c r="O3801" s="6">
        <f>IF(L3801&gt;0,E3801/L3801,0)</f>
        <v>100.5</v>
      </c>
      <c r="P3801" s="11">
        <f t="shared" si="354"/>
        <v>42440.722719907404</v>
      </c>
      <c r="Q3801" s="11">
        <f>(((J3801/60)/60)/24)+DATE(1970,1,1)+(-5/24)</f>
        <v>42410.722719907404</v>
      </c>
      <c r="R3801" s="13" t="s">
        <v>8305</v>
      </c>
      <c r="S3801" s="14" t="str">
        <f t="shared" si="355"/>
        <v>theater</v>
      </c>
      <c r="T3801" s="13" t="str">
        <f t="shared" si="356"/>
        <v>musical</v>
      </c>
      <c r="U3801">
        <f>LEN(C3801)</f>
        <v>96</v>
      </c>
      <c r="V3801">
        <f t="shared" si="357"/>
        <v>0</v>
      </c>
      <c r="W3801">
        <f t="shared" si="358"/>
        <v>1</v>
      </c>
      <c r="X3801">
        <f t="shared" si="359"/>
        <v>0</v>
      </c>
    </row>
    <row r="3802" spans="1:24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>
        <f>E3802/D3802</f>
        <v>4.0045454545454544E-2</v>
      </c>
      <c r="O3802" s="6">
        <f>IF(L3802&gt;0,E3802/L3802,0)</f>
        <v>55.0625</v>
      </c>
      <c r="P3802" s="11">
        <f t="shared" si="354"/>
        <v>42014.999305555553</v>
      </c>
      <c r="Q3802" s="11">
        <f>(((J3802/60)/60)/24)+DATE(1970,1,1)+(-5/24)</f>
        <v>41982.528738425921</v>
      </c>
      <c r="R3802" s="13" t="s">
        <v>8305</v>
      </c>
      <c r="S3802" s="14" t="str">
        <f t="shared" si="355"/>
        <v>theater</v>
      </c>
      <c r="T3802" s="13" t="str">
        <f t="shared" si="356"/>
        <v>musical</v>
      </c>
      <c r="U3802">
        <f>LEN(C3802)</f>
        <v>129</v>
      </c>
      <c r="V3802">
        <f t="shared" si="357"/>
        <v>0</v>
      </c>
      <c r="W3802">
        <f t="shared" si="358"/>
        <v>0</v>
      </c>
      <c r="X3802">
        <f t="shared" si="359"/>
        <v>1</v>
      </c>
    </row>
    <row r="3803" spans="1:24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>
        <f>E3803/D3803</f>
        <v>8.5199999999999998E-2</v>
      </c>
      <c r="O3803" s="6">
        <f>IF(L3803&gt;0,E3803/L3803,0)</f>
        <v>47.333333333333336</v>
      </c>
      <c r="P3803" s="11">
        <f t="shared" si="354"/>
        <v>42006.467777777776</v>
      </c>
      <c r="Q3803" s="11">
        <f>(((J3803/60)/60)/24)+DATE(1970,1,1)+(-5/24)</f>
        <v>41975.467777777776</v>
      </c>
      <c r="R3803" s="13" t="s">
        <v>8305</v>
      </c>
      <c r="S3803" s="14" t="str">
        <f t="shared" si="355"/>
        <v>theater</v>
      </c>
      <c r="T3803" s="13" t="str">
        <f t="shared" si="356"/>
        <v>musical</v>
      </c>
      <c r="U3803">
        <f>LEN(C3803)</f>
        <v>128</v>
      </c>
      <c r="V3803">
        <f t="shared" si="357"/>
        <v>0</v>
      </c>
      <c r="W3803">
        <f t="shared" si="358"/>
        <v>0</v>
      </c>
      <c r="X3803">
        <f t="shared" si="359"/>
        <v>1</v>
      </c>
    </row>
    <row r="3804" spans="1:24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>
        <f>E3804/D3804</f>
        <v>0</v>
      </c>
      <c r="O3804" s="6">
        <f>IF(L3804&gt;0,E3804/L3804,0)</f>
        <v>0</v>
      </c>
      <c r="P3804" s="11">
        <f t="shared" si="354"/>
        <v>42298.917893518512</v>
      </c>
      <c r="Q3804" s="11">
        <f>(((J3804/60)/60)/24)+DATE(1970,1,1)+(-5/24)</f>
        <v>42268.917893518512</v>
      </c>
      <c r="R3804" s="13" t="s">
        <v>8305</v>
      </c>
      <c r="S3804" s="14" t="str">
        <f t="shared" si="355"/>
        <v>theater</v>
      </c>
      <c r="T3804" s="13" t="str">
        <f t="shared" si="356"/>
        <v>musical</v>
      </c>
      <c r="U3804">
        <f>LEN(C3804)</f>
        <v>119</v>
      </c>
      <c r="V3804">
        <f t="shared" si="357"/>
        <v>0</v>
      </c>
      <c r="W3804">
        <f t="shared" si="358"/>
        <v>0</v>
      </c>
      <c r="X3804">
        <f t="shared" si="359"/>
        <v>1</v>
      </c>
    </row>
    <row r="3805" spans="1:24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>
        <f>E3805/D3805</f>
        <v>0.19650000000000001</v>
      </c>
      <c r="O3805" s="6">
        <f>IF(L3805&gt;0,E3805/L3805,0)</f>
        <v>58.95</v>
      </c>
      <c r="P3805" s="11">
        <f t="shared" si="354"/>
        <v>42433.763518518514</v>
      </c>
      <c r="Q3805" s="11">
        <f>(((J3805/60)/60)/24)+DATE(1970,1,1)+(-5/24)</f>
        <v>42403.763518518514</v>
      </c>
      <c r="R3805" s="13" t="s">
        <v>8305</v>
      </c>
      <c r="S3805" s="14" t="str">
        <f t="shared" si="355"/>
        <v>theater</v>
      </c>
      <c r="T3805" s="13" t="str">
        <f t="shared" si="356"/>
        <v>musical</v>
      </c>
      <c r="U3805">
        <f>LEN(C3805)</f>
        <v>66</v>
      </c>
      <c r="V3805">
        <f t="shared" si="357"/>
        <v>0</v>
      </c>
      <c r="W3805">
        <f t="shared" si="358"/>
        <v>1</v>
      </c>
      <c r="X3805">
        <f t="shared" si="359"/>
        <v>0</v>
      </c>
    </row>
    <row r="3806" spans="1:24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>
        <f>E3806/D3806</f>
        <v>0</v>
      </c>
      <c r="O3806" s="6">
        <f>IF(L3806&gt;0,E3806/L3806,0)</f>
        <v>0</v>
      </c>
      <c r="P3806" s="11">
        <f t="shared" si="354"/>
        <v>42582.083333333336</v>
      </c>
      <c r="Q3806" s="11">
        <f>(((J3806/60)/60)/24)+DATE(1970,1,1)+(-5/24)</f>
        <v>42526.801203703704</v>
      </c>
      <c r="R3806" s="13" t="s">
        <v>8305</v>
      </c>
      <c r="S3806" s="14" t="str">
        <f t="shared" si="355"/>
        <v>theater</v>
      </c>
      <c r="T3806" s="13" t="str">
        <f t="shared" si="356"/>
        <v>musical</v>
      </c>
      <c r="U3806">
        <f>LEN(C3806)</f>
        <v>133</v>
      </c>
      <c r="V3806">
        <f t="shared" si="357"/>
        <v>0</v>
      </c>
      <c r="W3806">
        <f t="shared" si="358"/>
        <v>0</v>
      </c>
      <c r="X3806">
        <f t="shared" si="359"/>
        <v>1</v>
      </c>
    </row>
    <row r="3807" spans="1:24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>
        <f>E3807/D3807</f>
        <v>2.0000000000000002E-5</v>
      </c>
      <c r="O3807" s="6">
        <f>IF(L3807&gt;0,E3807/L3807,0)</f>
        <v>1.5</v>
      </c>
      <c r="P3807" s="11">
        <f t="shared" si="354"/>
        <v>41909.678703703699</v>
      </c>
      <c r="Q3807" s="11">
        <f>(((J3807/60)/60)/24)+DATE(1970,1,1)+(-5/24)</f>
        <v>41849.678703703699</v>
      </c>
      <c r="R3807" s="13" t="s">
        <v>8305</v>
      </c>
      <c r="S3807" s="14" t="str">
        <f t="shared" si="355"/>
        <v>theater</v>
      </c>
      <c r="T3807" s="13" t="str">
        <f t="shared" si="356"/>
        <v>musical</v>
      </c>
      <c r="U3807">
        <f>LEN(C3807)</f>
        <v>97</v>
      </c>
      <c r="V3807">
        <f t="shared" si="357"/>
        <v>0</v>
      </c>
      <c r="W3807">
        <f t="shared" si="358"/>
        <v>1</v>
      </c>
      <c r="X3807">
        <f t="shared" si="359"/>
        <v>0</v>
      </c>
    </row>
    <row r="3808" spans="1:24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>
        <f>E3808/D3808</f>
        <v>6.6666666666666664E-4</v>
      </c>
      <c r="O3808" s="6">
        <f>IF(L3808&gt;0,E3808/L3808,0)</f>
        <v>5</v>
      </c>
      <c r="P3808" s="11">
        <f t="shared" si="354"/>
        <v>41819.050706018512</v>
      </c>
      <c r="Q3808" s="11">
        <f>(((J3808/60)/60)/24)+DATE(1970,1,1)+(-5/24)</f>
        <v>41799.050706018512</v>
      </c>
      <c r="R3808" s="13" t="s">
        <v>8305</v>
      </c>
      <c r="S3808" s="14" t="str">
        <f t="shared" si="355"/>
        <v>theater</v>
      </c>
      <c r="T3808" s="13" t="str">
        <f t="shared" si="356"/>
        <v>musical</v>
      </c>
      <c r="U3808">
        <f>LEN(C3808)</f>
        <v>130</v>
      </c>
      <c r="V3808">
        <f t="shared" si="357"/>
        <v>0</v>
      </c>
      <c r="W3808">
        <f t="shared" si="358"/>
        <v>0</v>
      </c>
      <c r="X3808">
        <f t="shared" si="359"/>
        <v>1</v>
      </c>
    </row>
    <row r="3809" spans="1:24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>
        <f>E3809/D3809</f>
        <v>0.30333333333333334</v>
      </c>
      <c r="O3809" s="6">
        <f>IF(L3809&gt;0,E3809/L3809,0)</f>
        <v>50.555555555555557</v>
      </c>
      <c r="P3809" s="11">
        <f t="shared" si="354"/>
        <v>42097.700682870367</v>
      </c>
      <c r="Q3809" s="11">
        <f>(((J3809/60)/60)/24)+DATE(1970,1,1)+(-5/24)</f>
        <v>42090.700682870367</v>
      </c>
      <c r="R3809" s="13" t="s">
        <v>8305</v>
      </c>
      <c r="S3809" s="14" t="str">
        <f t="shared" si="355"/>
        <v>theater</v>
      </c>
      <c r="T3809" s="13" t="str">
        <f t="shared" si="356"/>
        <v>musical</v>
      </c>
      <c r="U3809">
        <f>LEN(C3809)</f>
        <v>123</v>
      </c>
      <c r="V3809">
        <f t="shared" si="357"/>
        <v>0</v>
      </c>
      <c r="W3809">
        <f t="shared" si="358"/>
        <v>0</v>
      </c>
      <c r="X3809">
        <f t="shared" si="359"/>
        <v>1</v>
      </c>
    </row>
    <row r="3810" spans="1:24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>
        <f>E3810/D3810</f>
        <v>1</v>
      </c>
      <c r="O3810" s="6">
        <f>IF(L3810&gt;0,E3810/L3810,0)</f>
        <v>41.666666666666664</v>
      </c>
      <c r="P3810" s="11">
        <f t="shared" si="354"/>
        <v>42119.203923611109</v>
      </c>
      <c r="Q3810" s="11">
        <f>(((J3810/60)/60)/24)+DATE(1970,1,1)+(-5/24)</f>
        <v>42059.24559027778</v>
      </c>
      <c r="R3810" s="13" t="s">
        <v>8271</v>
      </c>
      <c r="S3810" s="14" t="str">
        <f t="shared" si="355"/>
        <v>theater</v>
      </c>
      <c r="T3810" s="13" t="str">
        <f t="shared" si="356"/>
        <v>plays</v>
      </c>
      <c r="U3810">
        <f>LEN(C3810)</f>
        <v>126</v>
      </c>
      <c r="V3810">
        <f t="shared" si="357"/>
        <v>0</v>
      </c>
      <c r="W3810">
        <f t="shared" si="358"/>
        <v>0</v>
      </c>
      <c r="X3810">
        <f t="shared" si="359"/>
        <v>1</v>
      </c>
    </row>
    <row r="3811" spans="1:24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>
        <f>E3811/D3811</f>
        <v>1.0125</v>
      </c>
      <c r="O3811" s="6">
        <f>IF(L3811&gt;0,E3811/L3811,0)</f>
        <v>53.289473684210527</v>
      </c>
      <c r="P3811" s="11">
        <f t="shared" si="354"/>
        <v>41850.75</v>
      </c>
      <c r="Q3811" s="11">
        <f>(((J3811/60)/60)/24)+DATE(1970,1,1)+(-5/24)</f>
        <v>41800.318368055552</v>
      </c>
      <c r="R3811" s="13" t="s">
        <v>8271</v>
      </c>
      <c r="S3811" s="14" t="str">
        <f t="shared" si="355"/>
        <v>theater</v>
      </c>
      <c r="T3811" s="13" t="str">
        <f t="shared" si="356"/>
        <v>plays</v>
      </c>
      <c r="U3811">
        <f>LEN(C3811)</f>
        <v>133</v>
      </c>
      <c r="V3811">
        <f t="shared" si="357"/>
        <v>0</v>
      </c>
      <c r="W3811">
        <f t="shared" si="358"/>
        <v>0</v>
      </c>
      <c r="X3811">
        <f t="shared" si="359"/>
        <v>1</v>
      </c>
    </row>
    <row r="3812" spans="1:24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>
        <f>E3812/D3812</f>
        <v>1.2173333333333334</v>
      </c>
      <c r="O3812" s="6">
        <f>IF(L3812&gt;0,E3812/L3812,0)</f>
        <v>70.230769230769226</v>
      </c>
      <c r="P3812" s="11">
        <f t="shared" si="354"/>
        <v>42084.599050925921</v>
      </c>
      <c r="Q3812" s="11">
        <f>(((J3812/60)/60)/24)+DATE(1970,1,1)+(-5/24)</f>
        <v>42054.640717592592</v>
      </c>
      <c r="R3812" s="13" t="s">
        <v>8271</v>
      </c>
      <c r="S3812" s="14" t="str">
        <f t="shared" si="355"/>
        <v>theater</v>
      </c>
      <c r="T3812" s="13" t="str">
        <f t="shared" si="356"/>
        <v>plays</v>
      </c>
      <c r="U3812">
        <f>LEN(C3812)</f>
        <v>122</v>
      </c>
      <c r="V3812">
        <f t="shared" si="357"/>
        <v>0</v>
      </c>
      <c r="W3812">
        <f t="shared" si="358"/>
        <v>0</v>
      </c>
      <c r="X3812">
        <f t="shared" si="359"/>
        <v>1</v>
      </c>
    </row>
    <row r="3813" spans="1:24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>
        <f>E3813/D3813</f>
        <v>3.3</v>
      </c>
      <c r="O3813" s="6">
        <f>IF(L3813&gt;0,E3813/L3813,0)</f>
        <v>43.421052631578945</v>
      </c>
      <c r="P3813" s="11">
        <f t="shared" si="354"/>
        <v>42521.249999999993</v>
      </c>
      <c r="Q3813" s="11">
        <f>(((J3813/60)/60)/24)+DATE(1970,1,1)+(-5/24)</f>
        <v>42487.418668981474</v>
      </c>
      <c r="R3813" s="13" t="s">
        <v>8271</v>
      </c>
      <c r="S3813" s="14" t="str">
        <f t="shared" si="355"/>
        <v>theater</v>
      </c>
      <c r="T3813" s="13" t="str">
        <f t="shared" si="356"/>
        <v>plays</v>
      </c>
      <c r="U3813">
        <f>LEN(C3813)</f>
        <v>121</v>
      </c>
      <c r="V3813">
        <f t="shared" si="357"/>
        <v>0</v>
      </c>
      <c r="W3813">
        <f t="shared" si="358"/>
        <v>0</v>
      </c>
      <c r="X3813">
        <f t="shared" si="359"/>
        <v>1</v>
      </c>
    </row>
    <row r="3814" spans="1:24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>
        <f>E3814/D3814</f>
        <v>1.0954999999999999</v>
      </c>
      <c r="O3814" s="6">
        <f>IF(L3814&gt;0,E3814/L3814,0)</f>
        <v>199.18181818181819</v>
      </c>
      <c r="P3814" s="11">
        <f t="shared" si="354"/>
        <v>42155.957638888889</v>
      </c>
      <c r="Q3814" s="11">
        <f>(((J3814/60)/60)/24)+DATE(1970,1,1)+(-5/24)</f>
        <v>42109.542916666665</v>
      </c>
      <c r="R3814" s="13" t="s">
        <v>8271</v>
      </c>
      <c r="S3814" s="14" t="str">
        <f t="shared" si="355"/>
        <v>theater</v>
      </c>
      <c r="T3814" s="13" t="str">
        <f t="shared" si="356"/>
        <v>plays</v>
      </c>
      <c r="U3814">
        <f>LEN(C3814)</f>
        <v>130</v>
      </c>
      <c r="V3814">
        <f t="shared" si="357"/>
        <v>0</v>
      </c>
      <c r="W3814">
        <f t="shared" si="358"/>
        <v>0</v>
      </c>
      <c r="X3814">
        <f t="shared" si="359"/>
        <v>1</v>
      </c>
    </row>
    <row r="3815" spans="1:24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>
        <f>E3815/D3815</f>
        <v>1.0095190476190474</v>
      </c>
      <c r="O3815" s="6">
        <f>IF(L3815&gt;0,E3815/L3815,0)</f>
        <v>78.518148148148143</v>
      </c>
      <c r="P3815" s="11">
        <f t="shared" si="354"/>
        <v>42535.696527777771</v>
      </c>
      <c r="Q3815" s="11">
        <f>(((J3815/60)/60)/24)+DATE(1970,1,1)+(-5/24)</f>
        <v>42497.067372685182</v>
      </c>
      <c r="R3815" s="13" t="s">
        <v>8271</v>
      </c>
      <c r="S3815" s="14" t="str">
        <f t="shared" si="355"/>
        <v>theater</v>
      </c>
      <c r="T3815" s="13" t="str">
        <f t="shared" si="356"/>
        <v>plays</v>
      </c>
      <c r="U3815">
        <f>LEN(C3815)</f>
        <v>133</v>
      </c>
      <c r="V3815">
        <f t="shared" si="357"/>
        <v>0</v>
      </c>
      <c r="W3815">
        <f t="shared" si="358"/>
        <v>0</v>
      </c>
      <c r="X3815">
        <f t="shared" si="359"/>
        <v>1</v>
      </c>
    </row>
    <row r="3816" spans="1:24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>
        <f>E3816/D3816</f>
        <v>1.4013333333333333</v>
      </c>
      <c r="O3816" s="6">
        <f>IF(L3816&gt;0,E3816/L3816,0)</f>
        <v>61.823529411764703</v>
      </c>
      <c r="P3816" s="11">
        <f t="shared" si="354"/>
        <v>42094.957638888889</v>
      </c>
      <c r="Q3816" s="11">
        <f>(((J3816/60)/60)/24)+DATE(1970,1,1)+(-5/24)</f>
        <v>42058.695740740739</v>
      </c>
      <c r="R3816" s="13" t="s">
        <v>8271</v>
      </c>
      <c r="S3816" s="14" t="str">
        <f t="shared" si="355"/>
        <v>theater</v>
      </c>
      <c r="T3816" s="13" t="str">
        <f t="shared" si="356"/>
        <v>plays</v>
      </c>
      <c r="U3816">
        <f>LEN(C3816)</f>
        <v>123</v>
      </c>
      <c r="V3816">
        <f t="shared" si="357"/>
        <v>0</v>
      </c>
      <c r="W3816">
        <f t="shared" si="358"/>
        <v>0</v>
      </c>
      <c r="X3816">
        <f t="shared" si="359"/>
        <v>1</v>
      </c>
    </row>
    <row r="3817" spans="1:24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>
        <f>E3817/D3817</f>
        <v>1.0000100000000001</v>
      </c>
      <c r="O3817" s="6">
        <f>IF(L3817&gt;0,E3817/L3817,0)</f>
        <v>50.000500000000002</v>
      </c>
      <c r="P3817" s="11">
        <f t="shared" si="354"/>
        <v>42236.749999999993</v>
      </c>
      <c r="Q3817" s="11">
        <f>(((J3817/60)/60)/24)+DATE(1970,1,1)+(-5/24)</f>
        <v>42207.051585648143</v>
      </c>
      <c r="R3817" s="13" t="s">
        <v>8271</v>
      </c>
      <c r="S3817" s="14" t="str">
        <f t="shared" si="355"/>
        <v>theater</v>
      </c>
      <c r="T3817" s="13" t="str">
        <f t="shared" si="356"/>
        <v>plays</v>
      </c>
      <c r="U3817">
        <f>LEN(C3817)</f>
        <v>67</v>
      </c>
      <c r="V3817">
        <f t="shared" si="357"/>
        <v>0</v>
      </c>
      <c r="W3817">
        <f t="shared" si="358"/>
        <v>1</v>
      </c>
      <c r="X3817">
        <f t="shared" si="359"/>
        <v>0</v>
      </c>
    </row>
    <row r="3818" spans="1:24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>
        <f>E3818/D3818</f>
        <v>1.19238</v>
      </c>
      <c r="O3818" s="6">
        <f>IF(L3818&gt;0,E3818/L3818,0)</f>
        <v>48.339729729729726</v>
      </c>
      <c r="P3818" s="11">
        <f t="shared" si="354"/>
        <v>41837.481747685182</v>
      </c>
      <c r="Q3818" s="11">
        <f>(((J3818/60)/60)/24)+DATE(1970,1,1)+(-5/24)</f>
        <v>41807.481747685182</v>
      </c>
      <c r="R3818" s="13" t="s">
        <v>8271</v>
      </c>
      <c r="S3818" s="14" t="str">
        <f t="shared" si="355"/>
        <v>theater</v>
      </c>
      <c r="T3818" s="13" t="str">
        <f t="shared" si="356"/>
        <v>plays</v>
      </c>
      <c r="U3818">
        <f>LEN(C3818)</f>
        <v>121</v>
      </c>
      <c r="V3818">
        <f t="shared" si="357"/>
        <v>0</v>
      </c>
      <c r="W3818">
        <f t="shared" si="358"/>
        <v>0</v>
      </c>
      <c r="X3818">
        <f t="shared" si="359"/>
        <v>1</v>
      </c>
    </row>
    <row r="3819" spans="1:24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>
        <f>E3819/D3819</f>
        <v>1.0725</v>
      </c>
      <c r="O3819" s="6">
        <f>IF(L3819&gt;0,E3819/L3819,0)</f>
        <v>107.25</v>
      </c>
      <c r="P3819" s="11">
        <f t="shared" si="354"/>
        <v>42300.957638888889</v>
      </c>
      <c r="Q3819" s="11">
        <f>(((J3819/60)/60)/24)+DATE(1970,1,1)+(-5/24)</f>
        <v>42284.488611111105</v>
      </c>
      <c r="R3819" s="13" t="s">
        <v>8271</v>
      </c>
      <c r="S3819" s="14" t="str">
        <f t="shared" si="355"/>
        <v>theater</v>
      </c>
      <c r="T3819" s="13" t="str">
        <f t="shared" si="356"/>
        <v>plays</v>
      </c>
      <c r="U3819">
        <f>LEN(C3819)</f>
        <v>132</v>
      </c>
      <c r="V3819">
        <f t="shared" si="357"/>
        <v>0</v>
      </c>
      <c r="W3819">
        <f t="shared" si="358"/>
        <v>0</v>
      </c>
      <c r="X3819">
        <f t="shared" si="359"/>
        <v>1</v>
      </c>
    </row>
    <row r="3820" spans="1:24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>
        <f>E3820/D3820</f>
        <v>2.2799999999999998</v>
      </c>
      <c r="O3820" s="6">
        <f>IF(L3820&gt;0,E3820/L3820,0)</f>
        <v>57</v>
      </c>
      <c r="P3820" s="11">
        <f t="shared" si="354"/>
        <v>42075.592384259253</v>
      </c>
      <c r="Q3820" s="11">
        <f>(((J3820/60)/60)/24)+DATE(1970,1,1)+(-5/24)</f>
        <v>42045.634050925924</v>
      </c>
      <c r="R3820" s="13" t="s">
        <v>8271</v>
      </c>
      <c r="S3820" s="14" t="str">
        <f t="shared" si="355"/>
        <v>theater</v>
      </c>
      <c r="T3820" s="13" t="str">
        <f t="shared" si="356"/>
        <v>plays</v>
      </c>
      <c r="U3820">
        <f>LEN(C3820)</f>
        <v>111</v>
      </c>
      <c r="V3820">
        <f t="shared" si="357"/>
        <v>0</v>
      </c>
      <c r="W3820">
        <f t="shared" si="358"/>
        <v>0</v>
      </c>
      <c r="X3820">
        <f t="shared" si="359"/>
        <v>1</v>
      </c>
    </row>
    <row r="3821" spans="1:24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>
        <f>E3821/D3821</f>
        <v>1.0640000000000001</v>
      </c>
      <c r="O3821" s="6">
        <f>IF(L3821&gt;0,E3821/L3821,0)</f>
        <v>40.92307692307692</v>
      </c>
      <c r="P3821" s="11">
        <f t="shared" si="354"/>
        <v>42202.668055555558</v>
      </c>
      <c r="Q3821" s="11">
        <f>(((J3821/60)/60)/24)+DATE(1970,1,1)+(-5/24)</f>
        <v>42184.001203703701</v>
      </c>
      <c r="R3821" s="13" t="s">
        <v>8271</v>
      </c>
      <c r="S3821" s="14" t="str">
        <f t="shared" si="355"/>
        <v>theater</v>
      </c>
      <c r="T3821" s="13" t="str">
        <f t="shared" si="356"/>
        <v>plays</v>
      </c>
      <c r="U3821">
        <f>LEN(C3821)</f>
        <v>104</v>
      </c>
      <c r="V3821">
        <f t="shared" si="357"/>
        <v>0</v>
      </c>
      <c r="W3821">
        <f t="shared" si="358"/>
        <v>0</v>
      </c>
      <c r="X3821">
        <f t="shared" si="359"/>
        <v>1</v>
      </c>
    </row>
    <row r="3822" spans="1:24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>
        <f>E3822/D3822</f>
        <v>1.4333333333333333</v>
      </c>
      <c r="O3822" s="6">
        <f>IF(L3822&gt;0,E3822/L3822,0)</f>
        <v>21.5</v>
      </c>
      <c r="P3822" s="11">
        <f t="shared" si="354"/>
        <v>42190.443483796298</v>
      </c>
      <c r="Q3822" s="11">
        <f>(((J3822/60)/60)/24)+DATE(1970,1,1)+(-5/24)</f>
        <v>42160.443483796298</v>
      </c>
      <c r="R3822" s="13" t="s">
        <v>8271</v>
      </c>
      <c r="S3822" s="14" t="str">
        <f t="shared" si="355"/>
        <v>theater</v>
      </c>
      <c r="T3822" s="13" t="str">
        <f t="shared" si="356"/>
        <v>plays</v>
      </c>
      <c r="U3822">
        <f>LEN(C3822)</f>
        <v>120</v>
      </c>
      <c r="V3822">
        <f t="shared" si="357"/>
        <v>0</v>
      </c>
      <c r="W3822">
        <f t="shared" si="358"/>
        <v>0</v>
      </c>
      <c r="X3822">
        <f t="shared" si="359"/>
        <v>1</v>
      </c>
    </row>
    <row r="3823" spans="1:24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>
        <f>E3823/D3823</f>
        <v>1.0454285714285714</v>
      </c>
      <c r="O3823" s="6">
        <f>IF(L3823&gt;0,E3823/L3823,0)</f>
        <v>79.543478260869563</v>
      </c>
      <c r="P3823" s="11">
        <f t="shared" si="354"/>
        <v>42372.972303240742</v>
      </c>
      <c r="Q3823" s="11">
        <f>(((J3823/60)/60)/24)+DATE(1970,1,1)+(-5/24)</f>
        <v>42340.972303240742</v>
      </c>
      <c r="R3823" s="13" t="s">
        <v>8271</v>
      </c>
      <c r="S3823" s="14" t="str">
        <f t="shared" si="355"/>
        <v>theater</v>
      </c>
      <c r="T3823" s="13" t="str">
        <f t="shared" si="356"/>
        <v>plays</v>
      </c>
      <c r="U3823">
        <f>LEN(C3823)</f>
        <v>134</v>
      </c>
      <c r="V3823">
        <f t="shared" si="357"/>
        <v>0</v>
      </c>
      <c r="W3823">
        <f t="shared" si="358"/>
        <v>0</v>
      </c>
      <c r="X3823">
        <f t="shared" si="359"/>
        <v>1</v>
      </c>
    </row>
    <row r="3824" spans="1:24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>
        <f>E3824/D3824</f>
        <v>1.1002000000000001</v>
      </c>
      <c r="O3824" s="6">
        <f>IF(L3824&gt;0,E3824/L3824,0)</f>
        <v>72.381578947368425</v>
      </c>
      <c r="P3824" s="11">
        <f t="shared" si="354"/>
        <v>42388.749305555553</v>
      </c>
      <c r="Q3824" s="11">
        <f>(((J3824/60)/60)/24)+DATE(1970,1,1)+(-5/24)</f>
        <v>42329.629826388882</v>
      </c>
      <c r="R3824" s="13" t="s">
        <v>8271</v>
      </c>
      <c r="S3824" s="14" t="str">
        <f t="shared" si="355"/>
        <v>theater</v>
      </c>
      <c r="T3824" s="13" t="str">
        <f t="shared" si="356"/>
        <v>plays</v>
      </c>
      <c r="U3824">
        <f>LEN(C3824)</f>
        <v>135</v>
      </c>
      <c r="V3824">
        <f t="shared" si="357"/>
        <v>0</v>
      </c>
      <c r="W3824">
        <f t="shared" si="358"/>
        <v>0</v>
      </c>
      <c r="X3824">
        <f t="shared" si="359"/>
        <v>1</v>
      </c>
    </row>
    <row r="3825" spans="1:24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>
        <f>E3825/D3825</f>
        <v>1.06</v>
      </c>
      <c r="O3825" s="6">
        <f>IF(L3825&gt;0,E3825/L3825,0)</f>
        <v>64.634146341463421</v>
      </c>
      <c r="P3825" s="11">
        <f t="shared" si="354"/>
        <v>42204.957638888889</v>
      </c>
      <c r="Q3825" s="11">
        <f>(((J3825/60)/60)/24)+DATE(1970,1,1)+(-5/24)</f>
        <v>42170.701898148145</v>
      </c>
      <c r="R3825" s="13" t="s">
        <v>8271</v>
      </c>
      <c r="S3825" s="14" t="str">
        <f t="shared" si="355"/>
        <v>theater</v>
      </c>
      <c r="T3825" s="13" t="str">
        <f t="shared" si="356"/>
        <v>plays</v>
      </c>
      <c r="U3825">
        <f>LEN(C3825)</f>
        <v>121</v>
      </c>
      <c r="V3825">
        <f t="shared" si="357"/>
        <v>0</v>
      </c>
      <c r="W3825">
        <f t="shared" si="358"/>
        <v>0</v>
      </c>
      <c r="X3825">
        <f t="shared" si="359"/>
        <v>1</v>
      </c>
    </row>
    <row r="3826" spans="1:24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>
        <f>E3826/D3826</f>
        <v>1.08</v>
      </c>
      <c r="O3826" s="6">
        <f>IF(L3826&gt;0,E3826/L3826,0)</f>
        <v>38.571428571428569</v>
      </c>
      <c r="P3826" s="11">
        <f t="shared" si="354"/>
        <v>42583.361805555549</v>
      </c>
      <c r="Q3826" s="11">
        <f>(((J3826/60)/60)/24)+DATE(1970,1,1)+(-5/24)</f>
        <v>42571.417858796289</v>
      </c>
      <c r="R3826" s="13" t="s">
        <v>8271</v>
      </c>
      <c r="S3826" s="14" t="str">
        <f t="shared" si="355"/>
        <v>theater</v>
      </c>
      <c r="T3826" s="13" t="str">
        <f t="shared" si="356"/>
        <v>plays</v>
      </c>
      <c r="U3826">
        <f>LEN(C3826)</f>
        <v>125</v>
      </c>
      <c r="V3826">
        <f t="shared" si="357"/>
        <v>0</v>
      </c>
      <c r="W3826">
        <f t="shared" si="358"/>
        <v>0</v>
      </c>
      <c r="X3826">
        <f t="shared" si="359"/>
        <v>1</v>
      </c>
    </row>
    <row r="3827" spans="1:24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>
        <f>E3827/D3827</f>
        <v>1.0542</v>
      </c>
      <c r="O3827" s="6">
        <f>IF(L3827&gt;0,E3827/L3827,0)</f>
        <v>107.57142857142857</v>
      </c>
      <c r="P3827" s="11">
        <f t="shared" si="354"/>
        <v>42171.861273148148</v>
      </c>
      <c r="Q3827" s="11">
        <f>(((J3827/60)/60)/24)+DATE(1970,1,1)+(-5/24)</f>
        <v>42150.861273148148</v>
      </c>
      <c r="R3827" s="13" t="s">
        <v>8271</v>
      </c>
      <c r="S3827" s="14" t="str">
        <f t="shared" si="355"/>
        <v>theater</v>
      </c>
      <c r="T3827" s="13" t="str">
        <f t="shared" si="356"/>
        <v>plays</v>
      </c>
      <c r="U3827">
        <f>LEN(C3827)</f>
        <v>135</v>
      </c>
      <c r="V3827">
        <f t="shared" si="357"/>
        <v>0</v>
      </c>
      <c r="W3827">
        <f t="shared" si="358"/>
        <v>0</v>
      </c>
      <c r="X3827">
        <f t="shared" si="359"/>
        <v>1</v>
      </c>
    </row>
    <row r="3828" spans="1:24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>
        <f>E3828/D3828</f>
        <v>1.1916666666666667</v>
      </c>
      <c r="O3828" s="6">
        <f>IF(L3828&gt;0,E3828/L3828,0)</f>
        <v>27.5</v>
      </c>
      <c r="P3828" s="11">
        <f t="shared" si="354"/>
        <v>42131.215208333328</v>
      </c>
      <c r="Q3828" s="11">
        <f>(((J3828/60)/60)/24)+DATE(1970,1,1)+(-5/24)</f>
        <v>42101.215208333328</v>
      </c>
      <c r="R3828" s="13" t="s">
        <v>8271</v>
      </c>
      <c r="S3828" s="14" t="str">
        <f t="shared" si="355"/>
        <v>theater</v>
      </c>
      <c r="T3828" s="13" t="str">
        <f t="shared" si="356"/>
        <v>plays</v>
      </c>
      <c r="U3828">
        <f>LEN(C3828)</f>
        <v>94</v>
      </c>
      <c r="V3828">
        <f t="shared" si="357"/>
        <v>0</v>
      </c>
      <c r="W3828">
        <f t="shared" si="358"/>
        <v>1</v>
      </c>
      <c r="X3828">
        <f t="shared" si="359"/>
        <v>0</v>
      </c>
    </row>
    <row r="3829" spans="1:24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>
        <f>E3829/D3829</f>
        <v>1.5266666666666666</v>
      </c>
      <c r="O3829" s="6">
        <f>IF(L3829&gt;0,E3829/L3829,0)</f>
        <v>70.461538461538467</v>
      </c>
      <c r="P3829" s="11">
        <f t="shared" si="354"/>
        <v>42089.791666666664</v>
      </c>
      <c r="Q3829" s="11">
        <f>(((J3829/60)/60)/24)+DATE(1970,1,1)+(-5/24)</f>
        <v>42034.719918981478</v>
      </c>
      <c r="R3829" s="13" t="s">
        <v>8271</v>
      </c>
      <c r="S3829" s="14" t="str">
        <f t="shared" si="355"/>
        <v>theater</v>
      </c>
      <c r="T3829" s="13" t="str">
        <f t="shared" si="356"/>
        <v>plays</v>
      </c>
      <c r="U3829">
        <f>LEN(C3829)</f>
        <v>134</v>
      </c>
      <c r="V3829">
        <f t="shared" si="357"/>
        <v>0</v>
      </c>
      <c r="W3829">
        <f t="shared" si="358"/>
        <v>0</v>
      </c>
      <c r="X3829">
        <f t="shared" si="359"/>
        <v>1</v>
      </c>
    </row>
    <row r="3830" spans="1:24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>
        <f>E3830/D3830</f>
        <v>1</v>
      </c>
      <c r="O3830" s="6">
        <f>IF(L3830&gt;0,E3830/L3830,0)</f>
        <v>178.57142857142858</v>
      </c>
      <c r="P3830" s="11">
        <f t="shared" si="354"/>
        <v>42004.360960648148</v>
      </c>
      <c r="Q3830" s="11">
        <f>(((J3830/60)/60)/24)+DATE(1970,1,1)+(-5/24)</f>
        <v>41944.319293981483</v>
      </c>
      <c r="R3830" s="13" t="s">
        <v>8271</v>
      </c>
      <c r="S3830" s="14" t="str">
        <f t="shared" si="355"/>
        <v>theater</v>
      </c>
      <c r="T3830" s="13" t="str">
        <f t="shared" si="356"/>
        <v>plays</v>
      </c>
      <c r="U3830">
        <f>LEN(C3830)</f>
        <v>128</v>
      </c>
      <c r="V3830">
        <f t="shared" si="357"/>
        <v>0</v>
      </c>
      <c r="W3830">
        <f t="shared" si="358"/>
        <v>0</v>
      </c>
      <c r="X3830">
        <f t="shared" si="359"/>
        <v>1</v>
      </c>
    </row>
    <row r="3831" spans="1:24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>
        <f>E3831/D3831</f>
        <v>1.002</v>
      </c>
      <c r="O3831" s="6">
        <f>IF(L3831&gt;0,E3831/L3831,0)</f>
        <v>62.625</v>
      </c>
      <c r="P3831" s="11">
        <f t="shared" si="354"/>
        <v>42613.657071759262</v>
      </c>
      <c r="Q3831" s="11">
        <f>(((J3831/60)/60)/24)+DATE(1970,1,1)+(-5/24)</f>
        <v>42593.657071759262</v>
      </c>
      <c r="R3831" s="13" t="s">
        <v>8271</v>
      </c>
      <c r="S3831" s="14" t="str">
        <f t="shared" si="355"/>
        <v>theater</v>
      </c>
      <c r="T3831" s="13" t="str">
        <f t="shared" si="356"/>
        <v>plays</v>
      </c>
      <c r="U3831">
        <f>LEN(C3831)</f>
        <v>133</v>
      </c>
      <c r="V3831">
        <f t="shared" si="357"/>
        <v>0</v>
      </c>
      <c r="W3831">
        <f t="shared" si="358"/>
        <v>0</v>
      </c>
      <c r="X3831">
        <f t="shared" si="359"/>
        <v>1</v>
      </c>
    </row>
    <row r="3832" spans="1:24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>
        <f>E3832/D3832</f>
        <v>2.25</v>
      </c>
      <c r="O3832" s="6">
        <f>IF(L3832&gt;0,E3832/L3832,0)</f>
        <v>75</v>
      </c>
      <c r="P3832" s="11">
        <f t="shared" si="354"/>
        <v>42517.532534722217</v>
      </c>
      <c r="Q3832" s="11">
        <f>(((J3832/60)/60)/24)+DATE(1970,1,1)+(-5/24)</f>
        <v>42503.532534722217</v>
      </c>
      <c r="R3832" s="13" t="s">
        <v>8271</v>
      </c>
      <c r="S3832" s="14" t="str">
        <f t="shared" si="355"/>
        <v>theater</v>
      </c>
      <c r="T3832" s="13" t="str">
        <f t="shared" si="356"/>
        <v>plays</v>
      </c>
      <c r="U3832">
        <f>LEN(C3832)</f>
        <v>109</v>
      </c>
      <c r="V3832">
        <f t="shared" si="357"/>
        <v>0</v>
      </c>
      <c r="W3832">
        <f t="shared" si="358"/>
        <v>0</v>
      </c>
      <c r="X3832">
        <f t="shared" si="359"/>
        <v>1</v>
      </c>
    </row>
    <row r="3833" spans="1:24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>
        <f>E3833/D3833</f>
        <v>1.0602199999999999</v>
      </c>
      <c r="O3833" s="6">
        <f>IF(L3833&gt;0,E3833/L3833,0)</f>
        <v>58.901111111111113</v>
      </c>
      <c r="P3833" s="11">
        <f t="shared" si="354"/>
        <v>41948.682233796295</v>
      </c>
      <c r="Q3833" s="11">
        <f>(((J3833/60)/60)/24)+DATE(1970,1,1)+(-5/24)</f>
        <v>41927.640567129631</v>
      </c>
      <c r="R3833" s="13" t="s">
        <v>8271</v>
      </c>
      <c r="S3833" s="14" t="str">
        <f t="shared" si="355"/>
        <v>theater</v>
      </c>
      <c r="T3833" s="13" t="str">
        <f t="shared" si="356"/>
        <v>plays</v>
      </c>
      <c r="U3833">
        <f>LEN(C3833)</f>
        <v>132</v>
      </c>
      <c r="V3833">
        <f t="shared" si="357"/>
        <v>0</v>
      </c>
      <c r="W3833">
        <f t="shared" si="358"/>
        <v>0</v>
      </c>
      <c r="X3833">
        <f t="shared" si="359"/>
        <v>1</v>
      </c>
    </row>
    <row r="3834" spans="1:24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>
        <f>E3834/D3834</f>
        <v>1.0466666666666666</v>
      </c>
      <c r="O3834" s="6">
        <f>IF(L3834&gt;0,E3834/L3834,0)</f>
        <v>139.55555555555554</v>
      </c>
      <c r="P3834" s="11">
        <f t="shared" si="354"/>
        <v>42419.906655092585</v>
      </c>
      <c r="Q3834" s="11">
        <f>(((J3834/60)/60)/24)+DATE(1970,1,1)+(-5/24)</f>
        <v>42374.906655092585</v>
      </c>
      <c r="R3834" s="13" t="s">
        <v>8271</v>
      </c>
      <c r="S3834" s="14" t="str">
        <f t="shared" si="355"/>
        <v>theater</v>
      </c>
      <c r="T3834" s="13" t="str">
        <f t="shared" si="356"/>
        <v>plays</v>
      </c>
      <c r="U3834">
        <f>LEN(C3834)</f>
        <v>132</v>
      </c>
      <c r="V3834">
        <f t="shared" si="357"/>
        <v>0</v>
      </c>
      <c r="W3834">
        <f t="shared" si="358"/>
        <v>0</v>
      </c>
      <c r="X3834">
        <f t="shared" si="359"/>
        <v>1</v>
      </c>
    </row>
    <row r="3835" spans="1:24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>
        <f>E3835/D3835</f>
        <v>1.1666666666666667</v>
      </c>
      <c r="O3835" s="6">
        <f>IF(L3835&gt;0,E3835/L3835,0)</f>
        <v>70</v>
      </c>
      <c r="P3835" s="11">
        <f t="shared" si="354"/>
        <v>41974.589583333327</v>
      </c>
      <c r="Q3835" s="11">
        <f>(((J3835/60)/60)/24)+DATE(1970,1,1)+(-5/24)</f>
        <v>41963.66402777777</v>
      </c>
      <c r="R3835" s="13" t="s">
        <v>8271</v>
      </c>
      <c r="S3835" s="14" t="str">
        <f t="shared" si="355"/>
        <v>theater</v>
      </c>
      <c r="T3835" s="13" t="str">
        <f t="shared" si="356"/>
        <v>plays</v>
      </c>
      <c r="U3835">
        <f>LEN(C3835)</f>
        <v>135</v>
      </c>
      <c r="V3835">
        <f t="shared" si="357"/>
        <v>0</v>
      </c>
      <c r="W3835">
        <f t="shared" si="358"/>
        <v>0</v>
      </c>
      <c r="X3835">
        <f t="shared" si="359"/>
        <v>1</v>
      </c>
    </row>
    <row r="3836" spans="1:24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>
        <f>E3836/D3836</f>
        <v>1.0903333333333334</v>
      </c>
      <c r="O3836" s="6">
        <f>IF(L3836&gt;0,E3836/L3836,0)</f>
        <v>57.385964912280699</v>
      </c>
      <c r="P3836" s="11">
        <f t="shared" si="354"/>
        <v>42173.236886574072</v>
      </c>
      <c r="Q3836" s="11">
        <f>(((J3836/60)/60)/24)+DATE(1970,1,1)+(-5/24)</f>
        <v>42143.236886574072</v>
      </c>
      <c r="R3836" s="13" t="s">
        <v>8271</v>
      </c>
      <c r="S3836" s="14" t="str">
        <f t="shared" si="355"/>
        <v>theater</v>
      </c>
      <c r="T3836" s="13" t="str">
        <f t="shared" si="356"/>
        <v>plays</v>
      </c>
      <c r="U3836">
        <f>LEN(C3836)</f>
        <v>134</v>
      </c>
      <c r="V3836">
        <f t="shared" si="357"/>
        <v>0</v>
      </c>
      <c r="W3836">
        <f t="shared" si="358"/>
        <v>0</v>
      </c>
      <c r="X3836">
        <f t="shared" si="359"/>
        <v>1</v>
      </c>
    </row>
    <row r="3837" spans="1:24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>
        <f>E3837/D3837</f>
        <v>1.6</v>
      </c>
      <c r="O3837" s="6">
        <f>IF(L3837&gt;0,E3837/L3837,0)</f>
        <v>40</v>
      </c>
      <c r="P3837" s="11">
        <f t="shared" si="354"/>
        <v>42481.733888888884</v>
      </c>
      <c r="Q3837" s="11">
        <f>(((J3837/60)/60)/24)+DATE(1970,1,1)+(-5/24)</f>
        <v>42460.733888888884</v>
      </c>
      <c r="R3837" s="13" t="s">
        <v>8271</v>
      </c>
      <c r="S3837" s="14" t="str">
        <f t="shared" si="355"/>
        <v>theater</v>
      </c>
      <c r="T3837" s="13" t="str">
        <f t="shared" si="356"/>
        <v>plays</v>
      </c>
      <c r="U3837">
        <f>LEN(C3837)</f>
        <v>129</v>
      </c>
      <c r="V3837">
        <f t="shared" si="357"/>
        <v>0</v>
      </c>
      <c r="W3837">
        <f t="shared" si="358"/>
        <v>0</v>
      </c>
      <c r="X3837">
        <f t="shared" si="359"/>
        <v>1</v>
      </c>
    </row>
    <row r="3838" spans="1:24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>
        <f>E3838/D3838</f>
        <v>1.125</v>
      </c>
      <c r="O3838" s="6">
        <f>IF(L3838&gt;0,E3838/L3838,0)</f>
        <v>64.285714285714292</v>
      </c>
      <c r="P3838" s="11">
        <f t="shared" si="354"/>
        <v>42584.964583333327</v>
      </c>
      <c r="Q3838" s="11">
        <f>(((J3838/60)/60)/24)+DATE(1970,1,1)+(-5/24)</f>
        <v>42553.718194444438</v>
      </c>
      <c r="R3838" s="13" t="s">
        <v>8271</v>
      </c>
      <c r="S3838" s="14" t="str">
        <f t="shared" si="355"/>
        <v>theater</v>
      </c>
      <c r="T3838" s="13" t="str">
        <f t="shared" si="356"/>
        <v>plays</v>
      </c>
      <c r="U3838">
        <f>LEN(C3838)</f>
        <v>98</v>
      </c>
      <c r="V3838">
        <f t="shared" si="357"/>
        <v>0</v>
      </c>
      <c r="W3838">
        <f t="shared" si="358"/>
        <v>1</v>
      </c>
      <c r="X3838">
        <f t="shared" si="359"/>
        <v>0</v>
      </c>
    </row>
    <row r="3839" spans="1:24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>
        <f>E3839/D3839</f>
        <v>1.0209999999999999</v>
      </c>
      <c r="O3839" s="6">
        <f>IF(L3839&gt;0,E3839/L3839,0)</f>
        <v>120.11764705882354</v>
      </c>
      <c r="P3839" s="11">
        <f t="shared" si="354"/>
        <v>42188.557384259257</v>
      </c>
      <c r="Q3839" s="11">
        <f>(((J3839/60)/60)/24)+DATE(1970,1,1)+(-5/24)</f>
        <v>42152.557384259257</v>
      </c>
      <c r="R3839" s="13" t="s">
        <v>8271</v>
      </c>
      <c r="S3839" s="14" t="str">
        <f t="shared" si="355"/>
        <v>theater</v>
      </c>
      <c r="T3839" s="13" t="str">
        <f t="shared" si="356"/>
        <v>plays</v>
      </c>
      <c r="U3839">
        <f>LEN(C3839)</f>
        <v>69</v>
      </c>
      <c r="V3839">
        <f t="shared" si="357"/>
        <v>0</v>
      </c>
      <c r="W3839">
        <f t="shared" si="358"/>
        <v>1</v>
      </c>
      <c r="X3839">
        <f t="shared" si="359"/>
        <v>0</v>
      </c>
    </row>
    <row r="3840" spans="1:24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>
        <f>E3840/D3840</f>
        <v>1.00824</v>
      </c>
      <c r="O3840" s="6">
        <f>IF(L3840&gt;0,E3840/L3840,0)</f>
        <v>1008.24</v>
      </c>
      <c r="P3840" s="11">
        <f t="shared" si="354"/>
        <v>42146.502418981479</v>
      </c>
      <c r="Q3840" s="11">
        <f>(((J3840/60)/60)/24)+DATE(1970,1,1)+(-5/24)</f>
        <v>42116.502418981479</v>
      </c>
      <c r="R3840" s="13" t="s">
        <v>8271</v>
      </c>
      <c r="S3840" s="14" t="str">
        <f t="shared" si="355"/>
        <v>theater</v>
      </c>
      <c r="T3840" s="13" t="str">
        <f t="shared" si="356"/>
        <v>plays</v>
      </c>
      <c r="U3840">
        <f>LEN(C3840)</f>
        <v>139</v>
      </c>
      <c r="V3840">
        <f t="shared" si="357"/>
        <v>0</v>
      </c>
      <c r="W3840">
        <f t="shared" si="358"/>
        <v>0</v>
      </c>
      <c r="X3840">
        <f t="shared" si="359"/>
        <v>1</v>
      </c>
    </row>
    <row r="3841" spans="1:24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>
        <f>E3841/D3841</f>
        <v>1.0125</v>
      </c>
      <c r="O3841" s="6">
        <f>IF(L3841&gt;0,E3841/L3841,0)</f>
        <v>63.28125</v>
      </c>
      <c r="P3841" s="11">
        <f t="shared" si="354"/>
        <v>42214.934305555551</v>
      </c>
      <c r="Q3841" s="11">
        <f>(((J3841/60)/60)/24)+DATE(1970,1,1)+(-5/24)</f>
        <v>42154.934305555551</v>
      </c>
      <c r="R3841" s="13" t="s">
        <v>8271</v>
      </c>
      <c r="S3841" s="14" t="str">
        <f t="shared" si="355"/>
        <v>theater</v>
      </c>
      <c r="T3841" s="13" t="str">
        <f t="shared" si="356"/>
        <v>plays</v>
      </c>
      <c r="U3841">
        <f>LEN(C3841)</f>
        <v>135</v>
      </c>
      <c r="V3841">
        <f t="shared" si="357"/>
        <v>0</v>
      </c>
      <c r="W3841">
        <f t="shared" si="358"/>
        <v>0</v>
      </c>
      <c r="X3841">
        <f t="shared" si="359"/>
        <v>1</v>
      </c>
    </row>
    <row r="3842" spans="1:24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>
        <f>E3842/D3842</f>
        <v>65</v>
      </c>
      <c r="O3842" s="6">
        <f>IF(L3842&gt;0,E3842/L3842,0)</f>
        <v>21.666666666666668</v>
      </c>
      <c r="P3842" s="11">
        <f t="shared" ref="P3842:P3905" si="360">(((I3842/60)/60)/24)+DATE(1970,1,1)+(-5/24)</f>
        <v>42457.45172453703</v>
      </c>
      <c r="Q3842" s="11">
        <f>(((J3842/60)/60)/24)+DATE(1970,1,1)+(-5/24)</f>
        <v>42432.493391203701</v>
      </c>
      <c r="R3842" s="13" t="s">
        <v>8271</v>
      </c>
      <c r="S3842" s="14" t="str">
        <f t="shared" ref="S3842:S3905" si="361">LEFT(R3842,SEARCH("/",R3842)-1)</f>
        <v>theater</v>
      </c>
      <c r="T3842" s="13" t="str">
        <f t="shared" ref="T3842:T3905" si="362">RIGHT(R3842,LEN(R3842)-SEARCH("/",R3842))</f>
        <v>plays</v>
      </c>
      <c r="U3842">
        <f>LEN(C3842)</f>
        <v>115</v>
      </c>
      <c r="V3842">
        <f t="shared" si="357"/>
        <v>0</v>
      </c>
      <c r="W3842">
        <f t="shared" si="358"/>
        <v>0</v>
      </c>
      <c r="X3842">
        <f t="shared" si="359"/>
        <v>1</v>
      </c>
    </row>
    <row r="3843" spans="1:24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>
        <f>E3843/D3843</f>
        <v>8.72E-2</v>
      </c>
      <c r="O3843" s="6">
        <f>IF(L3843&gt;0,E3843/L3843,0)</f>
        <v>25.647058823529413</v>
      </c>
      <c r="P3843" s="11">
        <f t="shared" si="360"/>
        <v>41840.57739583333</v>
      </c>
      <c r="Q3843" s="11">
        <f>(((J3843/60)/60)/24)+DATE(1970,1,1)+(-5/24)</f>
        <v>41780.57739583333</v>
      </c>
      <c r="R3843" s="13" t="s">
        <v>8271</v>
      </c>
      <c r="S3843" s="14" t="str">
        <f t="shared" si="361"/>
        <v>theater</v>
      </c>
      <c r="T3843" s="13" t="str">
        <f t="shared" si="362"/>
        <v>plays</v>
      </c>
      <c r="U3843">
        <f>LEN(C3843)</f>
        <v>135</v>
      </c>
      <c r="V3843">
        <f t="shared" ref="V3843:V3906" si="363">IF(U3843&lt;50,1,0)</f>
        <v>0</v>
      </c>
      <c r="W3843">
        <f t="shared" ref="W3843:W3906" si="364">IF(AND(U3843&gt;= 50, U3843 &lt; 100),1,0)</f>
        <v>0</v>
      </c>
      <c r="X3843">
        <f t="shared" ref="X3843:X3906" si="365">IF(U3843&gt;=100,1,0)</f>
        <v>1</v>
      </c>
    </row>
    <row r="3844" spans="1:24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>
        <f>E3844/D3844</f>
        <v>0.21940000000000001</v>
      </c>
      <c r="O3844" s="6">
        <f>IF(L3844&gt;0,E3844/L3844,0)</f>
        <v>47.695652173913047</v>
      </c>
      <c r="P3844" s="11">
        <f t="shared" si="360"/>
        <v>41770.285324074073</v>
      </c>
      <c r="Q3844" s="11">
        <f>(((J3844/60)/60)/24)+DATE(1970,1,1)+(-5/24)</f>
        <v>41740.285324074073</v>
      </c>
      <c r="R3844" s="13" t="s">
        <v>8271</v>
      </c>
      <c r="S3844" s="14" t="str">
        <f t="shared" si="361"/>
        <v>theater</v>
      </c>
      <c r="T3844" s="13" t="str">
        <f t="shared" si="362"/>
        <v>plays</v>
      </c>
      <c r="U3844">
        <f>LEN(C3844)</f>
        <v>133</v>
      </c>
      <c r="V3844">
        <f t="shared" si="363"/>
        <v>0</v>
      </c>
      <c r="W3844">
        <f t="shared" si="364"/>
        <v>0</v>
      </c>
      <c r="X3844">
        <f t="shared" si="365"/>
        <v>1</v>
      </c>
    </row>
    <row r="3845" spans="1:24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>
        <f>E3845/D3845</f>
        <v>0.21299999999999999</v>
      </c>
      <c r="O3845" s="6">
        <f>IF(L3845&gt;0,E3845/L3845,0)</f>
        <v>56.05263157894737</v>
      </c>
      <c r="P3845" s="11">
        <f t="shared" si="360"/>
        <v>41790.864166666666</v>
      </c>
      <c r="Q3845" s="11">
        <f>(((J3845/60)/60)/24)+DATE(1970,1,1)+(-5/24)</f>
        <v>41765.864166666666</v>
      </c>
      <c r="R3845" s="13" t="s">
        <v>8271</v>
      </c>
      <c r="S3845" s="14" t="str">
        <f t="shared" si="361"/>
        <v>theater</v>
      </c>
      <c r="T3845" s="13" t="str">
        <f t="shared" si="362"/>
        <v>plays</v>
      </c>
      <c r="U3845">
        <f>LEN(C3845)</f>
        <v>128</v>
      </c>
      <c r="V3845">
        <f t="shared" si="363"/>
        <v>0</v>
      </c>
      <c r="W3845">
        <f t="shared" si="364"/>
        <v>0</v>
      </c>
      <c r="X3845">
        <f t="shared" si="365"/>
        <v>1</v>
      </c>
    </row>
    <row r="3846" spans="1:24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>
        <f>E3846/D3846</f>
        <v>0.41489795918367345</v>
      </c>
      <c r="O3846" s="6">
        <f>IF(L3846&gt;0,E3846/L3846,0)</f>
        <v>81.319999999999993</v>
      </c>
      <c r="P3846" s="11">
        <f t="shared" si="360"/>
        <v>41793.082638888889</v>
      </c>
      <c r="Q3846" s="11">
        <f>(((J3846/60)/60)/24)+DATE(1970,1,1)+(-5/24)</f>
        <v>41766.408958333333</v>
      </c>
      <c r="R3846" s="13" t="s">
        <v>8271</v>
      </c>
      <c r="S3846" s="14" t="str">
        <f t="shared" si="361"/>
        <v>theater</v>
      </c>
      <c r="T3846" s="13" t="str">
        <f t="shared" si="362"/>
        <v>plays</v>
      </c>
      <c r="U3846">
        <f>LEN(C3846)</f>
        <v>131</v>
      </c>
      <c r="V3846">
        <f t="shared" si="363"/>
        <v>0</v>
      </c>
      <c r="W3846">
        <f t="shared" si="364"/>
        <v>0</v>
      </c>
      <c r="X3846">
        <f t="shared" si="365"/>
        <v>1</v>
      </c>
    </row>
    <row r="3847" spans="1:24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>
        <f>E3847/D3847</f>
        <v>2.1049999999999999E-2</v>
      </c>
      <c r="O3847" s="6">
        <f>IF(L3847&gt;0,E3847/L3847,0)</f>
        <v>70.166666666666671</v>
      </c>
      <c r="P3847" s="11">
        <f t="shared" si="360"/>
        <v>42278.418680555551</v>
      </c>
      <c r="Q3847" s="11">
        <f>(((J3847/60)/60)/24)+DATE(1970,1,1)+(-5/24)</f>
        <v>42248.418680555551</v>
      </c>
      <c r="R3847" s="13" t="s">
        <v>8271</v>
      </c>
      <c r="S3847" s="14" t="str">
        <f t="shared" si="361"/>
        <v>theater</v>
      </c>
      <c r="T3847" s="13" t="str">
        <f t="shared" si="362"/>
        <v>plays</v>
      </c>
      <c r="U3847">
        <f>LEN(C3847)</f>
        <v>132</v>
      </c>
      <c r="V3847">
        <f t="shared" si="363"/>
        <v>0</v>
      </c>
      <c r="W3847">
        <f t="shared" si="364"/>
        <v>0</v>
      </c>
      <c r="X3847">
        <f t="shared" si="365"/>
        <v>1</v>
      </c>
    </row>
    <row r="3848" spans="1:24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>
        <f>E3848/D3848</f>
        <v>2.7E-2</v>
      </c>
      <c r="O3848" s="6">
        <f>IF(L3848&gt;0,E3848/L3848,0)</f>
        <v>23.625</v>
      </c>
      <c r="P3848" s="11">
        <f t="shared" si="360"/>
        <v>41916.082638888889</v>
      </c>
      <c r="Q3848" s="11">
        <f>(((J3848/60)/60)/24)+DATE(1970,1,1)+(-5/24)</f>
        <v>41885.01321759259</v>
      </c>
      <c r="R3848" s="13" t="s">
        <v>8271</v>
      </c>
      <c r="S3848" s="14" t="str">
        <f t="shared" si="361"/>
        <v>theater</v>
      </c>
      <c r="T3848" s="13" t="str">
        <f t="shared" si="362"/>
        <v>plays</v>
      </c>
      <c r="U3848">
        <f>LEN(C3848)</f>
        <v>113</v>
      </c>
      <c r="V3848">
        <f t="shared" si="363"/>
        <v>0</v>
      </c>
      <c r="W3848">
        <f t="shared" si="364"/>
        <v>0</v>
      </c>
      <c r="X3848">
        <f t="shared" si="365"/>
        <v>1</v>
      </c>
    </row>
    <row r="3849" spans="1:24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>
        <f>E3849/D3849</f>
        <v>0.16161904761904761</v>
      </c>
      <c r="O3849" s="6">
        <f>IF(L3849&gt;0,E3849/L3849,0)</f>
        <v>188.55555555555554</v>
      </c>
      <c r="P3849" s="11">
        <f t="shared" si="360"/>
        <v>42204.016099537032</v>
      </c>
      <c r="Q3849" s="11">
        <f>(((J3849/60)/60)/24)+DATE(1970,1,1)+(-5/24)</f>
        <v>42159.016099537032</v>
      </c>
      <c r="R3849" s="13" t="s">
        <v>8271</v>
      </c>
      <c r="S3849" s="14" t="str">
        <f t="shared" si="361"/>
        <v>theater</v>
      </c>
      <c r="T3849" s="13" t="str">
        <f t="shared" si="362"/>
        <v>plays</v>
      </c>
      <c r="U3849">
        <f>LEN(C3849)</f>
        <v>114</v>
      </c>
      <c r="V3849">
        <f t="shared" si="363"/>
        <v>0</v>
      </c>
      <c r="W3849">
        <f t="shared" si="364"/>
        <v>0</v>
      </c>
      <c r="X3849">
        <f t="shared" si="365"/>
        <v>1</v>
      </c>
    </row>
    <row r="3850" spans="1:24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>
        <f>E3850/D3850</f>
        <v>0.16376923076923078</v>
      </c>
      <c r="O3850" s="6">
        <f>IF(L3850&gt;0,E3850/L3850,0)</f>
        <v>49.511627906976742</v>
      </c>
      <c r="P3850" s="11">
        <f t="shared" si="360"/>
        <v>42295.608668981477</v>
      </c>
      <c r="Q3850" s="11">
        <f>(((J3850/60)/60)/24)+DATE(1970,1,1)+(-5/24)</f>
        <v>42265.608668981477</v>
      </c>
      <c r="R3850" s="13" t="s">
        <v>8271</v>
      </c>
      <c r="S3850" s="14" t="str">
        <f t="shared" si="361"/>
        <v>theater</v>
      </c>
      <c r="T3850" s="13" t="str">
        <f t="shared" si="362"/>
        <v>plays</v>
      </c>
      <c r="U3850">
        <f>LEN(C3850)</f>
        <v>135</v>
      </c>
      <c r="V3850">
        <f t="shared" si="363"/>
        <v>0</v>
      </c>
      <c r="W3850">
        <f t="shared" si="364"/>
        <v>0</v>
      </c>
      <c r="X3850">
        <f t="shared" si="365"/>
        <v>1</v>
      </c>
    </row>
    <row r="3851" spans="1:24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>
        <f>E3851/D3851</f>
        <v>7.0433333333333334E-2</v>
      </c>
      <c r="O3851" s="6">
        <f>IF(L3851&gt;0,E3851/L3851,0)</f>
        <v>75.464285714285708</v>
      </c>
      <c r="P3851" s="11">
        <f t="shared" si="360"/>
        <v>42166.558842592589</v>
      </c>
      <c r="Q3851" s="11">
        <f>(((J3851/60)/60)/24)+DATE(1970,1,1)+(-5/24)</f>
        <v>42136.558842592589</v>
      </c>
      <c r="R3851" s="13" t="s">
        <v>8271</v>
      </c>
      <c r="S3851" s="14" t="str">
        <f t="shared" si="361"/>
        <v>theater</v>
      </c>
      <c r="T3851" s="13" t="str">
        <f t="shared" si="362"/>
        <v>plays</v>
      </c>
      <c r="U3851">
        <f>LEN(C3851)</f>
        <v>137</v>
      </c>
      <c r="V3851">
        <f t="shared" si="363"/>
        <v>0</v>
      </c>
      <c r="W3851">
        <f t="shared" si="364"/>
        <v>0</v>
      </c>
      <c r="X3851">
        <f t="shared" si="365"/>
        <v>1</v>
      </c>
    </row>
    <row r="3852" spans="1:24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>
        <f>E3852/D3852</f>
        <v>3.7999999999999999E-2</v>
      </c>
      <c r="O3852" s="6">
        <f>IF(L3852&gt;0,E3852/L3852,0)</f>
        <v>9.5</v>
      </c>
      <c r="P3852" s="11">
        <f t="shared" si="360"/>
        <v>42004.916006944441</v>
      </c>
      <c r="Q3852" s="11">
        <f>(((J3852/60)/60)/24)+DATE(1970,1,1)+(-5/24)</f>
        <v>41974.916006944441</v>
      </c>
      <c r="R3852" s="13" t="s">
        <v>8271</v>
      </c>
      <c r="S3852" s="14" t="str">
        <f t="shared" si="361"/>
        <v>theater</v>
      </c>
      <c r="T3852" s="13" t="str">
        <f t="shared" si="362"/>
        <v>plays</v>
      </c>
      <c r="U3852">
        <f>LEN(C3852)</f>
        <v>76</v>
      </c>
      <c r="V3852">
        <f t="shared" si="363"/>
        <v>0</v>
      </c>
      <c r="W3852">
        <f t="shared" si="364"/>
        <v>1</v>
      </c>
      <c r="X3852">
        <f t="shared" si="365"/>
        <v>0</v>
      </c>
    </row>
    <row r="3853" spans="1:24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>
        <f>E3853/D3853</f>
        <v>0.34079999999999999</v>
      </c>
      <c r="O3853" s="6">
        <f>IF(L3853&gt;0,E3853/L3853,0)</f>
        <v>35.5</v>
      </c>
      <c r="P3853" s="11">
        <f t="shared" si="360"/>
        <v>42202.23123842592</v>
      </c>
      <c r="Q3853" s="11">
        <f>(((J3853/60)/60)/24)+DATE(1970,1,1)+(-5/24)</f>
        <v>42172.23123842592</v>
      </c>
      <c r="R3853" s="13" t="s">
        <v>8271</v>
      </c>
      <c r="S3853" s="14" t="str">
        <f t="shared" si="361"/>
        <v>theater</v>
      </c>
      <c r="T3853" s="13" t="str">
        <f t="shared" si="362"/>
        <v>plays</v>
      </c>
      <c r="U3853">
        <f>LEN(C3853)</f>
        <v>116</v>
      </c>
      <c r="V3853">
        <f t="shared" si="363"/>
        <v>0</v>
      </c>
      <c r="W3853">
        <f t="shared" si="364"/>
        <v>0</v>
      </c>
      <c r="X3853">
        <f t="shared" si="365"/>
        <v>1</v>
      </c>
    </row>
    <row r="3854" spans="1:24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>
        <f>E3854/D3854</f>
        <v>2E-3</v>
      </c>
      <c r="O3854" s="6">
        <f>IF(L3854&gt;0,E3854/L3854,0)</f>
        <v>10</v>
      </c>
      <c r="P3854" s="11">
        <f t="shared" si="360"/>
        <v>42089.940694444442</v>
      </c>
      <c r="Q3854" s="11">
        <f>(((J3854/60)/60)/24)+DATE(1970,1,1)+(-5/24)</f>
        <v>42064.982361111113</v>
      </c>
      <c r="R3854" s="13" t="s">
        <v>8271</v>
      </c>
      <c r="S3854" s="14" t="str">
        <f t="shared" si="361"/>
        <v>theater</v>
      </c>
      <c r="T3854" s="13" t="str">
        <f t="shared" si="362"/>
        <v>plays</v>
      </c>
      <c r="U3854">
        <f>LEN(C3854)</f>
        <v>122</v>
      </c>
      <c r="V3854">
        <f t="shared" si="363"/>
        <v>0</v>
      </c>
      <c r="W3854">
        <f t="shared" si="364"/>
        <v>0</v>
      </c>
      <c r="X3854">
        <f t="shared" si="365"/>
        <v>1</v>
      </c>
    </row>
    <row r="3855" spans="1:24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>
        <f>E3855/D3855</f>
        <v>2.5999999999999998E-4</v>
      </c>
      <c r="O3855" s="6">
        <f>IF(L3855&gt;0,E3855/L3855,0)</f>
        <v>13</v>
      </c>
      <c r="P3855" s="11">
        <f t="shared" si="360"/>
        <v>41883.631689814814</v>
      </c>
      <c r="Q3855" s="11">
        <f>(((J3855/60)/60)/24)+DATE(1970,1,1)+(-5/24)</f>
        <v>41848.631689814814</v>
      </c>
      <c r="R3855" s="13" t="s">
        <v>8271</v>
      </c>
      <c r="S3855" s="14" t="str">
        <f t="shared" si="361"/>
        <v>theater</v>
      </c>
      <c r="T3855" s="13" t="str">
        <f t="shared" si="362"/>
        <v>plays</v>
      </c>
      <c r="U3855">
        <f>LEN(C3855)</f>
        <v>88</v>
      </c>
      <c r="V3855">
        <f t="shared" si="363"/>
        <v>0</v>
      </c>
      <c r="W3855">
        <f t="shared" si="364"/>
        <v>1</v>
      </c>
      <c r="X3855">
        <f t="shared" si="365"/>
        <v>0</v>
      </c>
    </row>
    <row r="3856" spans="1:24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>
        <f>E3856/D3856</f>
        <v>0.16254545454545455</v>
      </c>
      <c r="O3856" s="6">
        <f>IF(L3856&gt;0,E3856/L3856,0)</f>
        <v>89.4</v>
      </c>
      <c r="P3856" s="11">
        <f t="shared" si="360"/>
        <v>42133.67659722222</v>
      </c>
      <c r="Q3856" s="11">
        <f>(((J3856/60)/60)/24)+DATE(1970,1,1)+(-5/24)</f>
        <v>42103.67659722222</v>
      </c>
      <c r="R3856" s="13" t="s">
        <v>8271</v>
      </c>
      <c r="S3856" s="14" t="str">
        <f t="shared" si="361"/>
        <v>theater</v>
      </c>
      <c r="T3856" s="13" t="str">
        <f t="shared" si="362"/>
        <v>plays</v>
      </c>
      <c r="U3856">
        <f>LEN(C3856)</f>
        <v>67</v>
      </c>
      <c r="V3856">
        <f t="shared" si="363"/>
        <v>0</v>
      </c>
      <c r="W3856">
        <f t="shared" si="364"/>
        <v>1</v>
      </c>
      <c r="X3856">
        <f t="shared" si="365"/>
        <v>0</v>
      </c>
    </row>
    <row r="3857" spans="1:24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>
        <f>E3857/D3857</f>
        <v>2.5000000000000001E-2</v>
      </c>
      <c r="O3857" s="6">
        <f>IF(L3857&gt;0,E3857/L3857,0)</f>
        <v>25</v>
      </c>
      <c r="P3857" s="11">
        <f t="shared" si="360"/>
        <v>42089.720729166664</v>
      </c>
      <c r="Q3857" s="11">
        <f>(((J3857/60)/60)/24)+DATE(1970,1,1)+(-5/24)</f>
        <v>42059.762395833335</v>
      </c>
      <c r="R3857" s="13" t="s">
        <v>8271</v>
      </c>
      <c r="S3857" s="14" t="str">
        <f t="shared" si="361"/>
        <v>theater</v>
      </c>
      <c r="T3857" s="13" t="str">
        <f t="shared" si="362"/>
        <v>plays</v>
      </c>
      <c r="U3857">
        <f>LEN(C3857)</f>
        <v>119</v>
      </c>
      <c r="V3857">
        <f t="shared" si="363"/>
        <v>0</v>
      </c>
      <c r="W3857">
        <f t="shared" si="364"/>
        <v>0</v>
      </c>
      <c r="X3857">
        <f t="shared" si="365"/>
        <v>1</v>
      </c>
    </row>
    <row r="3858" spans="1:24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>
        <f>E3858/D3858</f>
        <v>2.0000000000000001E-4</v>
      </c>
      <c r="O3858" s="6">
        <f>IF(L3858&gt;0,E3858/L3858,0)</f>
        <v>1</v>
      </c>
      <c r="P3858" s="11">
        <f t="shared" si="360"/>
        <v>42071.493090277778</v>
      </c>
      <c r="Q3858" s="11">
        <f>(((J3858/60)/60)/24)+DATE(1970,1,1)+(-5/24)</f>
        <v>42041.534756944442</v>
      </c>
      <c r="R3858" s="13" t="s">
        <v>8271</v>
      </c>
      <c r="S3858" s="14" t="str">
        <f t="shared" si="361"/>
        <v>theater</v>
      </c>
      <c r="T3858" s="13" t="str">
        <f t="shared" si="362"/>
        <v>plays</v>
      </c>
      <c r="U3858">
        <f>LEN(C3858)</f>
        <v>135</v>
      </c>
      <c r="V3858">
        <f t="shared" si="363"/>
        <v>0</v>
      </c>
      <c r="W3858">
        <f t="shared" si="364"/>
        <v>0</v>
      </c>
      <c r="X3858">
        <f t="shared" si="365"/>
        <v>1</v>
      </c>
    </row>
    <row r="3859" spans="1:24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>
        <f>E3859/D3859</f>
        <v>5.1999999999999998E-2</v>
      </c>
      <c r="O3859" s="6">
        <f>IF(L3859&gt;0,E3859/L3859,0)</f>
        <v>65</v>
      </c>
      <c r="P3859" s="11">
        <f t="shared" si="360"/>
        <v>41852.508333333331</v>
      </c>
      <c r="Q3859" s="11">
        <f>(((J3859/60)/60)/24)+DATE(1970,1,1)+(-5/24)</f>
        <v>41829.528819444444</v>
      </c>
      <c r="R3859" s="13" t="s">
        <v>8271</v>
      </c>
      <c r="S3859" s="14" t="str">
        <f t="shared" si="361"/>
        <v>theater</v>
      </c>
      <c r="T3859" s="13" t="str">
        <f t="shared" si="362"/>
        <v>plays</v>
      </c>
      <c r="U3859">
        <f>LEN(C3859)</f>
        <v>126</v>
      </c>
      <c r="V3859">
        <f t="shared" si="363"/>
        <v>0</v>
      </c>
      <c r="W3859">
        <f t="shared" si="364"/>
        <v>0</v>
      </c>
      <c r="X3859">
        <f t="shared" si="365"/>
        <v>1</v>
      </c>
    </row>
    <row r="3860" spans="1:24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>
        <f>E3860/D3860</f>
        <v>0.02</v>
      </c>
      <c r="O3860" s="6">
        <f>IF(L3860&gt;0,E3860/L3860,0)</f>
        <v>10</v>
      </c>
      <c r="P3860" s="11">
        <f t="shared" si="360"/>
        <v>42146.666666666664</v>
      </c>
      <c r="Q3860" s="11">
        <f>(((J3860/60)/60)/24)+DATE(1970,1,1)+(-5/24)</f>
        <v>42128.222731481481</v>
      </c>
      <c r="R3860" s="13" t="s">
        <v>8271</v>
      </c>
      <c r="S3860" s="14" t="str">
        <f t="shared" si="361"/>
        <v>theater</v>
      </c>
      <c r="T3860" s="13" t="str">
        <f t="shared" si="362"/>
        <v>plays</v>
      </c>
      <c r="U3860">
        <f>LEN(C3860)</f>
        <v>130</v>
      </c>
      <c r="V3860">
        <f t="shared" si="363"/>
        <v>0</v>
      </c>
      <c r="W3860">
        <f t="shared" si="364"/>
        <v>0</v>
      </c>
      <c r="X3860">
        <f t="shared" si="365"/>
        <v>1</v>
      </c>
    </row>
    <row r="3861" spans="1:24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>
        <f>E3861/D3861</f>
        <v>4.0000000000000002E-4</v>
      </c>
      <c r="O3861" s="6">
        <f>IF(L3861&gt;0,E3861/L3861,0)</f>
        <v>1</v>
      </c>
      <c r="P3861" s="11">
        <f t="shared" si="360"/>
        <v>41815.666666666664</v>
      </c>
      <c r="Q3861" s="11">
        <f>(((J3861/60)/60)/24)+DATE(1970,1,1)+(-5/24)</f>
        <v>41789.685266203705</v>
      </c>
      <c r="R3861" s="13" t="s">
        <v>8271</v>
      </c>
      <c r="S3861" s="14" t="str">
        <f t="shared" si="361"/>
        <v>theater</v>
      </c>
      <c r="T3861" s="13" t="str">
        <f t="shared" si="362"/>
        <v>plays</v>
      </c>
      <c r="U3861">
        <f>LEN(C3861)</f>
        <v>122</v>
      </c>
      <c r="V3861">
        <f t="shared" si="363"/>
        <v>0</v>
      </c>
      <c r="W3861">
        <f t="shared" si="364"/>
        <v>0</v>
      </c>
      <c r="X3861">
        <f t="shared" si="365"/>
        <v>1</v>
      </c>
    </row>
    <row r="3862" spans="1:24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>
        <f>E3862/D3862</f>
        <v>0.17666666666666667</v>
      </c>
      <c r="O3862" s="6">
        <f>IF(L3862&gt;0,E3862/L3862,0)</f>
        <v>81.538461538461533</v>
      </c>
      <c r="P3862" s="11">
        <f t="shared" si="360"/>
        <v>41863.452662037031</v>
      </c>
      <c r="Q3862" s="11">
        <f>(((J3862/60)/60)/24)+DATE(1970,1,1)+(-5/24)</f>
        <v>41833.452662037031</v>
      </c>
      <c r="R3862" s="13" t="s">
        <v>8271</v>
      </c>
      <c r="S3862" s="14" t="str">
        <f t="shared" si="361"/>
        <v>theater</v>
      </c>
      <c r="T3862" s="13" t="str">
        <f t="shared" si="362"/>
        <v>plays</v>
      </c>
      <c r="U3862">
        <f>LEN(C3862)</f>
        <v>135</v>
      </c>
      <c r="V3862">
        <f t="shared" si="363"/>
        <v>0</v>
      </c>
      <c r="W3862">
        <f t="shared" si="364"/>
        <v>0</v>
      </c>
      <c r="X3862">
        <f t="shared" si="365"/>
        <v>1</v>
      </c>
    </row>
    <row r="3863" spans="1:24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>
        <f>E3863/D3863</f>
        <v>0.05</v>
      </c>
      <c r="O3863" s="6">
        <f>IF(L3863&gt;0,E3863/L3863,0)</f>
        <v>100</v>
      </c>
      <c r="P3863" s="11">
        <f t="shared" si="360"/>
        <v>41955.699305555558</v>
      </c>
      <c r="Q3863" s="11">
        <f>(((J3863/60)/60)/24)+DATE(1970,1,1)+(-5/24)</f>
        <v>41914.381678240738</v>
      </c>
      <c r="R3863" s="13" t="s">
        <v>8271</v>
      </c>
      <c r="S3863" s="14" t="str">
        <f t="shared" si="361"/>
        <v>theater</v>
      </c>
      <c r="T3863" s="13" t="str">
        <f t="shared" si="362"/>
        <v>plays</v>
      </c>
      <c r="U3863">
        <f>LEN(C3863)</f>
        <v>23</v>
      </c>
      <c r="V3863">
        <f t="shared" si="363"/>
        <v>1</v>
      </c>
      <c r="W3863">
        <f t="shared" si="364"/>
        <v>0</v>
      </c>
      <c r="X3863">
        <f t="shared" si="365"/>
        <v>0</v>
      </c>
    </row>
    <row r="3864" spans="1:24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>
        <f>E3864/D3864</f>
        <v>1.3333333333333334E-4</v>
      </c>
      <c r="O3864" s="6">
        <f>IF(L3864&gt;0,E3864/L3864,0)</f>
        <v>1</v>
      </c>
      <c r="P3864" s="11">
        <f t="shared" si="360"/>
        <v>42625.499305555553</v>
      </c>
      <c r="Q3864" s="11">
        <f>(((J3864/60)/60)/24)+DATE(1970,1,1)+(-5/24)</f>
        <v>42611.052731481475</v>
      </c>
      <c r="R3864" s="13" t="s">
        <v>8271</v>
      </c>
      <c r="S3864" s="14" t="str">
        <f t="shared" si="361"/>
        <v>theater</v>
      </c>
      <c r="T3864" s="13" t="str">
        <f t="shared" si="362"/>
        <v>plays</v>
      </c>
      <c r="U3864">
        <f>LEN(C3864)</f>
        <v>72</v>
      </c>
      <c r="V3864">
        <f t="shared" si="363"/>
        <v>0</v>
      </c>
      <c r="W3864">
        <f t="shared" si="364"/>
        <v>1</v>
      </c>
      <c r="X3864">
        <f t="shared" si="365"/>
        <v>0</v>
      </c>
    </row>
    <row r="3865" spans="1:24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>
        <f>E3865/D3865</f>
        <v>0</v>
      </c>
      <c r="O3865" s="6">
        <f>IF(L3865&gt;0,E3865/L3865,0)</f>
        <v>0</v>
      </c>
      <c r="P3865" s="11">
        <f t="shared" si="360"/>
        <v>42313.466493055552</v>
      </c>
      <c r="Q3865" s="11">
        <f>(((J3865/60)/60)/24)+DATE(1970,1,1)+(-5/24)</f>
        <v>42253.424826388888</v>
      </c>
      <c r="R3865" s="13" t="s">
        <v>8271</v>
      </c>
      <c r="S3865" s="14" t="str">
        <f t="shared" si="361"/>
        <v>theater</v>
      </c>
      <c r="T3865" s="13" t="str">
        <f t="shared" si="362"/>
        <v>plays</v>
      </c>
      <c r="U3865">
        <f>LEN(C3865)</f>
        <v>133</v>
      </c>
      <c r="V3865">
        <f t="shared" si="363"/>
        <v>0</v>
      </c>
      <c r="W3865">
        <f t="shared" si="364"/>
        <v>0</v>
      </c>
      <c r="X3865">
        <f t="shared" si="365"/>
        <v>1</v>
      </c>
    </row>
    <row r="3866" spans="1:24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>
        <f>E3866/D3866</f>
        <v>1.2E-2</v>
      </c>
      <c r="O3866" s="6">
        <f>IF(L3866&gt;0,E3866/L3866,0)</f>
        <v>20</v>
      </c>
      <c r="P3866" s="11">
        <f t="shared" si="360"/>
        <v>42325.72516203703</v>
      </c>
      <c r="Q3866" s="11">
        <f>(((J3866/60)/60)/24)+DATE(1970,1,1)+(-5/24)</f>
        <v>42295.683495370373</v>
      </c>
      <c r="R3866" s="13" t="s">
        <v>8271</v>
      </c>
      <c r="S3866" s="14" t="str">
        <f t="shared" si="361"/>
        <v>theater</v>
      </c>
      <c r="T3866" s="13" t="str">
        <f t="shared" si="362"/>
        <v>plays</v>
      </c>
      <c r="U3866">
        <f>LEN(C3866)</f>
        <v>131</v>
      </c>
      <c r="V3866">
        <f t="shared" si="363"/>
        <v>0</v>
      </c>
      <c r="W3866">
        <f t="shared" si="364"/>
        <v>0</v>
      </c>
      <c r="X3866">
        <f t="shared" si="365"/>
        <v>1</v>
      </c>
    </row>
    <row r="3867" spans="1:24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>
        <f>E3867/D3867</f>
        <v>0.26937422295897223</v>
      </c>
      <c r="O3867" s="6">
        <f>IF(L3867&gt;0,E3867/L3867,0)</f>
        <v>46.428571428571431</v>
      </c>
      <c r="P3867" s="11">
        <f t="shared" si="360"/>
        <v>41881.020833333328</v>
      </c>
      <c r="Q3867" s="11">
        <f>(((J3867/60)/60)/24)+DATE(1970,1,1)+(-5/24)</f>
        <v>41841.44326388889</v>
      </c>
      <c r="R3867" s="13" t="s">
        <v>8271</v>
      </c>
      <c r="S3867" s="14" t="str">
        <f t="shared" si="361"/>
        <v>theater</v>
      </c>
      <c r="T3867" s="13" t="str">
        <f t="shared" si="362"/>
        <v>plays</v>
      </c>
      <c r="U3867">
        <f>LEN(C3867)</f>
        <v>116</v>
      </c>
      <c r="V3867">
        <f t="shared" si="363"/>
        <v>0</v>
      </c>
      <c r="W3867">
        <f t="shared" si="364"/>
        <v>0</v>
      </c>
      <c r="X3867">
        <f t="shared" si="365"/>
        <v>1</v>
      </c>
    </row>
    <row r="3868" spans="1:24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>
        <f>E3868/D3868</f>
        <v>5.4999999999999997E-3</v>
      </c>
      <c r="O3868" s="6">
        <f>IF(L3868&gt;0,E3868/L3868,0)</f>
        <v>5.5</v>
      </c>
      <c r="P3868" s="11">
        <f t="shared" si="360"/>
        <v>42451.936805555553</v>
      </c>
      <c r="Q3868" s="11">
        <f>(((J3868/60)/60)/24)+DATE(1970,1,1)+(-5/24)</f>
        <v>42402.738668981481</v>
      </c>
      <c r="R3868" s="13" t="s">
        <v>8271</v>
      </c>
      <c r="S3868" s="14" t="str">
        <f t="shared" si="361"/>
        <v>theater</v>
      </c>
      <c r="T3868" s="13" t="str">
        <f t="shared" si="362"/>
        <v>plays</v>
      </c>
      <c r="U3868">
        <f>LEN(C3868)</f>
        <v>68</v>
      </c>
      <c r="V3868">
        <f t="shared" si="363"/>
        <v>0</v>
      </c>
      <c r="W3868">
        <f t="shared" si="364"/>
        <v>1</v>
      </c>
      <c r="X3868">
        <f t="shared" si="365"/>
        <v>0</v>
      </c>
    </row>
    <row r="3869" spans="1:24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>
        <f>E3869/D3869</f>
        <v>0.1255</v>
      </c>
      <c r="O3869" s="6">
        <f>IF(L3869&gt;0,E3869/L3869,0)</f>
        <v>50.2</v>
      </c>
      <c r="P3869" s="11">
        <f t="shared" si="360"/>
        <v>42539.605775462966</v>
      </c>
      <c r="Q3869" s="11">
        <f>(((J3869/60)/60)/24)+DATE(1970,1,1)+(-5/24)</f>
        <v>42509.605775462966</v>
      </c>
      <c r="R3869" s="13" t="s">
        <v>8271</v>
      </c>
      <c r="S3869" s="14" t="str">
        <f t="shared" si="361"/>
        <v>theater</v>
      </c>
      <c r="T3869" s="13" t="str">
        <f t="shared" si="362"/>
        <v>plays</v>
      </c>
      <c r="U3869">
        <f>LEN(C3869)</f>
        <v>117</v>
      </c>
      <c r="V3869">
        <f t="shared" si="363"/>
        <v>0</v>
      </c>
      <c r="W3869">
        <f t="shared" si="364"/>
        <v>0</v>
      </c>
      <c r="X3869">
        <f t="shared" si="365"/>
        <v>1</v>
      </c>
    </row>
    <row r="3870" spans="1:24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>
        <f>E3870/D3870</f>
        <v>2E-3</v>
      </c>
      <c r="O3870" s="6">
        <f>IF(L3870&gt;0,E3870/L3870,0)</f>
        <v>10</v>
      </c>
      <c r="P3870" s="11">
        <f t="shared" si="360"/>
        <v>41890.451446759253</v>
      </c>
      <c r="Q3870" s="11">
        <f>(((J3870/60)/60)/24)+DATE(1970,1,1)+(-5/24)</f>
        <v>41865.451446759253</v>
      </c>
      <c r="R3870" s="13" t="s">
        <v>8305</v>
      </c>
      <c r="S3870" s="14" t="str">
        <f t="shared" si="361"/>
        <v>theater</v>
      </c>
      <c r="T3870" s="13" t="str">
        <f t="shared" si="362"/>
        <v>musical</v>
      </c>
      <c r="U3870">
        <f>LEN(C3870)</f>
        <v>44</v>
      </c>
      <c r="V3870">
        <f t="shared" si="363"/>
        <v>1</v>
      </c>
      <c r="W3870">
        <f t="shared" si="364"/>
        <v>0</v>
      </c>
      <c r="X3870">
        <f t="shared" si="365"/>
        <v>0</v>
      </c>
    </row>
    <row r="3871" spans="1:24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>
        <f>E3871/D3871</f>
        <v>3.44748684310884E-2</v>
      </c>
      <c r="O3871" s="6">
        <f>IF(L3871&gt;0,E3871/L3871,0)</f>
        <v>30.133333333333333</v>
      </c>
      <c r="P3871" s="11">
        <f t="shared" si="360"/>
        <v>42076.924305555549</v>
      </c>
      <c r="Q3871" s="11">
        <f>(((J3871/60)/60)/24)+DATE(1970,1,1)+(-5/24)</f>
        <v>42047.516111111108</v>
      </c>
      <c r="R3871" s="13" t="s">
        <v>8305</v>
      </c>
      <c r="S3871" s="14" t="str">
        <f t="shared" si="361"/>
        <v>theater</v>
      </c>
      <c r="T3871" s="13" t="str">
        <f t="shared" si="362"/>
        <v>musical</v>
      </c>
      <c r="U3871">
        <f>LEN(C3871)</f>
        <v>80</v>
      </c>
      <c r="V3871">
        <f t="shared" si="363"/>
        <v>0</v>
      </c>
      <c r="W3871">
        <f t="shared" si="364"/>
        <v>1</v>
      </c>
      <c r="X3871">
        <f t="shared" si="365"/>
        <v>0</v>
      </c>
    </row>
    <row r="3872" spans="1:24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>
        <f>E3872/D3872</f>
        <v>0.15</v>
      </c>
      <c r="O3872" s="6">
        <f>IF(L3872&gt;0,E3872/L3872,0)</f>
        <v>150</v>
      </c>
      <c r="P3872" s="11">
        <f t="shared" si="360"/>
        <v>41822.963865740734</v>
      </c>
      <c r="Q3872" s="11">
        <f>(((J3872/60)/60)/24)+DATE(1970,1,1)+(-5/24)</f>
        <v>41792.963865740734</v>
      </c>
      <c r="R3872" s="13" t="s">
        <v>8305</v>
      </c>
      <c r="S3872" s="14" t="str">
        <f t="shared" si="361"/>
        <v>theater</v>
      </c>
      <c r="T3872" s="13" t="str">
        <f t="shared" si="362"/>
        <v>musical</v>
      </c>
      <c r="U3872">
        <f>LEN(C3872)</f>
        <v>131</v>
      </c>
      <c r="V3872">
        <f t="shared" si="363"/>
        <v>0</v>
      </c>
      <c r="W3872">
        <f t="shared" si="364"/>
        <v>0</v>
      </c>
      <c r="X3872">
        <f t="shared" si="365"/>
        <v>1</v>
      </c>
    </row>
    <row r="3873" spans="1:24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>
        <f>E3873/D3873</f>
        <v>2.6666666666666668E-2</v>
      </c>
      <c r="O3873" s="6">
        <f>IF(L3873&gt;0,E3873/L3873,0)</f>
        <v>13.333333333333334</v>
      </c>
      <c r="P3873" s="11">
        <f t="shared" si="360"/>
        <v>42823.530671296299</v>
      </c>
      <c r="Q3873" s="11">
        <f>(((J3873/60)/60)/24)+DATE(1970,1,1)+(-5/24)</f>
        <v>42763.572337962956</v>
      </c>
      <c r="R3873" s="13" t="s">
        <v>8305</v>
      </c>
      <c r="S3873" s="14" t="str">
        <f t="shared" si="361"/>
        <v>theater</v>
      </c>
      <c r="T3873" s="13" t="str">
        <f t="shared" si="362"/>
        <v>musical</v>
      </c>
      <c r="U3873">
        <f>LEN(C3873)</f>
        <v>95</v>
      </c>
      <c r="V3873">
        <f t="shared" si="363"/>
        <v>0</v>
      </c>
      <c r="W3873">
        <f t="shared" si="364"/>
        <v>1</v>
      </c>
      <c r="X3873">
        <f t="shared" si="365"/>
        <v>0</v>
      </c>
    </row>
    <row r="3874" spans="1:24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>
        <f>E3874/D3874</f>
        <v>0</v>
      </c>
      <c r="O3874" s="6">
        <f>IF(L3874&gt;0,E3874/L3874,0)</f>
        <v>0</v>
      </c>
      <c r="P3874" s="11">
        <f t="shared" si="360"/>
        <v>42229.9374537037</v>
      </c>
      <c r="Q3874" s="11">
        <f>(((J3874/60)/60)/24)+DATE(1970,1,1)+(-5/24)</f>
        <v>42179.9374537037</v>
      </c>
      <c r="R3874" s="13" t="s">
        <v>8305</v>
      </c>
      <c r="S3874" s="14" t="str">
        <f t="shared" si="361"/>
        <v>theater</v>
      </c>
      <c r="T3874" s="13" t="str">
        <f t="shared" si="362"/>
        <v>musical</v>
      </c>
      <c r="U3874">
        <f>LEN(C3874)</f>
        <v>119</v>
      </c>
      <c r="V3874">
        <f t="shared" si="363"/>
        <v>0</v>
      </c>
      <c r="W3874">
        <f t="shared" si="364"/>
        <v>0</v>
      </c>
      <c r="X3874">
        <f t="shared" si="365"/>
        <v>1</v>
      </c>
    </row>
    <row r="3875" spans="1:24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>
        <f>E3875/D3875</f>
        <v>0</v>
      </c>
      <c r="O3875" s="6">
        <f>IF(L3875&gt;0,E3875/L3875,0)</f>
        <v>0</v>
      </c>
      <c r="P3875" s="11">
        <f t="shared" si="360"/>
        <v>42285.487673611111</v>
      </c>
      <c r="Q3875" s="11">
        <f>(((J3875/60)/60)/24)+DATE(1970,1,1)+(-5/24)</f>
        <v>42255.487673611111</v>
      </c>
      <c r="R3875" s="13" t="s">
        <v>8305</v>
      </c>
      <c r="S3875" s="14" t="str">
        <f t="shared" si="361"/>
        <v>theater</v>
      </c>
      <c r="T3875" s="13" t="str">
        <f t="shared" si="362"/>
        <v>musical</v>
      </c>
      <c r="U3875">
        <f>LEN(C3875)</f>
        <v>134</v>
      </c>
      <c r="V3875">
        <f t="shared" si="363"/>
        <v>0</v>
      </c>
      <c r="W3875">
        <f t="shared" si="364"/>
        <v>0</v>
      </c>
      <c r="X3875">
        <f t="shared" si="365"/>
        <v>1</v>
      </c>
    </row>
    <row r="3876" spans="1:24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>
        <f>E3876/D3876</f>
        <v>0</v>
      </c>
      <c r="O3876" s="6">
        <f>IF(L3876&gt;0,E3876/L3876,0)</f>
        <v>0</v>
      </c>
      <c r="P3876" s="11">
        <f t="shared" si="360"/>
        <v>42027.833333333336</v>
      </c>
      <c r="Q3876" s="11">
        <f>(((J3876/60)/60)/24)+DATE(1970,1,1)+(-5/24)</f>
        <v>42006.808124999996</v>
      </c>
      <c r="R3876" s="13" t="s">
        <v>8305</v>
      </c>
      <c r="S3876" s="14" t="str">
        <f t="shared" si="361"/>
        <v>theater</v>
      </c>
      <c r="T3876" s="13" t="str">
        <f t="shared" si="362"/>
        <v>musical</v>
      </c>
      <c r="U3876">
        <f>LEN(C3876)</f>
        <v>134</v>
      </c>
      <c r="V3876">
        <f t="shared" si="363"/>
        <v>0</v>
      </c>
      <c r="W3876">
        <f t="shared" si="364"/>
        <v>0</v>
      </c>
      <c r="X3876">
        <f t="shared" si="365"/>
        <v>1</v>
      </c>
    </row>
    <row r="3877" spans="1:24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>
        <f>E3877/D3877</f>
        <v>0</v>
      </c>
      <c r="O3877" s="6">
        <f>IF(L3877&gt;0,E3877/L3877,0)</f>
        <v>0</v>
      </c>
      <c r="P3877" s="11">
        <f t="shared" si="360"/>
        <v>42616.208333333336</v>
      </c>
      <c r="Q3877" s="11">
        <f>(((J3877/60)/60)/24)+DATE(1970,1,1)+(-5/24)</f>
        <v>42615.138483796291</v>
      </c>
      <c r="R3877" s="13" t="s">
        <v>8305</v>
      </c>
      <c r="S3877" s="14" t="str">
        <f t="shared" si="361"/>
        <v>theater</v>
      </c>
      <c r="T3877" s="13" t="str">
        <f t="shared" si="362"/>
        <v>musical</v>
      </c>
      <c r="U3877">
        <f>LEN(C3877)</f>
        <v>117</v>
      </c>
      <c r="V3877">
        <f t="shared" si="363"/>
        <v>0</v>
      </c>
      <c r="W3877">
        <f t="shared" si="364"/>
        <v>0</v>
      </c>
      <c r="X3877">
        <f t="shared" si="365"/>
        <v>1</v>
      </c>
    </row>
    <row r="3878" spans="1:24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>
        <f>E3878/D3878</f>
        <v>0.52794871794871789</v>
      </c>
      <c r="O3878" s="6">
        <f>IF(L3878&gt;0,E3878/L3878,0)</f>
        <v>44.760869565217391</v>
      </c>
      <c r="P3878" s="11">
        <f t="shared" si="360"/>
        <v>42402.415833333333</v>
      </c>
      <c r="Q3878" s="11">
        <f>(((J3878/60)/60)/24)+DATE(1970,1,1)+(-5/24)</f>
        <v>42372.415833333333</v>
      </c>
      <c r="R3878" s="13" t="s">
        <v>8305</v>
      </c>
      <c r="S3878" s="14" t="str">
        <f t="shared" si="361"/>
        <v>theater</v>
      </c>
      <c r="T3878" s="13" t="str">
        <f t="shared" si="362"/>
        <v>musical</v>
      </c>
      <c r="U3878">
        <f>LEN(C3878)</f>
        <v>132</v>
      </c>
      <c r="V3878">
        <f t="shared" si="363"/>
        <v>0</v>
      </c>
      <c r="W3878">
        <f t="shared" si="364"/>
        <v>0</v>
      </c>
      <c r="X3878">
        <f t="shared" si="365"/>
        <v>1</v>
      </c>
    </row>
    <row r="3879" spans="1:24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>
        <f>E3879/D3879</f>
        <v>4.9639999999999997E-2</v>
      </c>
      <c r="O3879" s="6">
        <f>IF(L3879&gt;0,E3879/L3879,0)</f>
        <v>88.642857142857139</v>
      </c>
      <c r="P3879" s="11">
        <f t="shared" si="360"/>
        <v>42712.469351851854</v>
      </c>
      <c r="Q3879" s="11">
        <f>(((J3879/60)/60)/24)+DATE(1970,1,1)+(-5/24)</f>
        <v>42682.469351851854</v>
      </c>
      <c r="R3879" s="13" t="s">
        <v>8305</v>
      </c>
      <c r="S3879" s="14" t="str">
        <f t="shared" si="361"/>
        <v>theater</v>
      </c>
      <c r="T3879" s="13" t="str">
        <f t="shared" si="362"/>
        <v>musical</v>
      </c>
      <c r="U3879">
        <f>LEN(C3879)</f>
        <v>128</v>
      </c>
      <c r="V3879">
        <f t="shared" si="363"/>
        <v>0</v>
      </c>
      <c r="W3879">
        <f t="shared" si="364"/>
        <v>0</v>
      </c>
      <c r="X3879">
        <f t="shared" si="365"/>
        <v>1</v>
      </c>
    </row>
    <row r="3880" spans="1:24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>
        <f>E3880/D3880</f>
        <v>5.5555555555555556E-4</v>
      </c>
      <c r="O3880" s="6">
        <f>IF(L3880&gt;0,E3880/L3880,0)</f>
        <v>10</v>
      </c>
      <c r="P3880" s="11">
        <f t="shared" si="360"/>
        <v>42184.957638888889</v>
      </c>
      <c r="Q3880" s="11">
        <f>(((J3880/60)/60)/24)+DATE(1970,1,1)+(-5/24)</f>
        <v>42154.610486111109</v>
      </c>
      <c r="R3880" s="13" t="s">
        <v>8305</v>
      </c>
      <c r="S3880" s="14" t="str">
        <f t="shared" si="361"/>
        <v>theater</v>
      </c>
      <c r="T3880" s="13" t="str">
        <f t="shared" si="362"/>
        <v>musical</v>
      </c>
      <c r="U3880">
        <f>LEN(C3880)</f>
        <v>116</v>
      </c>
      <c r="V3880">
        <f t="shared" si="363"/>
        <v>0</v>
      </c>
      <c r="W3880">
        <f t="shared" si="364"/>
        <v>0</v>
      </c>
      <c r="X3880">
        <f t="shared" si="365"/>
        <v>1</v>
      </c>
    </row>
    <row r="3881" spans="1:24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>
        <f>E3881/D3881</f>
        <v>0</v>
      </c>
      <c r="O3881" s="6">
        <f>IF(L3881&gt;0,E3881/L3881,0)</f>
        <v>0</v>
      </c>
      <c r="P3881" s="11">
        <f t="shared" si="360"/>
        <v>42029.652731481481</v>
      </c>
      <c r="Q3881" s="11">
        <f>(((J3881/60)/60)/24)+DATE(1970,1,1)+(-5/24)</f>
        <v>41999.652731481481</v>
      </c>
      <c r="R3881" s="13" t="s">
        <v>8305</v>
      </c>
      <c r="S3881" s="14" t="str">
        <f t="shared" si="361"/>
        <v>theater</v>
      </c>
      <c r="T3881" s="13" t="str">
        <f t="shared" si="362"/>
        <v>musical</v>
      </c>
      <c r="U3881">
        <f>LEN(C3881)</f>
        <v>111</v>
      </c>
      <c r="V3881">
        <f t="shared" si="363"/>
        <v>0</v>
      </c>
      <c r="W3881">
        <f t="shared" si="364"/>
        <v>0</v>
      </c>
      <c r="X3881">
        <f t="shared" si="365"/>
        <v>1</v>
      </c>
    </row>
    <row r="3882" spans="1:24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>
        <f>E3882/D3882</f>
        <v>0.13066666666666665</v>
      </c>
      <c r="O3882" s="6">
        <f>IF(L3882&gt;0,E3882/L3882,0)</f>
        <v>57.647058823529413</v>
      </c>
      <c r="P3882" s="11">
        <f t="shared" si="360"/>
        <v>41850.75</v>
      </c>
      <c r="Q3882" s="11">
        <f>(((J3882/60)/60)/24)+DATE(1970,1,1)+(-5/24)</f>
        <v>41815.606712962959</v>
      </c>
      <c r="R3882" s="13" t="s">
        <v>8305</v>
      </c>
      <c r="S3882" s="14" t="str">
        <f t="shared" si="361"/>
        <v>theater</v>
      </c>
      <c r="T3882" s="13" t="str">
        <f t="shared" si="362"/>
        <v>musical</v>
      </c>
      <c r="U3882">
        <f>LEN(C3882)</f>
        <v>134</v>
      </c>
      <c r="V3882">
        <f t="shared" si="363"/>
        <v>0</v>
      </c>
      <c r="W3882">
        <f t="shared" si="364"/>
        <v>0</v>
      </c>
      <c r="X3882">
        <f t="shared" si="365"/>
        <v>1</v>
      </c>
    </row>
    <row r="3883" spans="1:24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>
        <f>E3883/D3883</f>
        <v>0.05</v>
      </c>
      <c r="O3883" s="6">
        <f>IF(L3883&gt;0,E3883/L3883,0)</f>
        <v>25</v>
      </c>
      <c r="P3883" s="11">
        <f t="shared" si="360"/>
        <v>42785.810173611106</v>
      </c>
      <c r="Q3883" s="11">
        <f>(((J3883/60)/60)/24)+DATE(1970,1,1)+(-5/24)</f>
        <v>42755.810173611106</v>
      </c>
      <c r="R3883" s="13" t="s">
        <v>8305</v>
      </c>
      <c r="S3883" s="14" t="str">
        <f t="shared" si="361"/>
        <v>theater</v>
      </c>
      <c r="T3883" s="13" t="str">
        <f t="shared" si="362"/>
        <v>musical</v>
      </c>
      <c r="U3883">
        <f>LEN(C3883)</f>
        <v>79</v>
      </c>
      <c r="V3883">
        <f t="shared" si="363"/>
        <v>0</v>
      </c>
      <c r="W3883">
        <f t="shared" si="364"/>
        <v>1</v>
      </c>
      <c r="X3883">
        <f t="shared" si="365"/>
        <v>0</v>
      </c>
    </row>
    <row r="3884" spans="1:24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>
        <f>E3884/D3884</f>
        <v>0</v>
      </c>
      <c r="O3884" s="6">
        <f>IF(L3884&gt;0,E3884/L3884,0)</f>
        <v>0</v>
      </c>
      <c r="P3884" s="11">
        <f t="shared" si="360"/>
        <v>42400.752083333333</v>
      </c>
      <c r="Q3884" s="11">
        <f>(((J3884/60)/60)/24)+DATE(1970,1,1)+(-5/24)</f>
        <v>42373.77511574074</v>
      </c>
      <c r="R3884" s="13" t="s">
        <v>8305</v>
      </c>
      <c r="S3884" s="14" t="str">
        <f t="shared" si="361"/>
        <v>theater</v>
      </c>
      <c r="T3884" s="13" t="str">
        <f t="shared" si="362"/>
        <v>musical</v>
      </c>
      <c r="U3884">
        <f>LEN(C3884)</f>
        <v>124</v>
      </c>
      <c r="V3884">
        <f t="shared" si="363"/>
        <v>0</v>
      </c>
      <c r="W3884">
        <f t="shared" si="364"/>
        <v>0</v>
      </c>
      <c r="X3884">
        <f t="shared" si="365"/>
        <v>1</v>
      </c>
    </row>
    <row r="3885" spans="1:24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>
        <f>E3885/D3885</f>
        <v>0</v>
      </c>
      <c r="O3885" s="6">
        <f>IF(L3885&gt;0,E3885/L3885,0)</f>
        <v>0</v>
      </c>
      <c r="P3885" s="11">
        <f t="shared" si="360"/>
        <v>41884.394317129627</v>
      </c>
      <c r="Q3885" s="11">
        <f>(((J3885/60)/60)/24)+DATE(1970,1,1)+(-5/24)</f>
        <v>41854.394317129627</v>
      </c>
      <c r="R3885" s="13" t="s">
        <v>8305</v>
      </c>
      <c r="S3885" s="14" t="str">
        <f t="shared" si="361"/>
        <v>theater</v>
      </c>
      <c r="T3885" s="13" t="str">
        <f t="shared" si="362"/>
        <v>musical</v>
      </c>
      <c r="U3885">
        <f>LEN(C3885)</f>
        <v>134</v>
      </c>
      <c r="V3885">
        <f t="shared" si="363"/>
        <v>0</v>
      </c>
      <c r="W3885">
        <f t="shared" si="364"/>
        <v>0</v>
      </c>
      <c r="X3885">
        <f t="shared" si="365"/>
        <v>1</v>
      </c>
    </row>
    <row r="3886" spans="1:24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>
        <f>E3886/D3886</f>
        <v>0</v>
      </c>
      <c r="O3886" s="6">
        <f>IF(L3886&gt;0,E3886/L3886,0)</f>
        <v>0</v>
      </c>
      <c r="P3886" s="11">
        <f t="shared" si="360"/>
        <v>42090.541574074072</v>
      </c>
      <c r="Q3886" s="11">
        <f>(((J3886/60)/60)/24)+DATE(1970,1,1)+(-5/24)</f>
        <v>42065.583240740736</v>
      </c>
      <c r="R3886" s="13" t="s">
        <v>8305</v>
      </c>
      <c r="S3886" s="14" t="str">
        <f t="shared" si="361"/>
        <v>theater</v>
      </c>
      <c r="T3886" s="13" t="str">
        <f t="shared" si="362"/>
        <v>musical</v>
      </c>
      <c r="U3886">
        <f>LEN(C3886)</f>
        <v>104</v>
      </c>
      <c r="V3886">
        <f t="shared" si="363"/>
        <v>0</v>
      </c>
      <c r="W3886">
        <f t="shared" si="364"/>
        <v>0</v>
      </c>
      <c r="X3886">
        <f t="shared" si="365"/>
        <v>1</v>
      </c>
    </row>
    <row r="3887" spans="1:24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>
        <f>E3887/D3887</f>
        <v>0</v>
      </c>
      <c r="O3887" s="6">
        <f>IF(L3887&gt;0,E3887/L3887,0)</f>
        <v>0</v>
      </c>
      <c r="P3887" s="11">
        <f t="shared" si="360"/>
        <v>42499.742951388886</v>
      </c>
      <c r="Q3887" s="11">
        <f>(((J3887/60)/60)/24)+DATE(1970,1,1)+(-5/24)</f>
        <v>42469.742951388886</v>
      </c>
      <c r="R3887" s="13" t="s">
        <v>8305</v>
      </c>
      <c r="S3887" s="14" t="str">
        <f t="shared" si="361"/>
        <v>theater</v>
      </c>
      <c r="T3887" s="13" t="str">
        <f t="shared" si="362"/>
        <v>musical</v>
      </c>
      <c r="U3887">
        <f>LEN(C3887)</f>
        <v>105</v>
      </c>
      <c r="V3887">
        <f t="shared" si="363"/>
        <v>0</v>
      </c>
      <c r="W3887">
        <f t="shared" si="364"/>
        <v>0</v>
      </c>
      <c r="X3887">
        <f t="shared" si="365"/>
        <v>1</v>
      </c>
    </row>
    <row r="3888" spans="1:24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>
        <f>E3888/D3888</f>
        <v>0</v>
      </c>
      <c r="O3888" s="6">
        <f>IF(L3888&gt;0,E3888/L3888,0)</f>
        <v>0</v>
      </c>
      <c r="P3888" s="11">
        <f t="shared" si="360"/>
        <v>41984.019699074073</v>
      </c>
      <c r="Q3888" s="11">
        <f>(((J3888/60)/60)/24)+DATE(1970,1,1)+(-5/24)</f>
        <v>41954.019699074073</v>
      </c>
      <c r="R3888" s="13" t="s">
        <v>8305</v>
      </c>
      <c r="S3888" s="14" t="str">
        <f t="shared" si="361"/>
        <v>theater</v>
      </c>
      <c r="T3888" s="13" t="str">
        <f t="shared" si="362"/>
        <v>musical</v>
      </c>
      <c r="U3888">
        <f>LEN(C3888)</f>
        <v>1</v>
      </c>
      <c r="V3888">
        <f t="shared" si="363"/>
        <v>1</v>
      </c>
      <c r="W3888">
        <f t="shared" si="364"/>
        <v>0</v>
      </c>
      <c r="X3888">
        <f t="shared" si="365"/>
        <v>0</v>
      </c>
    </row>
    <row r="3889" spans="1:24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>
        <f>E3889/D3889</f>
        <v>1.7500000000000002E-2</v>
      </c>
      <c r="O3889" s="6">
        <f>IF(L3889&gt;0,E3889/L3889,0)</f>
        <v>17.5</v>
      </c>
      <c r="P3889" s="11">
        <f t="shared" si="360"/>
        <v>42125.708333333336</v>
      </c>
      <c r="Q3889" s="11">
        <f>(((J3889/60)/60)/24)+DATE(1970,1,1)+(-5/24)</f>
        <v>42079.649641203701</v>
      </c>
      <c r="R3889" s="13" t="s">
        <v>8305</v>
      </c>
      <c r="S3889" s="14" t="str">
        <f t="shared" si="361"/>
        <v>theater</v>
      </c>
      <c r="T3889" s="13" t="str">
        <f t="shared" si="362"/>
        <v>musical</v>
      </c>
      <c r="U3889">
        <f>LEN(C3889)</f>
        <v>135</v>
      </c>
      <c r="V3889">
        <f t="shared" si="363"/>
        <v>0</v>
      </c>
      <c r="W3889">
        <f t="shared" si="364"/>
        <v>0</v>
      </c>
      <c r="X3889">
        <f t="shared" si="365"/>
        <v>1</v>
      </c>
    </row>
    <row r="3890" spans="1:24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>
        <f>E3890/D3890</f>
        <v>0.27100000000000002</v>
      </c>
      <c r="O3890" s="6">
        <f>IF(L3890&gt;0,E3890/L3890,0)</f>
        <v>38.714285714285715</v>
      </c>
      <c r="P3890" s="11">
        <f t="shared" si="360"/>
        <v>42792.337476851848</v>
      </c>
      <c r="Q3890" s="11">
        <f>(((J3890/60)/60)/24)+DATE(1970,1,1)+(-5/24)</f>
        <v>42762.337476851848</v>
      </c>
      <c r="R3890" s="13" t="s">
        <v>8271</v>
      </c>
      <c r="S3890" s="14" t="str">
        <f t="shared" si="361"/>
        <v>theater</v>
      </c>
      <c r="T3890" s="13" t="str">
        <f t="shared" si="362"/>
        <v>plays</v>
      </c>
      <c r="U3890">
        <f>LEN(C3890)</f>
        <v>132</v>
      </c>
      <c r="V3890">
        <f t="shared" si="363"/>
        <v>0</v>
      </c>
      <c r="W3890">
        <f t="shared" si="364"/>
        <v>0</v>
      </c>
      <c r="X3890">
        <f t="shared" si="365"/>
        <v>1</v>
      </c>
    </row>
    <row r="3891" spans="1:24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>
        <f>E3891/D3891</f>
        <v>1.4749999999999999E-2</v>
      </c>
      <c r="O3891" s="6">
        <f>IF(L3891&gt;0,E3891/L3891,0)</f>
        <v>13.111111111111111</v>
      </c>
      <c r="P3891" s="11">
        <f t="shared" si="360"/>
        <v>42008.768055555549</v>
      </c>
      <c r="Q3891" s="11">
        <f>(((J3891/60)/60)/24)+DATE(1970,1,1)+(-5/24)</f>
        <v>41976.796643518515</v>
      </c>
      <c r="R3891" s="13" t="s">
        <v>8271</v>
      </c>
      <c r="S3891" s="14" t="str">
        <f t="shared" si="361"/>
        <v>theater</v>
      </c>
      <c r="T3891" s="13" t="str">
        <f t="shared" si="362"/>
        <v>plays</v>
      </c>
      <c r="U3891">
        <f>LEN(C3891)</f>
        <v>112</v>
      </c>
      <c r="V3891">
        <f t="shared" si="363"/>
        <v>0</v>
      </c>
      <c r="W3891">
        <f t="shared" si="364"/>
        <v>0</v>
      </c>
      <c r="X3891">
        <f t="shared" si="365"/>
        <v>1</v>
      </c>
    </row>
    <row r="3892" spans="1:24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>
        <f>E3892/D3892</f>
        <v>0.16826666666666668</v>
      </c>
      <c r="O3892" s="6">
        <f>IF(L3892&gt;0,E3892/L3892,0)</f>
        <v>315.5</v>
      </c>
      <c r="P3892" s="11">
        <f t="shared" si="360"/>
        <v>42231.55027777778</v>
      </c>
      <c r="Q3892" s="11">
        <f>(((J3892/60)/60)/24)+DATE(1970,1,1)+(-5/24)</f>
        <v>42171.55027777778</v>
      </c>
      <c r="R3892" s="13" t="s">
        <v>8271</v>
      </c>
      <c r="S3892" s="14" t="str">
        <f t="shared" si="361"/>
        <v>theater</v>
      </c>
      <c r="T3892" s="13" t="str">
        <f t="shared" si="362"/>
        <v>plays</v>
      </c>
      <c r="U3892">
        <f>LEN(C3892)</f>
        <v>133</v>
      </c>
      <c r="V3892">
        <f t="shared" si="363"/>
        <v>0</v>
      </c>
      <c r="W3892">
        <f t="shared" si="364"/>
        <v>0</v>
      </c>
      <c r="X3892">
        <f t="shared" si="365"/>
        <v>1</v>
      </c>
    </row>
    <row r="3893" spans="1:24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>
        <f>E3893/D3893</f>
        <v>0.32500000000000001</v>
      </c>
      <c r="O3893" s="6">
        <f>IF(L3893&gt;0,E3893/L3893,0)</f>
        <v>37.142857142857146</v>
      </c>
      <c r="P3893" s="11">
        <f t="shared" si="360"/>
        <v>42085.999305555553</v>
      </c>
      <c r="Q3893" s="11">
        <f>(((J3893/60)/60)/24)+DATE(1970,1,1)+(-5/24)</f>
        <v>42055.924120370364</v>
      </c>
      <c r="R3893" s="13" t="s">
        <v>8271</v>
      </c>
      <c r="S3893" s="14" t="str">
        <f t="shared" si="361"/>
        <v>theater</v>
      </c>
      <c r="T3893" s="13" t="str">
        <f t="shared" si="362"/>
        <v>plays</v>
      </c>
      <c r="U3893">
        <f>LEN(C3893)</f>
        <v>65</v>
      </c>
      <c r="V3893">
        <f t="shared" si="363"/>
        <v>0</v>
      </c>
      <c r="W3893">
        <f t="shared" si="364"/>
        <v>1</v>
      </c>
      <c r="X3893">
        <f t="shared" si="365"/>
        <v>0</v>
      </c>
    </row>
    <row r="3894" spans="1:24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>
        <f>E3894/D3894</f>
        <v>0</v>
      </c>
      <c r="O3894" s="6">
        <f>IF(L3894&gt;0,E3894/L3894,0)</f>
        <v>0</v>
      </c>
      <c r="P3894" s="11">
        <f t="shared" si="360"/>
        <v>41875.083333333328</v>
      </c>
      <c r="Q3894" s="11">
        <f>(((J3894/60)/60)/24)+DATE(1970,1,1)+(-5/24)</f>
        <v>41867.44394675926</v>
      </c>
      <c r="R3894" s="13" t="s">
        <v>8271</v>
      </c>
      <c r="S3894" s="14" t="str">
        <f t="shared" si="361"/>
        <v>theater</v>
      </c>
      <c r="T3894" s="13" t="str">
        <f t="shared" si="362"/>
        <v>plays</v>
      </c>
      <c r="U3894">
        <f>LEN(C3894)</f>
        <v>135</v>
      </c>
      <c r="V3894">
        <f t="shared" si="363"/>
        <v>0</v>
      </c>
      <c r="W3894">
        <f t="shared" si="364"/>
        <v>0</v>
      </c>
      <c r="X3894">
        <f t="shared" si="365"/>
        <v>1</v>
      </c>
    </row>
    <row r="3895" spans="1:24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>
        <f>E3895/D3895</f>
        <v>0.2155</v>
      </c>
      <c r="O3895" s="6">
        <f>IF(L3895&gt;0,E3895/L3895,0)</f>
        <v>128.27380952380952</v>
      </c>
      <c r="P3895" s="11">
        <f t="shared" si="360"/>
        <v>41821.041666666664</v>
      </c>
      <c r="Q3895" s="11">
        <f>(((J3895/60)/60)/24)+DATE(1970,1,1)+(-5/24)</f>
        <v>41779.449537037035</v>
      </c>
      <c r="R3895" s="13" t="s">
        <v>8271</v>
      </c>
      <c r="S3895" s="14" t="str">
        <f t="shared" si="361"/>
        <v>theater</v>
      </c>
      <c r="T3895" s="13" t="str">
        <f t="shared" si="362"/>
        <v>plays</v>
      </c>
      <c r="U3895">
        <f>LEN(C3895)</f>
        <v>134</v>
      </c>
      <c r="V3895">
        <f t="shared" si="363"/>
        <v>0</v>
      </c>
      <c r="W3895">
        <f t="shared" si="364"/>
        <v>0</v>
      </c>
      <c r="X3895">
        <f t="shared" si="365"/>
        <v>1</v>
      </c>
    </row>
    <row r="3896" spans="1:24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>
        <f>E3896/D3896</f>
        <v>3.4666666666666665E-2</v>
      </c>
      <c r="O3896" s="6">
        <f>IF(L3896&gt;0,E3896/L3896,0)</f>
        <v>47.272727272727273</v>
      </c>
      <c r="P3896" s="11">
        <f t="shared" si="360"/>
        <v>42709.999305555553</v>
      </c>
      <c r="Q3896" s="11">
        <f>(((J3896/60)/60)/24)+DATE(1970,1,1)+(-5/24)</f>
        <v>42679.750138888885</v>
      </c>
      <c r="R3896" s="13" t="s">
        <v>8271</v>
      </c>
      <c r="S3896" s="14" t="str">
        <f t="shared" si="361"/>
        <v>theater</v>
      </c>
      <c r="T3896" s="13" t="str">
        <f t="shared" si="362"/>
        <v>plays</v>
      </c>
      <c r="U3896">
        <f>LEN(C3896)</f>
        <v>134</v>
      </c>
      <c r="V3896">
        <f t="shared" si="363"/>
        <v>0</v>
      </c>
      <c r="W3896">
        <f t="shared" si="364"/>
        <v>0</v>
      </c>
      <c r="X3896">
        <f t="shared" si="365"/>
        <v>1</v>
      </c>
    </row>
    <row r="3897" spans="1:24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>
        <f>E3897/D3897</f>
        <v>0.05</v>
      </c>
      <c r="O3897" s="6">
        <f>IF(L3897&gt;0,E3897/L3897,0)</f>
        <v>50</v>
      </c>
      <c r="P3897" s="11">
        <f t="shared" si="360"/>
        <v>42063.041875000003</v>
      </c>
      <c r="Q3897" s="11">
        <f>(((J3897/60)/60)/24)+DATE(1970,1,1)+(-5/24)</f>
        <v>42032.041875000003</v>
      </c>
      <c r="R3897" s="13" t="s">
        <v>8271</v>
      </c>
      <c r="S3897" s="14" t="str">
        <f t="shared" si="361"/>
        <v>theater</v>
      </c>
      <c r="T3897" s="13" t="str">
        <f t="shared" si="362"/>
        <v>plays</v>
      </c>
      <c r="U3897">
        <f>LEN(C3897)</f>
        <v>134</v>
      </c>
      <c r="V3897">
        <f t="shared" si="363"/>
        <v>0</v>
      </c>
      <c r="W3897">
        <f t="shared" si="364"/>
        <v>0</v>
      </c>
      <c r="X3897">
        <f t="shared" si="365"/>
        <v>1</v>
      </c>
    </row>
    <row r="3898" spans="1:24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>
        <f>E3898/D3898</f>
        <v>0.10625</v>
      </c>
      <c r="O3898" s="6">
        <f>IF(L3898&gt;0,E3898/L3898,0)</f>
        <v>42.5</v>
      </c>
      <c r="P3898" s="11">
        <f t="shared" si="360"/>
        <v>41806.983541666668</v>
      </c>
      <c r="Q3898" s="11">
        <f>(((J3898/60)/60)/24)+DATE(1970,1,1)+(-5/24)</f>
        <v>41792.983541666668</v>
      </c>
      <c r="R3898" s="13" t="s">
        <v>8271</v>
      </c>
      <c r="S3898" s="14" t="str">
        <f t="shared" si="361"/>
        <v>theater</v>
      </c>
      <c r="T3898" s="13" t="str">
        <f t="shared" si="362"/>
        <v>plays</v>
      </c>
      <c r="U3898">
        <f>LEN(C3898)</f>
        <v>115</v>
      </c>
      <c r="V3898">
        <f t="shared" si="363"/>
        <v>0</v>
      </c>
      <c r="W3898">
        <f t="shared" si="364"/>
        <v>0</v>
      </c>
      <c r="X3898">
        <f t="shared" si="365"/>
        <v>1</v>
      </c>
    </row>
    <row r="3899" spans="1:24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>
        <f>E3899/D3899</f>
        <v>0.17599999999999999</v>
      </c>
      <c r="O3899" s="6">
        <f>IF(L3899&gt;0,E3899/L3899,0)</f>
        <v>44</v>
      </c>
      <c r="P3899" s="11">
        <f t="shared" si="360"/>
        <v>42012.665312499994</v>
      </c>
      <c r="Q3899" s="11">
        <f>(((J3899/60)/60)/24)+DATE(1970,1,1)+(-5/24)</f>
        <v>41982.665312499994</v>
      </c>
      <c r="R3899" s="13" t="s">
        <v>8271</v>
      </c>
      <c r="S3899" s="14" t="str">
        <f t="shared" si="361"/>
        <v>theater</v>
      </c>
      <c r="T3899" s="13" t="str">
        <f t="shared" si="362"/>
        <v>plays</v>
      </c>
      <c r="U3899">
        <f>LEN(C3899)</f>
        <v>128</v>
      </c>
      <c r="V3899">
        <f t="shared" si="363"/>
        <v>0</v>
      </c>
      <c r="W3899">
        <f t="shared" si="364"/>
        <v>0</v>
      </c>
      <c r="X3899">
        <f t="shared" si="365"/>
        <v>1</v>
      </c>
    </row>
    <row r="3900" spans="1:24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>
        <f>E3900/D3900</f>
        <v>0.3256</v>
      </c>
      <c r="O3900" s="6">
        <f>IF(L3900&gt;0,E3900/L3900,0)</f>
        <v>50.875</v>
      </c>
      <c r="P3900" s="11">
        <f t="shared" si="360"/>
        <v>42233.458333333336</v>
      </c>
      <c r="Q3900" s="11">
        <f>(((J3900/60)/60)/24)+DATE(1970,1,1)+(-5/24)</f>
        <v>42193.273958333331</v>
      </c>
      <c r="R3900" s="13" t="s">
        <v>8271</v>
      </c>
      <c r="S3900" s="14" t="str">
        <f t="shared" si="361"/>
        <v>theater</v>
      </c>
      <c r="T3900" s="13" t="str">
        <f t="shared" si="362"/>
        <v>plays</v>
      </c>
      <c r="U3900">
        <f>LEN(C3900)</f>
        <v>136</v>
      </c>
      <c r="V3900">
        <f t="shared" si="363"/>
        <v>0</v>
      </c>
      <c r="W3900">
        <f t="shared" si="364"/>
        <v>0</v>
      </c>
      <c r="X3900">
        <f t="shared" si="365"/>
        <v>1</v>
      </c>
    </row>
    <row r="3901" spans="1:24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>
        <f>E3901/D3901</f>
        <v>1.2500000000000001E-2</v>
      </c>
      <c r="O3901" s="6">
        <f>IF(L3901&gt;0,E3901/L3901,0)</f>
        <v>62.5</v>
      </c>
      <c r="P3901" s="11">
        <f t="shared" si="360"/>
        <v>41863.566678240735</v>
      </c>
      <c r="Q3901" s="11">
        <f>(((J3901/60)/60)/24)+DATE(1970,1,1)+(-5/24)</f>
        <v>41843.566678240735</v>
      </c>
      <c r="R3901" s="13" t="s">
        <v>8271</v>
      </c>
      <c r="S3901" s="14" t="str">
        <f t="shared" si="361"/>
        <v>theater</v>
      </c>
      <c r="T3901" s="13" t="str">
        <f t="shared" si="362"/>
        <v>plays</v>
      </c>
      <c r="U3901">
        <f>LEN(C3901)</f>
        <v>103</v>
      </c>
      <c r="V3901">
        <f t="shared" si="363"/>
        <v>0</v>
      </c>
      <c r="W3901">
        <f t="shared" si="364"/>
        <v>0</v>
      </c>
      <c r="X3901">
        <f t="shared" si="365"/>
        <v>1</v>
      </c>
    </row>
    <row r="3902" spans="1:24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>
        <f>E3902/D3902</f>
        <v>5.3999999999999999E-2</v>
      </c>
      <c r="O3902" s="6">
        <f>IF(L3902&gt;0,E3902/L3902,0)</f>
        <v>27</v>
      </c>
      <c r="P3902" s="11">
        <f t="shared" si="360"/>
        <v>42165.884155092594</v>
      </c>
      <c r="Q3902" s="11">
        <f>(((J3902/60)/60)/24)+DATE(1970,1,1)+(-5/24)</f>
        <v>42135.884155092594</v>
      </c>
      <c r="R3902" s="13" t="s">
        <v>8271</v>
      </c>
      <c r="S3902" s="14" t="str">
        <f t="shared" si="361"/>
        <v>theater</v>
      </c>
      <c r="T3902" s="13" t="str">
        <f t="shared" si="362"/>
        <v>plays</v>
      </c>
      <c r="U3902">
        <f>LEN(C3902)</f>
        <v>95</v>
      </c>
      <c r="V3902">
        <f t="shared" si="363"/>
        <v>0</v>
      </c>
      <c r="W3902">
        <f t="shared" si="364"/>
        <v>1</v>
      </c>
      <c r="X3902">
        <f t="shared" si="365"/>
        <v>0</v>
      </c>
    </row>
    <row r="3903" spans="1:24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>
        <f>E3903/D3903</f>
        <v>8.3333333333333332E-3</v>
      </c>
      <c r="O3903" s="6">
        <f>IF(L3903&gt;0,E3903/L3903,0)</f>
        <v>25</v>
      </c>
      <c r="P3903" s="11">
        <f t="shared" si="360"/>
        <v>42357.618043981485</v>
      </c>
      <c r="Q3903" s="11">
        <f>(((J3903/60)/60)/24)+DATE(1970,1,1)+(-5/24)</f>
        <v>42317.618043981485</v>
      </c>
      <c r="R3903" s="13" t="s">
        <v>8271</v>
      </c>
      <c r="S3903" s="14" t="str">
        <f t="shared" si="361"/>
        <v>theater</v>
      </c>
      <c r="T3903" s="13" t="str">
        <f t="shared" si="362"/>
        <v>plays</v>
      </c>
      <c r="U3903">
        <f>LEN(C3903)</f>
        <v>131</v>
      </c>
      <c r="V3903">
        <f t="shared" si="363"/>
        <v>0</v>
      </c>
      <c r="W3903">
        <f t="shared" si="364"/>
        <v>0</v>
      </c>
      <c r="X3903">
        <f t="shared" si="365"/>
        <v>1</v>
      </c>
    </row>
    <row r="3904" spans="1:24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>
        <f>E3904/D3904</f>
        <v>0.48833333333333334</v>
      </c>
      <c r="O3904" s="6">
        <f>IF(L3904&gt;0,E3904/L3904,0)</f>
        <v>47.258064516129032</v>
      </c>
      <c r="P3904" s="11">
        <f t="shared" si="360"/>
        <v>42688.301412037035</v>
      </c>
      <c r="Q3904" s="11">
        <f>(((J3904/60)/60)/24)+DATE(1970,1,1)+(-5/24)</f>
        <v>42663.259745370371</v>
      </c>
      <c r="R3904" s="13" t="s">
        <v>8271</v>
      </c>
      <c r="S3904" s="14" t="str">
        <f t="shared" si="361"/>
        <v>theater</v>
      </c>
      <c r="T3904" s="13" t="str">
        <f t="shared" si="362"/>
        <v>plays</v>
      </c>
      <c r="U3904">
        <f>LEN(C3904)</f>
        <v>123</v>
      </c>
      <c r="V3904">
        <f t="shared" si="363"/>
        <v>0</v>
      </c>
      <c r="W3904">
        <f t="shared" si="364"/>
        <v>0</v>
      </c>
      <c r="X3904">
        <f t="shared" si="365"/>
        <v>1</v>
      </c>
    </row>
    <row r="3905" spans="1:24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>
        <f>E3905/D3905</f>
        <v>0</v>
      </c>
      <c r="O3905" s="6">
        <f>IF(L3905&gt;0,E3905/L3905,0)</f>
        <v>0</v>
      </c>
      <c r="P3905" s="11">
        <f t="shared" si="360"/>
        <v>42230.609722222223</v>
      </c>
      <c r="Q3905" s="11">
        <f>(((J3905/60)/60)/24)+DATE(1970,1,1)+(-5/24)</f>
        <v>42185.802835648145</v>
      </c>
      <c r="R3905" s="13" t="s">
        <v>8271</v>
      </c>
      <c r="S3905" s="14" t="str">
        <f t="shared" si="361"/>
        <v>theater</v>
      </c>
      <c r="T3905" s="13" t="str">
        <f t="shared" si="362"/>
        <v>plays</v>
      </c>
      <c r="U3905">
        <f>LEN(C3905)</f>
        <v>138</v>
      </c>
      <c r="V3905">
        <f t="shared" si="363"/>
        <v>0</v>
      </c>
      <c r="W3905">
        <f t="shared" si="364"/>
        <v>0</v>
      </c>
      <c r="X3905">
        <f t="shared" si="365"/>
        <v>1</v>
      </c>
    </row>
    <row r="3906" spans="1:24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>
        <f>E3906/D3906</f>
        <v>2.9999999999999997E-4</v>
      </c>
      <c r="O3906" s="6">
        <f>IF(L3906&gt;0,E3906/L3906,0)</f>
        <v>1.5</v>
      </c>
      <c r="P3906" s="11">
        <f t="shared" ref="P3906:P3969" si="366">(((I3906/60)/60)/24)+DATE(1970,1,1)+(-5/24)</f>
        <v>42109.00277777778</v>
      </c>
      <c r="Q3906" s="11">
        <f>(((J3906/60)/60)/24)+DATE(1970,1,1)+(-5/24)</f>
        <v>42095.020833333336</v>
      </c>
      <c r="R3906" s="13" t="s">
        <v>8271</v>
      </c>
      <c r="S3906" s="14" t="str">
        <f t="shared" ref="S3906:S3969" si="367">LEFT(R3906,SEARCH("/",R3906)-1)</f>
        <v>theater</v>
      </c>
      <c r="T3906" s="13" t="str">
        <f t="shared" ref="T3906:T3969" si="368">RIGHT(R3906,LEN(R3906)-SEARCH("/",R3906))</f>
        <v>plays</v>
      </c>
      <c r="U3906">
        <f>LEN(C3906)</f>
        <v>51</v>
      </c>
      <c r="V3906">
        <f t="shared" si="363"/>
        <v>0</v>
      </c>
      <c r="W3906">
        <f t="shared" si="364"/>
        <v>1</v>
      </c>
      <c r="X3906">
        <f t="shared" si="365"/>
        <v>0</v>
      </c>
    </row>
    <row r="3907" spans="1:24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>
        <f>E3907/D3907</f>
        <v>0.11533333333333333</v>
      </c>
      <c r="O3907" s="6">
        <f>IF(L3907&gt;0,E3907/L3907,0)</f>
        <v>24.714285714285715</v>
      </c>
      <c r="P3907" s="11">
        <f t="shared" si="366"/>
        <v>42166.749999999993</v>
      </c>
      <c r="Q3907" s="11">
        <f>(((J3907/60)/60)/24)+DATE(1970,1,1)+(-5/24)</f>
        <v>42124.415543981479</v>
      </c>
      <c r="R3907" s="13" t="s">
        <v>8271</v>
      </c>
      <c r="S3907" s="14" t="str">
        <f t="shared" si="367"/>
        <v>theater</v>
      </c>
      <c r="T3907" s="13" t="str">
        <f t="shared" si="368"/>
        <v>plays</v>
      </c>
      <c r="U3907">
        <f>LEN(C3907)</f>
        <v>134</v>
      </c>
      <c r="V3907">
        <f t="shared" ref="V3907:V3970" si="369">IF(U3907&lt;50,1,0)</f>
        <v>0</v>
      </c>
      <c r="W3907">
        <f t="shared" ref="W3907:W3970" si="370">IF(AND(U3907&gt;= 50, U3907 &lt; 100),1,0)</f>
        <v>0</v>
      </c>
      <c r="X3907">
        <f t="shared" ref="X3907:X3970" si="371">IF(U3907&gt;=100,1,0)</f>
        <v>1</v>
      </c>
    </row>
    <row r="3908" spans="1:24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>
        <f>E3908/D3908</f>
        <v>0.67333333333333334</v>
      </c>
      <c r="O3908" s="6">
        <f>IF(L3908&gt;0,E3908/L3908,0)</f>
        <v>63.125</v>
      </c>
      <c r="P3908" s="11">
        <f t="shared" si="366"/>
        <v>42181.350694444445</v>
      </c>
      <c r="Q3908" s="11">
        <f>(((J3908/60)/60)/24)+DATE(1970,1,1)+(-5/24)</f>
        <v>42143.709409722222</v>
      </c>
      <c r="R3908" s="13" t="s">
        <v>8271</v>
      </c>
      <c r="S3908" s="14" t="str">
        <f t="shared" si="367"/>
        <v>theater</v>
      </c>
      <c r="T3908" s="13" t="str">
        <f t="shared" si="368"/>
        <v>plays</v>
      </c>
      <c r="U3908">
        <f>LEN(C3908)</f>
        <v>127</v>
      </c>
      <c r="V3908">
        <f t="shared" si="369"/>
        <v>0</v>
      </c>
      <c r="W3908">
        <f t="shared" si="370"/>
        <v>0</v>
      </c>
      <c r="X3908">
        <f t="shared" si="371"/>
        <v>1</v>
      </c>
    </row>
    <row r="3909" spans="1:24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>
        <f>E3909/D3909</f>
        <v>0.153</v>
      </c>
      <c r="O3909" s="6">
        <f>IF(L3909&gt;0,E3909/L3909,0)</f>
        <v>38.25</v>
      </c>
      <c r="P3909" s="11">
        <f t="shared" si="366"/>
        <v>41938.630555555552</v>
      </c>
      <c r="Q3909" s="11">
        <f>(((J3909/60)/60)/24)+DATE(1970,1,1)+(-5/24)</f>
        <v>41906.611180555556</v>
      </c>
      <c r="R3909" s="13" t="s">
        <v>8271</v>
      </c>
      <c r="S3909" s="14" t="str">
        <f t="shared" si="367"/>
        <v>theater</v>
      </c>
      <c r="T3909" s="13" t="str">
        <f t="shared" si="368"/>
        <v>plays</v>
      </c>
      <c r="U3909">
        <f>LEN(C3909)</f>
        <v>94</v>
      </c>
      <c r="V3909">
        <f t="shared" si="369"/>
        <v>0</v>
      </c>
      <c r="W3909">
        <f t="shared" si="370"/>
        <v>1</v>
      </c>
      <c r="X3909">
        <f t="shared" si="371"/>
        <v>0</v>
      </c>
    </row>
    <row r="3910" spans="1:24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>
        <f>E3910/D3910</f>
        <v>8.666666666666667E-2</v>
      </c>
      <c r="O3910" s="6">
        <f>IF(L3910&gt;0,E3910/L3910,0)</f>
        <v>16.25</v>
      </c>
      <c r="P3910" s="11">
        <f t="shared" si="366"/>
        <v>41848.927037037036</v>
      </c>
      <c r="Q3910" s="11">
        <f>(((J3910/60)/60)/24)+DATE(1970,1,1)+(-5/24)</f>
        <v>41833.927037037036</v>
      </c>
      <c r="R3910" s="13" t="s">
        <v>8271</v>
      </c>
      <c r="S3910" s="14" t="str">
        <f t="shared" si="367"/>
        <v>theater</v>
      </c>
      <c r="T3910" s="13" t="str">
        <f t="shared" si="368"/>
        <v>plays</v>
      </c>
      <c r="U3910">
        <f>LEN(C3910)</f>
        <v>131</v>
      </c>
      <c r="V3910">
        <f t="shared" si="369"/>
        <v>0</v>
      </c>
      <c r="W3910">
        <f t="shared" si="370"/>
        <v>0</v>
      </c>
      <c r="X3910">
        <f t="shared" si="371"/>
        <v>1</v>
      </c>
    </row>
    <row r="3911" spans="1:24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>
        <f>E3911/D3911</f>
        <v>2.2499999999999998E-3</v>
      </c>
      <c r="O3911" s="6">
        <f>IF(L3911&gt;0,E3911/L3911,0)</f>
        <v>33.75</v>
      </c>
      <c r="P3911" s="11">
        <f t="shared" si="366"/>
        <v>41893.150949074072</v>
      </c>
      <c r="Q3911" s="11">
        <f>(((J3911/60)/60)/24)+DATE(1970,1,1)+(-5/24)</f>
        <v>41863.150949074072</v>
      </c>
      <c r="R3911" s="13" t="s">
        <v>8271</v>
      </c>
      <c r="S3911" s="14" t="str">
        <f t="shared" si="367"/>
        <v>theater</v>
      </c>
      <c r="T3911" s="13" t="str">
        <f t="shared" si="368"/>
        <v>plays</v>
      </c>
      <c r="U3911">
        <f>LEN(C3911)</f>
        <v>134</v>
      </c>
      <c r="V3911">
        <f t="shared" si="369"/>
        <v>0</v>
      </c>
      <c r="W3911">
        <f t="shared" si="370"/>
        <v>0</v>
      </c>
      <c r="X3911">
        <f t="shared" si="371"/>
        <v>1</v>
      </c>
    </row>
    <row r="3912" spans="1:24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>
        <f>E3912/D3912</f>
        <v>3.0833333333333334E-2</v>
      </c>
      <c r="O3912" s="6">
        <f>IF(L3912&gt;0,E3912/L3912,0)</f>
        <v>61.666666666666664</v>
      </c>
      <c r="P3912" s="11">
        <f t="shared" si="366"/>
        <v>42254.548576388886</v>
      </c>
      <c r="Q3912" s="11">
        <f>(((J3912/60)/60)/24)+DATE(1970,1,1)+(-5/24)</f>
        <v>42224.548576388886</v>
      </c>
      <c r="R3912" s="13" t="s">
        <v>8271</v>
      </c>
      <c r="S3912" s="14" t="str">
        <f t="shared" si="367"/>
        <v>theater</v>
      </c>
      <c r="T3912" s="13" t="str">
        <f t="shared" si="368"/>
        <v>plays</v>
      </c>
      <c r="U3912">
        <f>LEN(C3912)</f>
        <v>116</v>
      </c>
      <c r="V3912">
        <f t="shared" si="369"/>
        <v>0</v>
      </c>
      <c r="W3912">
        <f t="shared" si="370"/>
        <v>0</v>
      </c>
      <c r="X3912">
        <f t="shared" si="371"/>
        <v>1</v>
      </c>
    </row>
    <row r="3913" spans="1:24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>
        <f>E3913/D3913</f>
        <v>0.37412499999999999</v>
      </c>
      <c r="O3913" s="6">
        <f>IF(L3913&gt;0,E3913/L3913,0)</f>
        <v>83.138888888888886</v>
      </c>
      <c r="P3913" s="11">
        <f t="shared" si="366"/>
        <v>41969.645567129628</v>
      </c>
      <c r="Q3913" s="11">
        <f>(((J3913/60)/60)/24)+DATE(1970,1,1)+(-5/24)</f>
        <v>41939.603900462964</v>
      </c>
      <c r="R3913" s="13" t="s">
        <v>8271</v>
      </c>
      <c r="S3913" s="14" t="str">
        <f t="shared" si="367"/>
        <v>theater</v>
      </c>
      <c r="T3913" s="13" t="str">
        <f t="shared" si="368"/>
        <v>plays</v>
      </c>
      <c r="U3913">
        <f>LEN(C3913)</f>
        <v>110</v>
      </c>
      <c r="V3913">
        <f t="shared" si="369"/>
        <v>0</v>
      </c>
      <c r="W3913">
        <f t="shared" si="370"/>
        <v>0</v>
      </c>
      <c r="X3913">
        <f t="shared" si="371"/>
        <v>1</v>
      </c>
    </row>
    <row r="3914" spans="1:24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>
        <f>E3914/D3914</f>
        <v>6.666666666666667E-5</v>
      </c>
      <c r="O3914" s="6">
        <f>IF(L3914&gt;0,E3914/L3914,0)</f>
        <v>1</v>
      </c>
      <c r="P3914" s="11">
        <f t="shared" si="366"/>
        <v>42118.982638888883</v>
      </c>
      <c r="Q3914" s="11">
        <f>(((J3914/60)/60)/24)+DATE(1970,1,1)+(-5/24)</f>
        <v>42059.061689814807</v>
      </c>
      <c r="R3914" s="13" t="s">
        <v>8271</v>
      </c>
      <c r="S3914" s="14" t="str">
        <f t="shared" si="367"/>
        <v>theater</v>
      </c>
      <c r="T3914" s="13" t="str">
        <f t="shared" si="368"/>
        <v>plays</v>
      </c>
      <c r="U3914">
        <f>LEN(C3914)</f>
        <v>112</v>
      </c>
      <c r="V3914">
        <f t="shared" si="369"/>
        <v>0</v>
      </c>
      <c r="W3914">
        <f t="shared" si="370"/>
        <v>0</v>
      </c>
      <c r="X3914">
        <f t="shared" si="371"/>
        <v>1</v>
      </c>
    </row>
    <row r="3915" spans="1:24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>
        <f>E3915/D3915</f>
        <v>0.1</v>
      </c>
      <c r="O3915" s="6">
        <f>IF(L3915&gt;0,E3915/L3915,0)</f>
        <v>142.85714285714286</v>
      </c>
      <c r="P3915" s="11">
        <f t="shared" si="366"/>
        <v>42338.044548611106</v>
      </c>
      <c r="Q3915" s="11">
        <f>(((J3915/60)/60)/24)+DATE(1970,1,1)+(-5/24)</f>
        <v>42308.002881944441</v>
      </c>
      <c r="R3915" s="13" t="s">
        <v>8271</v>
      </c>
      <c r="S3915" s="14" t="str">
        <f t="shared" si="367"/>
        <v>theater</v>
      </c>
      <c r="T3915" s="13" t="str">
        <f t="shared" si="368"/>
        <v>plays</v>
      </c>
      <c r="U3915">
        <f>LEN(C3915)</f>
        <v>118</v>
      </c>
      <c r="V3915">
        <f t="shared" si="369"/>
        <v>0</v>
      </c>
      <c r="W3915">
        <f t="shared" si="370"/>
        <v>0</v>
      </c>
      <c r="X3915">
        <f t="shared" si="371"/>
        <v>1</v>
      </c>
    </row>
    <row r="3916" spans="1:24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>
        <f>E3916/D3916</f>
        <v>0.36359999999999998</v>
      </c>
      <c r="O3916" s="6">
        <f>IF(L3916&gt;0,E3916/L3916,0)</f>
        <v>33.666666666666664</v>
      </c>
      <c r="P3916" s="11">
        <f t="shared" si="366"/>
        <v>42134.749305555553</v>
      </c>
      <c r="Q3916" s="11">
        <f>(((J3916/60)/60)/24)+DATE(1970,1,1)+(-5/24)</f>
        <v>42114.610601851848</v>
      </c>
      <c r="R3916" s="13" t="s">
        <v>8271</v>
      </c>
      <c r="S3916" s="14" t="str">
        <f t="shared" si="367"/>
        <v>theater</v>
      </c>
      <c r="T3916" s="13" t="str">
        <f t="shared" si="368"/>
        <v>plays</v>
      </c>
      <c r="U3916">
        <f>LEN(C3916)</f>
        <v>133</v>
      </c>
      <c r="V3916">
        <f t="shared" si="369"/>
        <v>0</v>
      </c>
      <c r="W3916">
        <f t="shared" si="370"/>
        <v>0</v>
      </c>
      <c r="X3916">
        <f t="shared" si="371"/>
        <v>1</v>
      </c>
    </row>
    <row r="3917" spans="1:24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>
        <f>E3917/D3917</f>
        <v>3.3333333333333335E-3</v>
      </c>
      <c r="O3917" s="6">
        <f>IF(L3917&gt;0,E3917/L3917,0)</f>
        <v>5</v>
      </c>
      <c r="P3917" s="11">
        <f t="shared" si="366"/>
        <v>42522.776724537034</v>
      </c>
      <c r="Q3917" s="11">
        <f>(((J3917/60)/60)/24)+DATE(1970,1,1)+(-5/24)</f>
        <v>42492.776724537034</v>
      </c>
      <c r="R3917" s="13" t="s">
        <v>8271</v>
      </c>
      <c r="S3917" s="14" t="str">
        <f t="shared" si="367"/>
        <v>theater</v>
      </c>
      <c r="T3917" s="13" t="str">
        <f t="shared" si="368"/>
        <v>plays</v>
      </c>
      <c r="U3917">
        <f>LEN(C3917)</f>
        <v>122</v>
      </c>
      <c r="V3917">
        <f t="shared" si="369"/>
        <v>0</v>
      </c>
      <c r="W3917">
        <f t="shared" si="370"/>
        <v>0</v>
      </c>
      <c r="X3917">
        <f t="shared" si="371"/>
        <v>1</v>
      </c>
    </row>
    <row r="3918" spans="1:24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>
        <f>E3918/D3918</f>
        <v>0</v>
      </c>
      <c r="O3918" s="6">
        <f>IF(L3918&gt;0,E3918/L3918,0)</f>
        <v>0</v>
      </c>
      <c r="P3918" s="11">
        <f t="shared" si="366"/>
        <v>42524.263333333329</v>
      </c>
      <c r="Q3918" s="11">
        <f>(((J3918/60)/60)/24)+DATE(1970,1,1)+(-5/24)</f>
        <v>42494.263333333329</v>
      </c>
      <c r="R3918" s="13" t="s">
        <v>8271</v>
      </c>
      <c r="S3918" s="14" t="str">
        <f t="shared" si="367"/>
        <v>theater</v>
      </c>
      <c r="T3918" s="13" t="str">
        <f t="shared" si="368"/>
        <v>plays</v>
      </c>
      <c r="U3918">
        <f>LEN(C3918)</f>
        <v>125</v>
      </c>
      <c r="V3918">
        <f t="shared" si="369"/>
        <v>0</v>
      </c>
      <c r="W3918">
        <f t="shared" si="370"/>
        <v>0</v>
      </c>
      <c r="X3918">
        <f t="shared" si="371"/>
        <v>1</v>
      </c>
    </row>
    <row r="3919" spans="1:24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>
        <f>E3919/D3919</f>
        <v>2.8571428571428571E-3</v>
      </c>
      <c r="O3919" s="6">
        <f>IF(L3919&gt;0,E3919/L3919,0)</f>
        <v>10</v>
      </c>
      <c r="P3919" s="11">
        <f t="shared" si="366"/>
        <v>41893.318993055553</v>
      </c>
      <c r="Q3919" s="11">
        <f>(((J3919/60)/60)/24)+DATE(1970,1,1)+(-5/24)</f>
        <v>41863.318993055553</v>
      </c>
      <c r="R3919" s="13" t="s">
        <v>8271</v>
      </c>
      <c r="S3919" s="14" t="str">
        <f t="shared" si="367"/>
        <v>theater</v>
      </c>
      <c r="T3919" s="13" t="str">
        <f t="shared" si="368"/>
        <v>plays</v>
      </c>
      <c r="U3919">
        <f>LEN(C3919)</f>
        <v>126</v>
      </c>
      <c r="V3919">
        <f t="shared" si="369"/>
        <v>0</v>
      </c>
      <c r="W3919">
        <f t="shared" si="370"/>
        <v>0</v>
      </c>
      <c r="X3919">
        <f t="shared" si="371"/>
        <v>1</v>
      </c>
    </row>
    <row r="3920" spans="1:24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>
        <f>E3920/D3920</f>
        <v>2E-3</v>
      </c>
      <c r="O3920" s="6">
        <f>IF(L3920&gt;0,E3920/L3920,0)</f>
        <v>40</v>
      </c>
      <c r="P3920" s="11">
        <f t="shared" si="366"/>
        <v>41855.458333333328</v>
      </c>
      <c r="Q3920" s="11">
        <f>(((J3920/60)/60)/24)+DATE(1970,1,1)+(-5/24)</f>
        <v>41843.456284722219</v>
      </c>
      <c r="R3920" s="13" t="s">
        <v>8271</v>
      </c>
      <c r="S3920" s="14" t="str">
        <f t="shared" si="367"/>
        <v>theater</v>
      </c>
      <c r="T3920" s="13" t="str">
        <f t="shared" si="368"/>
        <v>plays</v>
      </c>
      <c r="U3920">
        <f>LEN(C3920)</f>
        <v>135</v>
      </c>
      <c r="V3920">
        <f t="shared" si="369"/>
        <v>0</v>
      </c>
      <c r="W3920">
        <f t="shared" si="370"/>
        <v>0</v>
      </c>
      <c r="X3920">
        <f t="shared" si="371"/>
        <v>1</v>
      </c>
    </row>
    <row r="3921" spans="1:24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>
        <f>E3921/D3921</f>
        <v>1.7999999999999999E-2</v>
      </c>
      <c r="O3921" s="6">
        <f>IF(L3921&gt;0,E3921/L3921,0)</f>
        <v>30</v>
      </c>
      <c r="P3921" s="11">
        <f t="shared" si="366"/>
        <v>42386.791666666664</v>
      </c>
      <c r="Q3921" s="11">
        <f>(((J3921/60)/60)/24)+DATE(1970,1,1)+(-5/24)</f>
        <v>42358.476539351854</v>
      </c>
      <c r="R3921" s="13" t="s">
        <v>8271</v>
      </c>
      <c r="S3921" s="14" t="str">
        <f t="shared" si="367"/>
        <v>theater</v>
      </c>
      <c r="T3921" s="13" t="str">
        <f t="shared" si="368"/>
        <v>plays</v>
      </c>
      <c r="U3921">
        <f>LEN(C3921)</f>
        <v>129</v>
      </c>
      <c r="V3921">
        <f t="shared" si="369"/>
        <v>0</v>
      </c>
      <c r="W3921">
        <f t="shared" si="370"/>
        <v>0</v>
      </c>
      <c r="X3921">
        <f t="shared" si="371"/>
        <v>1</v>
      </c>
    </row>
    <row r="3922" spans="1:24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>
        <f>E3922/D3922</f>
        <v>5.3999999999999999E-2</v>
      </c>
      <c r="O3922" s="6">
        <f>IF(L3922&gt;0,E3922/L3922,0)</f>
        <v>45</v>
      </c>
      <c r="P3922" s="11">
        <f t="shared" si="366"/>
        <v>42687.220601851855</v>
      </c>
      <c r="Q3922" s="11">
        <f>(((J3922/60)/60)/24)+DATE(1970,1,1)+(-5/24)</f>
        <v>42657.178935185184</v>
      </c>
      <c r="R3922" s="13" t="s">
        <v>8271</v>
      </c>
      <c r="S3922" s="14" t="str">
        <f t="shared" si="367"/>
        <v>theater</v>
      </c>
      <c r="T3922" s="13" t="str">
        <f t="shared" si="368"/>
        <v>plays</v>
      </c>
      <c r="U3922">
        <f>LEN(C3922)</f>
        <v>125</v>
      </c>
      <c r="V3922">
        <f t="shared" si="369"/>
        <v>0</v>
      </c>
      <c r="W3922">
        <f t="shared" si="370"/>
        <v>0</v>
      </c>
      <c r="X3922">
        <f t="shared" si="371"/>
        <v>1</v>
      </c>
    </row>
    <row r="3923" spans="1:24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>
        <f>E3923/D3923</f>
        <v>0</v>
      </c>
      <c r="O3923" s="6">
        <f>IF(L3923&gt;0,E3923/L3923,0)</f>
        <v>0</v>
      </c>
      <c r="P3923" s="11">
        <f t="shared" si="366"/>
        <v>41938.541666666664</v>
      </c>
      <c r="Q3923" s="11">
        <f>(((J3923/60)/60)/24)+DATE(1970,1,1)+(-5/24)</f>
        <v>41926.333969907406</v>
      </c>
      <c r="R3923" s="13" t="s">
        <v>8271</v>
      </c>
      <c r="S3923" s="14" t="str">
        <f t="shared" si="367"/>
        <v>theater</v>
      </c>
      <c r="T3923" s="13" t="str">
        <f t="shared" si="368"/>
        <v>plays</v>
      </c>
      <c r="U3923">
        <f>LEN(C3923)</f>
        <v>121</v>
      </c>
      <c r="V3923">
        <f t="shared" si="369"/>
        <v>0</v>
      </c>
      <c r="W3923">
        <f t="shared" si="370"/>
        <v>0</v>
      </c>
      <c r="X3923">
        <f t="shared" si="371"/>
        <v>1</v>
      </c>
    </row>
    <row r="3924" spans="1:24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>
        <f>E3924/D3924</f>
        <v>8.1333333333333327E-2</v>
      </c>
      <c r="O3924" s="6">
        <f>IF(L3924&gt;0,E3924/L3924,0)</f>
        <v>10.166666666666666</v>
      </c>
      <c r="P3924" s="11">
        <f t="shared" si="366"/>
        <v>42065.749999999993</v>
      </c>
      <c r="Q3924" s="11">
        <f>(((J3924/60)/60)/24)+DATE(1970,1,1)+(-5/24)</f>
        <v>42020.560300925928</v>
      </c>
      <c r="R3924" s="13" t="s">
        <v>8271</v>
      </c>
      <c r="S3924" s="14" t="str">
        <f t="shared" si="367"/>
        <v>theater</v>
      </c>
      <c r="T3924" s="13" t="str">
        <f t="shared" si="368"/>
        <v>plays</v>
      </c>
      <c r="U3924">
        <f>LEN(C3924)</f>
        <v>136</v>
      </c>
      <c r="V3924">
        <f t="shared" si="369"/>
        <v>0</v>
      </c>
      <c r="W3924">
        <f t="shared" si="370"/>
        <v>0</v>
      </c>
      <c r="X3924">
        <f t="shared" si="371"/>
        <v>1</v>
      </c>
    </row>
    <row r="3925" spans="1:24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>
        <f>E3925/D3925</f>
        <v>0.12034782608695652</v>
      </c>
      <c r="O3925" s="6">
        <f>IF(L3925&gt;0,E3925/L3925,0)</f>
        <v>81.411764705882348</v>
      </c>
      <c r="P3925" s="11">
        <f t="shared" si="366"/>
        <v>42103.771655092591</v>
      </c>
      <c r="Q3925" s="11">
        <f>(((J3925/60)/60)/24)+DATE(1970,1,1)+(-5/24)</f>
        <v>42075.771655092591</v>
      </c>
      <c r="R3925" s="13" t="s">
        <v>8271</v>
      </c>
      <c r="S3925" s="14" t="str">
        <f t="shared" si="367"/>
        <v>theater</v>
      </c>
      <c r="T3925" s="13" t="str">
        <f t="shared" si="368"/>
        <v>plays</v>
      </c>
      <c r="U3925">
        <f>LEN(C3925)</f>
        <v>130</v>
      </c>
      <c r="V3925">
        <f t="shared" si="369"/>
        <v>0</v>
      </c>
      <c r="W3925">
        <f t="shared" si="370"/>
        <v>0</v>
      </c>
      <c r="X3925">
        <f t="shared" si="371"/>
        <v>1</v>
      </c>
    </row>
    <row r="3926" spans="1:24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>
        <f>E3926/D3926</f>
        <v>0.15266666666666667</v>
      </c>
      <c r="O3926" s="6">
        <f>IF(L3926&gt;0,E3926/L3926,0)</f>
        <v>57.25</v>
      </c>
      <c r="P3926" s="11">
        <f t="shared" si="366"/>
        <v>41816.751412037032</v>
      </c>
      <c r="Q3926" s="11">
        <f>(((J3926/60)/60)/24)+DATE(1970,1,1)+(-5/24)</f>
        <v>41786.751412037032</v>
      </c>
      <c r="R3926" s="13" t="s">
        <v>8271</v>
      </c>
      <c r="S3926" s="14" t="str">
        <f t="shared" si="367"/>
        <v>theater</v>
      </c>
      <c r="T3926" s="13" t="str">
        <f t="shared" si="368"/>
        <v>plays</v>
      </c>
      <c r="U3926">
        <f>LEN(C3926)</f>
        <v>128</v>
      </c>
      <c r="V3926">
        <f t="shared" si="369"/>
        <v>0</v>
      </c>
      <c r="W3926">
        <f t="shared" si="370"/>
        <v>0</v>
      </c>
      <c r="X3926">
        <f t="shared" si="371"/>
        <v>1</v>
      </c>
    </row>
    <row r="3927" spans="1:24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>
        <f>E3927/D3927</f>
        <v>0.1</v>
      </c>
      <c r="O3927" s="6">
        <f>IF(L3927&gt;0,E3927/L3927,0)</f>
        <v>5</v>
      </c>
      <c r="P3927" s="11">
        <f t="shared" si="366"/>
        <v>41850.662488425922</v>
      </c>
      <c r="Q3927" s="11">
        <f>(((J3927/60)/60)/24)+DATE(1970,1,1)+(-5/24)</f>
        <v>41820.662488425922</v>
      </c>
      <c r="R3927" s="13" t="s">
        <v>8271</v>
      </c>
      <c r="S3927" s="14" t="str">
        <f t="shared" si="367"/>
        <v>theater</v>
      </c>
      <c r="T3927" s="13" t="str">
        <f t="shared" si="368"/>
        <v>plays</v>
      </c>
      <c r="U3927">
        <f>LEN(C3927)</f>
        <v>110</v>
      </c>
      <c r="V3927">
        <f t="shared" si="369"/>
        <v>0</v>
      </c>
      <c r="W3927">
        <f t="shared" si="370"/>
        <v>0</v>
      </c>
      <c r="X3927">
        <f t="shared" si="371"/>
        <v>1</v>
      </c>
    </row>
    <row r="3928" spans="1:24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>
        <f>E3928/D3928</f>
        <v>3.0000000000000001E-3</v>
      </c>
      <c r="O3928" s="6">
        <f>IF(L3928&gt;0,E3928/L3928,0)</f>
        <v>15</v>
      </c>
      <c r="P3928" s="11">
        <f t="shared" si="366"/>
        <v>41999.876712962963</v>
      </c>
      <c r="Q3928" s="11">
        <f>(((J3928/60)/60)/24)+DATE(1970,1,1)+(-5/24)</f>
        <v>41969.876712962963</v>
      </c>
      <c r="R3928" s="13" t="s">
        <v>8271</v>
      </c>
      <c r="S3928" s="14" t="str">
        <f t="shared" si="367"/>
        <v>theater</v>
      </c>
      <c r="T3928" s="13" t="str">
        <f t="shared" si="368"/>
        <v>plays</v>
      </c>
      <c r="U3928">
        <f>LEN(C3928)</f>
        <v>85</v>
      </c>
      <c r="V3928">
        <f t="shared" si="369"/>
        <v>0</v>
      </c>
      <c r="W3928">
        <f t="shared" si="370"/>
        <v>1</v>
      </c>
      <c r="X3928">
        <f t="shared" si="371"/>
        <v>0</v>
      </c>
    </row>
    <row r="3929" spans="1:24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>
        <f>E3929/D3929</f>
        <v>0.01</v>
      </c>
      <c r="O3929" s="6">
        <f>IF(L3929&gt;0,E3929/L3929,0)</f>
        <v>12.5</v>
      </c>
      <c r="P3929" s="11">
        <f t="shared" si="366"/>
        <v>41860.059074074074</v>
      </c>
      <c r="Q3929" s="11">
        <f>(((J3929/60)/60)/24)+DATE(1970,1,1)+(-5/24)</f>
        <v>41830.059074074074</v>
      </c>
      <c r="R3929" s="13" t="s">
        <v>8271</v>
      </c>
      <c r="S3929" s="14" t="str">
        <f t="shared" si="367"/>
        <v>theater</v>
      </c>
      <c r="T3929" s="13" t="str">
        <f t="shared" si="368"/>
        <v>plays</v>
      </c>
      <c r="U3929">
        <f>LEN(C3929)</f>
        <v>134</v>
      </c>
      <c r="V3929">
        <f t="shared" si="369"/>
        <v>0</v>
      </c>
      <c r="W3929">
        <f t="shared" si="370"/>
        <v>0</v>
      </c>
      <c r="X3929">
        <f t="shared" si="371"/>
        <v>1</v>
      </c>
    </row>
    <row r="3930" spans="1:24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>
        <f>E3930/D3930</f>
        <v>0.13020000000000001</v>
      </c>
      <c r="O3930" s="6">
        <f>IF(L3930&gt;0,E3930/L3930,0)</f>
        <v>93</v>
      </c>
      <c r="P3930" s="11">
        <f t="shared" si="366"/>
        <v>42292.999305555553</v>
      </c>
      <c r="Q3930" s="11">
        <f>(((J3930/60)/60)/24)+DATE(1970,1,1)+(-5/24)</f>
        <v>42265.474849537037</v>
      </c>
      <c r="R3930" s="13" t="s">
        <v>8271</v>
      </c>
      <c r="S3930" s="14" t="str">
        <f t="shared" si="367"/>
        <v>theater</v>
      </c>
      <c r="T3930" s="13" t="str">
        <f t="shared" si="368"/>
        <v>plays</v>
      </c>
      <c r="U3930">
        <f>LEN(C3930)</f>
        <v>133</v>
      </c>
      <c r="V3930">
        <f t="shared" si="369"/>
        <v>0</v>
      </c>
      <c r="W3930">
        <f t="shared" si="370"/>
        <v>0</v>
      </c>
      <c r="X3930">
        <f t="shared" si="371"/>
        <v>1</v>
      </c>
    </row>
    <row r="3931" spans="1:24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>
        <f>E3931/D3931</f>
        <v>2.265E-2</v>
      </c>
      <c r="O3931" s="6">
        <f>IF(L3931&gt;0,E3931/L3931,0)</f>
        <v>32.357142857142854</v>
      </c>
      <c r="P3931" s="11">
        <f t="shared" si="366"/>
        <v>42631.618807870364</v>
      </c>
      <c r="Q3931" s="11">
        <f>(((J3931/60)/60)/24)+DATE(1970,1,1)+(-5/24)</f>
        <v>42601.618807870364</v>
      </c>
      <c r="R3931" s="13" t="s">
        <v>8271</v>
      </c>
      <c r="S3931" s="14" t="str">
        <f t="shared" si="367"/>
        <v>theater</v>
      </c>
      <c r="T3931" s="13" t="str">
        <f t="shared" si="368"/>
        <v>plays</v>
      </c>
      <c r="U3931">
        <f>LEN(C3931)</f>
        <v>125</v>
      </c>
      <c r="V3931">
        <f t="shared" si="369"/>
        <v>0</v>
      </c>
      <c r="W3931">
        <f t="shared" si="370"/>
        <v>0</v>
      </c>
      <c r="X3931">
        <f t="shared" si="371"/>
        <v>1</v>
      </c>
    </row>
    <row r="3932" spans="1:24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>
        <f>E3932/D3932</f>
        <v>0</v>
      </c>
      <c r="O3932" s="6">
        <f>IF(L3932&gt;0,E3932/L3932,0)</f>
        <v>0</v>
      </c>
      <c r="P3932" s="11">
        <f t="shared" si="366"/>
        <v>42461.041666666664</v>
      </c>
      <c r="Q3932" s="11">
        <f>(((J3932/60)/60)/24)+DATE(1970,1,1)+(-5/24)</f>
        <v>42433.13041666666</v>
      </c>
      <c r="R3932" s="13" t="s">
        <v>8271</v>
      </c>
      <c r="S3932" s="14" t="str">
        <f t="shared" si="367"/>
        <v>theater</v>
      </c>
      <c r="T3932" s="13" t="str">
        <f t="shared" si="368"/>
        <v>plays</v>
      </c>
      <c r="U3932">
        <f>LEN(C3932)</f>
        <v>124</v>
      </c>
      <c r="V3932">
        <f t="shared" si="369"/>
        <v>0</v>
      </c>
      <c r="W3932">
        <f t="shared" si="370"/>
        <v>0</v>
      </c>
      <c r="X3932">
        <f t="shared" si="371"/>
        <v>1</v>
      </c>
    </row>
    <row r="3933" spans="1:24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>
        <f>E3933/D3933</f>
        <v>0</v>
      </c>
      <c r="O3933" s="6">
        <f>IF(L3933&gt;0,E3933/L3933,0)</f>
        <v>0</v>
      </c>
      <c r="P3933" s="11">
        <f t="shared" si="366"/>
        <v>42252.943368055552</v>
      </c>
      <c r="Q3933" s="11">
        <f>(((J3933/60)/60)/24)+DATE(1970,1,1)+(-5/24)</f>
        <v>42227.943368055552</v>
      </c>
      <c r="R3933" s="13" t="s">
        <v>8271</v>
      </c>
      <c r="S3933" s="14" t="str">
        <f t="shared" si="367"/>
        <v>theater</v>
      </c>
      <c r="T3933" s="13" t="str">
        <f t="shared" si="368"/>
        <v>plays</v>
      </c>
      <c r="U3933">
        <f>LEN(C3933)</f>
        <v>132</v>
      </c>
      <c r="V3933">
        <f t="shared" si="369"/>
        <v>0</v>
      </c>
      <c r="W3933">
        <f t="shared" si="370"/>
        <v>0</v>
      </c>
      <c r="X3933">
        <f t="shared" si="371"/>
        <v>1</v>
      </c>
    </row>
    <row r="3934" spans="1:24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>
        <f>E3934/D3934</f>
        <v>8.3333333333333331E-5</v>
      </c>
      <c r="O3934" s="6">
        <f>IF(L3934&gt;0,E3934/L3934,0)</f>
        <v>1</v>
      </c>
      <c r="P3934" s="11">
        <f t="shared" si="366"/>
        <v>42444.918564814812</v>
      </c>
      <c r="Q3934" s="11">
        <f>(((J3934/60)/60)/24)+DATE(1970,1,1)+(-5/24)</f>
        <v>42414.960231481477</v>
      </c>
      <c r="R3934" s="13" t="s">
        <v>8271</v>
      </c>
      <c r="S3934" s="14" t="str">
        <f t="shared" si="367"/>
        <v>theater</v>
      </c>
      <c r="T3934" s="13" t="str">
        <f t="shared" si="368"/>
        <v>plays</v>
      </c>
      <c r="U3934">
        <f>LEN(C3934)</f>
        <v>128</v>
      </c>
      <c r="V3934">
        <f t="shared" si="369"/>
        <v>0</v>
      </c>
      <c r="W3934">
        <f t="shared" si="370"/>
        <v>0</v>
      </c>
      <c r="X3934">
        <f t="shared" si="371"/>
        <v>1</v>
      </c>
    </row>
    <row r="3935" spans="1:24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>
        <f>E3935/D3935</f>
        <v>0.15742857142857142</v>
      </c>
      <c r="O3935" s="6">
        <f>IF(L3935&gt;0,E3935/L3935,0)</f>
        <v>91.833333333333329</v>
      </c>
      <c r="P3935" s="11">
        <f t="shared" si="366"/>
        <v>42567.821527777771</v>
      </c>
      <c r="Q3935" s="11">
        <f>(((J3935/60)/60)/24)+DATE(1970,1,1)+(-5/24)</f>
        <v>42538.759976851848</v>
      </c>
      <c r="R3935" s="13" t="s">
        <v>8271</v>
      </c>
      <c r="S3935" s="14" t="str">
        <f t="shared" si="367"/>
        <v>theater</v>
      </c>
      <c r="T3935" s="13" t="str">
        <f t="shared" si="368"/>
        <v>plays</v>
      </c>
      <c r="U3935">
        <f>LEN(C3935)</f>
        <v>131</v>
      </c>
      <c r="V3935">
        <f t="shared" si="369"/>
        <v>0</v>
      </c>
      <c r="W3935">
        <f t="shared" si="370"/>
        <v>0</v>
      </c>
      <c r="X3935">
        <f t="shared" si="371"/>
        <v>1</v>
      </c>
    </row>
    <row r="3936" spans="1:24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>
        <f>E3936/D3936</f>
        <v>0.11</v>
      </c>
      <c r="O3936" s="6">
        <f>IF(L3936&gt;0,E3936/L3936,0)</f>
        <v>45.833333333333336</v>
      </c>
      <c r="P3936" s="11">
        <f t="shared" si="366"/>
        <v>42278.333333333336</v>
      </c>
      <c r="Q3936" s="11">
        <f>(((J3936/60)/60)/24)+DATE(1970,1,1)+(-5/24)</f>
        <v>42233.463414351849</v>
      </c>
      <c r="R3936" s="13" t="s">
        <v>8271</v>
      </c>
      <c r="S3936" s="14" t="str">
        <f t="shared" si="367"/>
        <v>theater</v>
      </c>
      <c r="T3936" s="13" t="str">
        <f t="shared" si="368"/>
        <v>plays</v>
      </c>
      <c r="U3936">
        <f>LEN(C3936)</f>
        <v>120</v>
      </c>
      <c r="V3936">
        <f t="shared" si="369"/>
        <v>0</v>
      </c>
      <c r="W3936">
        <f t="shared" si="370"/>
        <v>0</v>
      </c>
      <c r="X3936">
        <f t="shared" si="371"/>
        <v>1</v>
      </c>
    </row>
    <row r="3937" spans="1:24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>
        <f>E3937/D3937</f>
        <v>0.43833333333333335</v>
      </c>
      <c r="O3937" s="6">
        <f>IF(L3937&gt;0,E3937/L3937,0)</f>
        <v>57.173913043478258</v>
      </c>
      <c r="P3937" s="11">
        <f t="shared" si="366"/>
        <v>42281.448449074065</v>
      </c>
      <c r="Q3937" s="11">
        <f>(((J3937/60)/60)/24)+DATE(1970,1,1)+(-5/24)</f>
        <v>42221.448449074065</v>
      </c>
      <c r="R3937" s="13" t="s">
        <v>8271</v>
      </c>
      <c r="S3937" s="14" t="str">
        <f t="shared" si="367"/>
        <v>theater</v>
      </c>
      <c r="T3937" s="13" t="str">
        <f t="shared" si="368"/>
        <v>plays</v>
      </c>
      <c r="U3937">
        <f>LEN(C3937)</f>
        <v>128</v>
      </c>
      <c r="V3937">
        <f t="shared" si="369"/>
        <v>0</v>
      </c>
      <c r="W3937">
        <f t="shared" si="370"/>
        <v>0</v>
      </c>
      <c r="X3937">
        <f t="shared" si="371"/>
        <v>1</v>
      </c>
    </row>
    <row r="3938" spans="1:24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>
        <f>E3938/D3938</f>
        <v>0</v>
      </c>
      <c r="O3938" s="6">
        <f>IF(L3938&gt;0,E3938/L3938,0)</f>
        <v>0</v>
      </c>
      <c r="P3938" s="11">
        <f t="shared" si="366"/>
        <v>42705.096296296295</v>
      </c>
      <c r="Q3938" s="11">
        <f>(((J3938/60)/60)/24)+DATE(1970,1,1)+(-5/24)</f>
        <v>42675.054629629631</v>
      </c>
      <c r="R3938" s="13" t="s">
        <v>8271</v>
      </c>
      <c r="S3938" s="14" t="str">
        <f t="shared" si="367"/>
        <v>theater</v>
      </c>
      <c r="T3938" s="13" t="str">
        <f t="shared" si="368"/>
        <v>plays</v>
      </c>
      <c r="U3938">
        <f>LEN(C3938)</f>
        <v>134</v>
      </c>
      <c r="V3938">
        <f t="shared" si="369"/>
        <v>0</v>
      </c>
      <c r="W3938">
        <f t="shared" si="370"/>
        <v>0</v>
      </c>
      <c r="X3938">
        <f t="shared" si="371"/>
        <v>1</v>
      </c>
    </row>
    <row r="3939" spans="1:24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>
        <f>E3939/D3939</f>
        <v>0.86135181975736563</v>
      </c>
      <c r="O3939" s="6">
        <f>IF(L3939&gt;0,E3939/L3939,0)</f>
        <v>248.5</v>
      </c>
      <c r="P3939" s="11">
        <f t="shared" si="366"/>
        <v>42562.423148148147</v>
      </c>
      <c r="Q3939" s="11">
        <f>(((J3939/60)/60)/24)+DATE(1970,1,1)+(-5/24)</f>
        <v>42534.423148148147</v>
      </c>
      <c r="R3939" s="13" t="s">
        <v>8271</v>
      </c>
      <c r="S3939" s="14" t="str">
        <f t="shared" si="367"/>
        <v>theater</v>
      </c>
      <c r="T3939" s="13" t="str">
        <f t="shared" si="368"/>
        <v>plays</v>
      </c>
      <c r="U3939">
        <f>LEN(C3939)</f>
        <v>126</v>
      </c>
      <c r="V3939">
        <f t="shared" si="369"/>
        <v>0</v>
      </c>
      <c r="W3939">
        <f t="shared" si="370"/>
        <v>0</v>
      </c>
      <c r="X3939">
        <f t="shared" si="371"/>
        <v>1</v>
      </c>
    </row>
    <row r="3940" spans="1:24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>
        <f>E3940/D3940</f>
        <v>0.12196620583717357</v>
      </c>
      <c r="O3940" s="6">
        <f>IF(L3940&gt;0,E3940/L3940,0)</f>
        <v>79.400000000000006</v>
      </c>
      <c r="P3940" s="11">
        <f t="shared" si="366"/>
        <v>42182.697384259263</v>
      </c>
      <c r="Q3940" s="11">
        <f>(((J3940/60)/60)/24)+DATE(1970,1,1)+(-5/24)</f>
        <v>42151.697384259263</v>
      </c>
      <c r="R3940" s="13" t="s">
        <v>8271</v>
      </c>
      <c r="S3940" s="14" t="str">
        <f t="shared" si="367"/>
        <v>theater</v>
      </c>
      <c r="T3940" s="13" t="str">
        <f t="shared" si="368"/>
        <v>plays</v>
      </c>
      <c r="U3940">
        <f>LEN(C3940)</f>
        <v>129</v>
      </c>
      <c r="V3940">
        <f t="shared" si="369"/>
        <v>0</v>
      </c>
      <c r="W3940">
        <f t="shared" si="370"/>
        <v>0</v>
      </c>
      <c r="X3940">
        <f t="shared" si="371"/>
        <v>1</v>
      </c>
    </row>
    <row r="3941" spans="1:24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>
        <f>E3941/D3941</f>
        <v>1E-3</v>
      </c>
      <c r="O3941" s="6">
        <f>IF(L3941&gt;0,E3941/L3941,0)</f>
        <v>5</v>
      </c>
      <c r="P3941" s="11">
        <f t="shared" si="366"/>
        <v>41918.979166666664</v>
      </c>
      <c r="Q3941" s="11">
        <f>(((J3941/60)/60)/24)+DATE(1970,1,1)+(-5/24)</f>
        <v>41915.191886574074</v>
      </c>
      <c r="R3941" s="13" t="s">
        <v>8271</v>
      </c>
      <c r="S3941" s="14" t="str">
        <f t="shared" si="367"/>
        <v>theater</v>
      </c>
      <c r="T3941" s="13" t="str">
        <f t="shared" si="368"/>
        <v>plays</v>
      </c>
      <c r="U3941">
        <f>LEN(C3941)</f>
        <v>128</v>
      </c>
      <c r="V3941">
        <f t="shared" si="369"/>
        <v>0</v>
      </c>
      <c r="W3941">
        <f t="shared" si="370"/>
        <v>0</v>
      </c>
      <c r="X3941">
        <f t="shared" si="371"/>
        <v>1</v>
      </c>
    </row>
    <row r="3942" spans="1:24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>
        <f>E3942/D3942</f>
        <v>2.2000000000000001E-3</v>
      </c>
      <c r="O3942" s="6">
        <f>IF(L3942&gt;0,E3942/L3942,0)</f>
        <v>5.5</v>
      </c>
      <c r="P3942" s="11">
        <f t="shared" si="366"/>
        <v>42006.284155092588</v>
      </c>
      <c r="Q3942" s="11">
        <f>(((J3942/60)/60)/24)+DATE(1970,1,1)+(-5/24)</f>
        <v>41961.284155092588</v>
      </c>
      <c r="R3942" s="13" t="s">
        <v>8271</v>
      </c>
      <c r="S3942" s="14" t="str">
        <f t="shared" si="367"/>
        <v>theater</v>
      </c>
      <c r="T3942" s="13" t="str">
        <f t="shared" si="368"/>
        <v>plays</v>
      </c>
      <c r="U3942">
        <f>LEN(C3942)</f>
        <v>134</v>
      </c>
      <c r="V3942">
        <f t="shared" si="369"/>
        <v>0</v>
      </c>
      <c r="W3942">
        <f t="shared" si="370"/>
        <v>0</v>
      </c>
      <c r="X3942">
        <f t="shared" si="371"/>
        <v>1</v>
      </c>
    </row>
    <row r="3943" spans="1:24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>
        <f>E3943/D3943</f>
        <v>9.0909090909090905E-3</v>
      </c>
      <c r="O3943" s="6">
        <f>IF(L3943&gt;0,E3943/L3943,0)</f>
        <v>25</v>
      </c>
      <c r="P3943" s="11">
        <f t="shared" si="366"/>
        <v>41967.833333333336</v>
      </c>
      <c r="Q3943" s="11">
        <f>(((J3943/60)/60)/24)+DATE(1970,1,1)+(-5/24)</f>
        <v>41940.378900462958</v>
      </c>
      <c r="R3943" s="13" t="s">
        <v>8271</v>
      </c>
      <c r="S3943" s="14" t="str">
        <f t="shared" si="367"/>
        <v>theater</v>
      </c>
      <c r="T3943" s="13" t="str">
        <f t="shared" si="368"/>
        <v>plays</v>
      </c>
      <c r="U3943">
        <f>LEN(C3943)</f>
        <v>135</v>
      </c>
      <c r="V3943">
        <f t="shared" si="369"/>
        <v>0</v>
      </c>
      <c r="W3943">
        <f t="shared" si="370"/>
        <v>0</v>
      </c>
      <c r="X3943">
        <f t="shared" si="371"/>
        <v>1</v>
      </c>
    </row>
    <row r="3944" spans="1:24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>
        <f>E3944/D3944</f>
        <v>0</v>
      </c>
      <c r="O3944" s="6">
        <f>IF(L3944&gt;0,E3944/L3944,0)</f>
        <v>0</v>
      </c>
      <c r="P3944" s="11">
        <f t="shared" si="366"/>
        <v>42171.695763888885</v>
      </c>
      <c r="Q3944" s="11">
        <f>(((J3944/60)/60)/24)+DATE(1970,1,1)+(-5/24)</f>
        <v>42111.695763888885</v>
      </c>
      <c r="R3944" s="13" t="s">
        <v>8271</v>
      </c>
      <c r="S3944" s="14" t="str">
        <f t="shared" si="367"/>
        <v>theater</v>
      </c>
      <c r="T3944" s="13" t="str">
        <f t="shared" si="368"/>
        <v>plays</v>
      </c>
      <c r="U3944">
        <f>LEN(C3944)</f>
        <v>125</v>
      </c>
      <c r="V3944">
        <f t="shared" si="369"/>
        <v>0</v>
      </c>
      <c r="W3944">
        <f t="shared" si="370"/>
        <v>0</v>
      </c>
      <c r="X3944">
        <f t="shared" si="371"/>
        <v>1</v>
      </c>
    </row>
    <row r="3945" spans="1:24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>
        <f>E3945/D3945</f>
        <v>0.35639999999999999</v>
      </c>
      <c r="O3945" s="6">
        <f>IF(L3945&gt;0,E3945/L3945,0)</f>
        <v>137.07692307692307</v>
      </c>
      <c r="P3945" s="11">
        <f t="shared" si="366"/>
        <v>42310.493055555555</v>
      </c>
      <c r="Q3945" s="11">
        <f>(((J3945/60)/60)/24)+DATE(1970,1,1)+(-5/24)</f>
        <v>42279.570231481477</v>
      </c>
      <c r="R3945" s="13" t="s">
        <v>8271</v>
      </c>
      <c r="S3945" s="14" t="str">
        <f t="shared" si="367"/>
        <v>theater</v>
      </c>
      <c r="T3945" s="13" t="str">
        <f t="shared" si="368"/>
        <v>plays</v>
      </c>
      <c r="U3945">
        <f>LEN(C3945)</f>
        <v>108</v>
      </c>
      <c r="V3945">
        <f t="shared" si="369"/>
        <v>0</v>
      </c>
      <c r="W3945">
        <f t="shared" si="370"/>
        <v>0</v>
      </c>
      <c r="X3945">
        <f t="shared" si="371"/>
        <v>1</v>
      </c>
    </row>
    <row r="3946" spans="1:24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>
        <f>E3946/D3946</f>
        <v>0</v>
      </c>
      <c r="O3946" s="6">
        <f>IF(L3946&gt;0,E3946/L3946,0)</f>
        <v>0</v>
      </c>
      <c r="P3946" s="11">
        <f t="shared" si="366"/>
        <v>42243.454571759255</v>
      </c>
      <c r="Q3946" s="11">
        <f>(((J3946/60)/60)/24)+DATE(1970,1,1)+(-5/24)</f>
        <v>42213.454571759255</v>
      </c>
      <c r="R3946" s="13" t="s">
        <v>8271</v>
      </c>
      <c r="S3946" s="14" t="str">
        <f t="shared" si="367"/>
        <v>theater</v>
      </c>
      <c r="T3946" s="13" t="str">
        <f t="shared" si="368"/>
        <v>plays</v>
      </c>
      <c r="U3946">
        <f>LEN(C3946)</f>
        <v>135</v>
      </c>
      <c r="V3946">
        <f t="shared" si="369"/>
        <v>0</v>
      </c>
      <c r="W3946">
        <f t="shared" si="370"/>
        <v>0</v>
      </c>
      <c r="X3946">
        <f t="shared" si="371"/>
        <v>1</v>
      </c>
    </row>
    <row r="3947" spans="1:24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>
        <f>E3947/D3947</f>
        <v>2.5000000000000001E-3</v>
      </c>
      <c r="O3947" s="6">
        <f>IF(L3947&gt;0,E3947/L3947,0)</f>
        <v>5</v>
      </c>
      <c r="P3947" s="11">
        <f t="shared" si="366"/>
        <v>42139.593379629623</v>
      </c>
      <c r="Q3947" s="11">
        <f>(((J3947/60)/60)/24)+DATE(1970,1,1)+(-5/24)</f>
        <v>42109.593379629623</v>
      </c>
      <c r="R3947" s="13" t="s">
        <v>8271</v>
      </c>
      <c r="S3947" s="14" t="str">
        <f t="shared" si="367"/>
        <v>theater</v>
      </c>
      <c r="T3947" s="13" t="str">
        <f t="shared" si="368"/>
        <v>plays</v>
      </c>
      <c r="U3947">
        <f>LEN(C3947)</f>
        <v>135</v>
      </c>
      <c r="V3947">
        <f t="shared" si="369"/>
        <v>0</v>
      </c>
      <c r="W3947">
        <f t="shared" si="370"/>
        <v>0</v>
      </c>
      <c r="X3947">
        <f t="shared" si="371"/>
        <v>1</v>
      </c>
    </row>
    <row r="3948" spans="1:24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>
        <f>E3948/D3948</f>
        <v>3.2500000000000001E-2</v>
      </c>
      <c r="O3948" s="6">
        <f>IF(L3948&gt;0,E3948/L3948,0)</f>
        <v>39</v>
      </c>
      <c r="P3948" s="11">
        <f t="shared" si="366"/>
        <v>42063.124999999993</v>
      </c>
      <c r="Q3948" s="11">
        <f>(((J3948/60)/60)/24)+DATE(1970,1,1)+(-5/24)</f>
        <v>42031.625254629624</v>
      </c>
      <c r="R3948" s="13" t="s">
        <v>8271</v>
      </c>
      <c r="S3948" s="14" t="str">
        <f t="shared" si="367"/>
        <v>theater</v>
      </c>
      <c r="T3948" s="13" t="str">
        <f t="shared" si="368"/>
        <v>plays</v>
      </c>
      <c r="U3948">
        <f>LEN(C3948)</f>
        <v>80</v>
      </c>
      <c r="V3948">
        <f t="shared" si="369"/>
        <v>0</v>
      </c>
      <c r="W3948">
        <f t="shared" si="370"/>
        <v>1</v>
      </c>
      <c r="X3948">
        <f t="shared" si="371"/>
        <v>0</v>
      </c>
    </row>
    <row r="3949" spans="1:24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>
        <f>E3949/D3949</f>
        <v>3.3666666666666664E-2</v>
      </c>
      <c r="O3949" s="6">
        <f>IF(L3949&gt;0,E3949/L3949,0)</f>
        <v>50.5</v>
      </c>
      <c r="P3949" s="11">
        <f t="shared" si="366"/>
        <v>42644.934537037036</v>
      </c>
      <c r="Q3949" s="11">
        <f>(((J3949/60)/60)/24)+DATE(1970,1,1)+(-5/24)</f>
        <v>42614.934537037036</v>
      </c>
      <c r="R3949" s="13" t="s">
        <v>8271</v>
      </c>
      <c r="S3949" s="14" t="str">
        <f t="shared" si="367"/>
        <v>theater</v>
      </c>
      <c r="T3949" s="13" t="str">
        <f t="shared" si="368"/>
        <v>plays</v>
      </c>
      <c r="U3949">
        <f>LEN(C3949)</f>
        <v>133</v>
      </c>
      <c r="V3949">
        <f t="shared" si="369"/>
        <v>0</v>
      </c>
      <c r="W3949">
        <f t="shared" si="370"/>
        <v>0</v>
      </c>
      <c r="X3949">
        <f t="shared" si="371"/>
        <v>1</v>
      </c>
    </row>
    <row r="3950" spans="1:24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>
        <f>E3950/D3950</f>
        <v>0</v>
      </c>
      <c r="O3950" s="6">
        <f>IF(L3950&gt;0,E3950/L3950,0)</f>
        <v>0</v>
      </c>
      <c r="P3950" s="11">
        <f t="shared" si="366"/>
        <v>41889.117164351846</v>
      </c>
      <c r="Q3950" s="11">
        <f>(((J3950/60)/60)/24)+DATE(1970,1,1)+(-5/24)</f>
        <v>41829.117164351846</v>
      </c>
      <c r="R3950" s="13" t="s">
        <v>8271</v>
      </c>
      <c r="S3950" s="14" t="str">
        <f t="shared" si="367"/>
        <v>theater</v>
      </c>
      <c r="T3950" s="13" t="str">
        <f t="shared" si="368"/>
        <v>plays</v>
      </c>
      <c r="U3950">
        <f>LEN(C3950)</f>
        <v>129</v>
      </c>
      <c r="V3950">
        <f t="shared" si="369"/>
        <v>0</v>
      </c>
      <c r="W3950">
        <f t="shared" si="370"/>
        <v>0</v>
      </c>
      <c r="X3950">
        <f t="shared" si="371"/>
        <v>1</v>
      </c>
    </row>
    <row r="3951" spans="1:24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>
        <f>E3951/D3951</f>
        <v>0.15770000000000001</v>
      </c>
      <c r="O3951" s="6">
        <f>IF(L3951&gt;0,E3951/L3951,0)</f>
        <v>49.28125</v>
      </c>
      <c r="P3951" s="11">
        <f t="shared" si="366"/>
        <v>42045.912280092591</v>
      </c>
      <c r="Q3951" s="11">
        <f>(((J3951/60)/60)/24)+DATE(1970,1,1)+(-5/24)</f>
        <v>42015.912280092591</v>
      </c>
      <c r="R3951" s="13" t="s">
        <v>8271</v>
      </c>
      <c r="S3951" s="14" t="str">
        <f t="shared" si="367"/>
        <v>theater</v>
      </c>
      <c r="T3951" s="13" t="str">
        <f t="shared" si="368"/>
        <v>plays</v>
      </c>
      <c r="U3951">
        <f>LEN(C3951)</f>
        <v>135</v>
      </c>
      <c r="V3951">
        <f t="shared" si="369"/>
        <v>0</v>
      </c>
      <c r="W3951">
        <f t="shared" si="370"/>
        <v>0</v>
      </c>
      <c r="X3951">
        <f t="shared" si="371"/>
        <v>1</v>
      </c>
    </row>
    <row r="3952" spans="1:24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>
        <f>E3952/D3952</f>
        <v>6.2500000000000003E-3</v>
      </c>
      <c r="O3952" s="6">
        <f>IF(L3952&gt;0,E3952/L3952,0)</f>
        <v>25</v>
      </c>
      <c r="P3952" s="11">
        <f t="shared" si="366"/>
        <v>42468.565972222219</v>
      </c>
      <c r="Q3952" s="11">
        <f>(((J3952/60)/60)/24)+DATE(1970,1,1)+(-5/24)</f>
        <v>42439.493981481479</v>
      </c>
      <c r="R3952" s="13" t="s">
        <v>8271</v>
      </c>
      <c r="S3952" s="14" t="str">
        <f t="shared" si="367"/>
        <v>theater</v>
      </c>
      <c r="T3952" s="13" t="str">
        <f t="shared" si="368"/>
        <v>plays</v>
      </c>
      <c r="U3952">
        <f>LEN(C3952)</f>
        <v>132</v>
      </c>
      <c r="V3952">
        <f t="shared" si="369"/>
        <v>0</v>
      </c>
      <c r="W3952">
        <f t="shared" si="370"/>
        <v>0</v>
      </c>
      <c r="X3952">
        <f t="shared" si="371"/>
        <v>1</v>
      </c>
    </row>
    <row r="3953" spans="1:24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>
        <f>E3953/D3953</f>
        <v>5.0000000000000004E-6</v>
      </c>
      <c r="O3953" s="6">
        <f>IF(L3953&gt;0,E3953/L3953,0)</f>
        <v>1</v>
      </c>
      <c r="P3953" s="11">
        <f t="shared" si="366"/>
        <v>42493.57571759259</v>
      </c>
      <c r="Q3953" s="11">
        <f>(((J3953/60)/60)/24)+DATE(1970,1,1)+(-5/24)</f>
        <v>42433.617384259262</v>
      </c>
      <c r="R3953" s="13" t="s">
        <v>8271</v>
      </c>
      <c r="S3953" s="14" t="str">
        <f t="shared" si="367"/>
        <v>theater</v>
      </c>
      <c r="T3953" s="13" t="str">
        <f t="shared" si="368"/>
        <v>plays</v>
      </c>
      <c r="U3953">
        <f>LEN(C3953)</f>
        <v>128</v>
      </c>
      <c r="V3953">
        <f t="shared" si="369"/>
        <v>0</v>
      </c>
      <c r="W3953">
        <f t="shared" si="370"/>
        <v>0</v>
      </c>
      <c r="X3953">
        <f t="shared" si="371"/>
        <v>1</v>
      </c>
    </row>
    <row r="3954" spans="1:24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>
        <f>E3954/D3954</f>
        <v>9.6153846153846159E-4</v>
      </c>
      <c r="O3954" s="6">
        <f>IF(L3954&gt;0,E3954/L3954,0)</f>
        <v>25</v>
      </c>
      <c r="P3954" s="11">
        <f t="shared" si="366"/>
        <v>42303.582060185181</v>
      </c>
      <c r="Q3954" s="11">
        <f>(((J3954/60)/60)/24)+DATE(1970,1,1)+(-5/24)</f>
        <v>42243.582060185181</v>
      </c>
      <c r="R3954" s="13" t="s">
        <v>8271</v>
      </c>
      <c r="S3954" s="14" t="str">
        <f t="shared" si="367"/>
        <v>theater</v>
      </c>
      <c r="T3954" s="13" t="str">
        <f t="shared" si="368"/>
        <v>plays</v>
      </c>
      <c r="U3954">
        <f>LEN(C3954)</f>
        <v>135</v>
      </c>
      <c r="V3954">
        <f t="shared" si="369"/>
        <v>0</v>
      </c>
      <c r="W3954">
        <f t="shared" si="370"/>
        <v>0</v>
      </c>
      <c r="X3954">
        <f t="shared" si="371"/>
        <v>1</v>
      </c>
    </row>
    <row r="3955" spans="1:24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>
        <f>E3955/D3955</f>
        <v>0</v>
      </c>
      <c r="O3955" s="6">
        <f>IF(L3955&gt;0,E3955/L3955,0)</f>
        <v>0</v>
      </c>
      <c r="P3955" s="11">
        <f t="shared" si="366"/>
        <v>42580.770138888889</v>
      </c>
      <c r="Q3955" s="11">
        <f>(((J3955/60)/60)/24)+DATE(1970,1,1)+(-5/24)</f>
        <v>42549.840115740742</v>
      </c>
      <c r="R3955" s="13" t="s">
        <v>8271</v>
      </c>
      <c r="S3955" s="14" t="str">
        <f t="shared" si="367"/>
        <v>theater</v>
      </c>
      <c r="T3955" s="13" t="str">
        <f t="shared" si="368"/>
        <v>plays</v>
      </c>
      <c r="U3955">
        <f>LEN(C3955)</f>
        <v>119</v>
      </c>
      <c r="V3955">
        <f t="shared" si="369"/>
        <v>0</v>
      </c>
      <c r="W3955">
        <f t="shared" si="370"/>
        <v>0</v>
      </c>
      <c r="X3955">
        <f t="shared" si="371"/>
        <v>1</v>
      </c>
    </row>
    <row r="3956" spans="1:24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>
        <f>E3956/D3956</f>
        <v>0</v>
      </c>
      <c r="O3956" s="6">
        <f>IF(L3956&gt;0,E3956/L3956,0)</f>
        <v>0</v>
      </c>
      <c r="P3956" s="11">
        <f t="shared" si="366"/>
        <v>41834.442870370367</v>
      </c>
      <c r="Q3956" s="11">
        <f>(((J3956/60)/60)/24)+DATE(1970,1,1)+(-5/24)</f>
        <v>41774.442870370367</v>
      </c>
      <c r="R3956" s="13" t="s">
        <v>8271</v>
      </c>
      <c r="S3956" s="14" t="str">
        <f t="shared" si="367"/>
        <v>theater</v>
      </c>
      <c r="T3956" s="13" t="str">
        <f t="shared" si="368"/>
        <v>plays</v>
      </c>
      <c r="U3956">
        <f>LEN(C3956)</f>
        <v>132</v>
      </c>
      <c r="V3956">
        <f t="shared" si="369"/>
        <v>0</v>
      </c>
      <c r="W3956">
        <f t="shared" si="370"/>
        <v>0</v>
      </c>
      <c r="X3956">
        <f t="shared" si="371"/>
        <v>1</v>
      </c>
    </row>
    <row r="3957" spans="1:24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>
        <f>E3957/D3957</f>
        <v>0.24285714285714285</v>
      </c>
      <c r="O3957" s="6">
        <f>IF(L3957&gt;0,E3957/L3957,0)</f>
        <v>53.125</v>
      </c>
      <c r="P3957" s="11">
        <f t="shared" si="366"/>
        <v>42336.682187499995</v>
      </c>
      <c r="Q3957" s="11">
        <f>(((J3957/60)/60)/24)+DATE(1970,1,1)+(-5/24)</f>
        <v>42306.640520833331</v>
      </c>
      <c r="R3957" s="13" t="s">
        <v>8271</v>
      </c>
      <c r="S3957" s="14" t="str">
        <f t="shared" si="367"/>
        <v>theater</v>
      </c>
      <c r="T3957" s="13" t="str">
        <f t="shared" si="368"/>
        <v>plays</v>
      </c>
      <c r="U3957">
        <f>LEN(C3957)</f>
        <v>118</v>
      </c>
      <c r="V3957">
        <f t="shared" si="369"/>
        <v>0</v>
      </c>
      <c r="W3957">
        <f t="shared" si="370"/>
        <v>0</v>
      </c>
      <c r="X3957">
        <f t="shared" si="371"/>
        <v>1</v>
      </c>
    </row>
    <row r="3958" spans="1:24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>
        <f>E3958/D3958</f>
        <v>0</v>
      </c>
      <c r="O3958" s="6">
        <f>IF(L3958&gt;0,E3958/L3958,0)</f>
        <v>0</v>
      </c>
      <c r="P3958" s="11">
        <f t="shared" si="366"/>
        <v>42484.805555555555</v>
      </c>
      <c r="Q3958" s="11">
        <f>(((J3958/60)/60)/24)+DATE(1970,1,1)+(-5/24)</f>
        <v>42457.723692129628</v>
      </c>
      <c r="R3958" s="13" t="s">
        <v>8271</v>
      </c>
      <c r="S3958" s="14" t="str">
        <f t="shared" si="367"/>
        <v>theater</v>
      </c>
      <c r="T3958" s="13" t="str">
        <f t="shared" si="368"/>
        <v>plays</v>
      </c>
      <c r="U3958">
        <f>LEN(C3958)</f>
        <v>135</v>
      </c>
      <c r="V3958">
        <f t="shared" si="369"/>
        <v>0</v>
      </c>
      <c r="W3958">
        <f t="shared" si="370"/>
        <v>0</v>
      </c>
      <c r="X3958">
        <f t="shared" si="371"/>
        <v>1</v>
      </c>
    </row>
    <row r="3959" spans="1:24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>
        <f>E3959/D3959</f>
        <v>2.5000000000000001E-4</v>
      </c>
      <c r="O3959" s="6">
        <f>IF(L3959&gt;0,E3959/L3959,0)</f>
        <v>7</v>
      </c>
      <c r="P3959" s="11">
        <f t="shared" si="366"/>
        <v>42559.767986111103</v>
      </c>
      <c r="Q3959" s="11">
        <f>(((J3959/60)/60)/24)+DATE(1970,1,1)+(-5/24)</f>
        <v>42513.767986111103</v>
      </c>
      <c r="R3959" s="13" t="s">
        <v>8271</v>
      </c>
      <c r="S3959" s="14" t="str">
        <f t="shared" si="367"/>
        <v>theater</v>
      </c>
      <c r="T3959" s="13" t="str">
        <f t="shared" si="368"/>
        <v>plays</v>
      </c>
      <c r="U3959">
        <f>LEN(C3959)</f>
        <v>104</v>
      </c>
      <c r="V3959">
        <f t="shared" si="369"/>
        <v>0</v>
      </c>
      <c r="W3959">
        <f t="shared" si="370"/>
        <v>0</v>
      </c>
      <c r="X3959">
        <f t="shared" si="371"/>
        <v>1</v>
      </c>
    </row>
    <row r="3960" spans="1:24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>
        <f>E3960/D3960</f>
        <v>0.32050000000000001</v>
      </c>
      <c r="O3960" s="6">
        <f>IF(L3960&gt;0,E3960/L3960,0)</f>
        <v>40.0625</v>
      </c>
      <c r="P3960" s="11">
        <f t="shared" si="366"/>
        <v>41853.375</v>
      </c>
      <c r="Q3960" s="11">
        <f>(((J3960/60)/60)/24)+DATE(1970,1,1)+(-5/24)</f>
        <v>41816.742037037038</v>
      </c>
      <c r="R3960" s="13" t="s">
        <v>8271</v>
      </c>
      <c r="S3960" s="14" t="str">
        <f t="shared" si="367"/>
        <v>theater</v>
      </c>
      <c r="T3960" s="13" t="str">
        <f t="shared" si="368"/>
        <v>plays</v>
      </c>
      <c r="U3960">
        <f>LEN(C3960)</f>
        <v>132</v>
      </c>
      <c r="V3960">
        <f t="shared" si="369"/>
        <v>0</v>
      </c>
      <c r="W3960">
        <f t="shared" si="370"/>
        <v>0</v>
      </c>
      <c r="X3960">
        <f t="shared" si="371"/>
        <v>1</v>
      </c>
    </row>
    <row r="3961" spans="1:24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>
        <f>E3961/D3961</f>
        <v>0.24333333333333335</v>
      </c>
      <c r="O3961" s="6">
        <f>IF(L3961&gt;0,E3961/L3961,0)</f>
        <v>24.333333333333332</v>
      </c>
      <c r="P3961" s="11">
        <f t="shared" si="366"/>
        <v>41910.580509259256</v>
      </c>
      <c r="Q3961" s="11">
        <f>(((J3961/60)/60)/24)+DATE(1970,1,1)+(-5/24)</f>
        <v>41880.580509259256</v>
      </c>
      <c r="R3961" s="13" t="s">
        <v>8271</v>
      </c>
      <c r="S3961" s="14" t="str">
        <f t="shared" si="367"/>
        <v>theater</v>
      </c>
      <c r="T3961" s="13" t="str">
        <f t="shared" si="368"/>
        <v>plays</v>
      </c>
      <c r="U3961">
        <f>LEN(C3961)</f>
        <v>132</v>
      </c>
      <c r="V3961">
        <f t="shared" si="369"/>
        <v>0</v>
      </c>
      <c r="W3961">
        <f t="shared" si="370"/>
        <v>0</v>
      </c>
      <c r="X3961">
        <f t="shared" si="371"/>
        <v>1</v>
      </c>
    </row>
    <row r="3962" spans="1:24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>
        <f>E3962/D3962</f>
        <v>1.4999999999999999E-2</v>
      </c>
      <c r="O3962" s="6">
        <f>IF(L3962&gt;0,E3962/L3962,0)</f>
        <v>11.25</v>
      </c>
      <c r="P3962" s="11">
        <f t="shared" si="366"/>
        <v>42372.63722222222</v>
      </c>
      <c r="Q3962" s="11">
        <f>(((J3962/60)/60)/24)+DATE(1970,1,1)+(-5/24)</f>
        <v>42342.63722222222</v>
      </c>
      <c r="R3962" s="13" t="s">
        <v>8271</v>
      </c>
      <c r="S3962" s="14" t="str">
        <f t="shared" si="367"/>
        <v>theater</v>
      </c>
      <c r="T3962" s="13" t="str">
        <f t="shared" si="368"/>
        <v>plays</v>
      </c>
      <c r="U3962">
        <f>LEN(C3962)</f>
        <v>134</v>
      </c>
      <c r="V3962">
        <f t="shared" si="369"/>
        <v>0</v>
      </c>
      <c r="W3962">
        <f t="shared" si="370"/>
        <v>0</v>
      </c>
      <c r="X3962">
        <f t="shared" si="371"/>
        <v>1</v>
      </c>
    </row>
    <row r="3963" spans="1:24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>
        <f>E3963/D3963</f>
        <v>4.1999999999999997E-3</v>
      </c>
      <c r="O3963" s="6">
        <f>IF(L3963&gt;0,E3963/L3963,0)</f>
        <v>10.5</v>
      </c>
      <c r="P3963" s="11">
        <f t="shared" si="366"/>
        <v>41767.682986111111</v>
      </c>
      <c r="Q3963" s="11">
        <f>(((J3963/60)/60)/24)+DATE(1970,1,1)+(-5/24)</f>
        <v>41745.682986111111</v>
      </c>
      <c r="R3963" s="13" t="s">
        <v>8271</v>
      </c>
      <c r="S3963" s="14" t="str">
        <f t="shared" si="367"/>
        <v>theater</v>
      </c>
      <c r="T3963" s="13" t="str">
        <f t="shared" si="368"/>
        <v>plays</v>
      </c>
      <c r="U3963">
        <f>LEN(C3963)</f>
        <v>135</v>
      </c>
      <c r="V3963">
        <f t="shared" si="369"/>
        <v>0</v>
      </c>
      <c r="W3963">
        <f t="shared" si="370"/>
        <v>0</v>
      </c>
      <c r="X3963">
        <f t="shared" si="371"/>
        <v>1</v>
      </c>
    </row>
    <row r="3964" spans="1:24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>
        <f>E3964/D3964</f>
        <v>3.214285714285714E-2</v>
      </c>
      <c r="O3964" s="6">
        <f>IF(L3964&gt;0,E3964/L3964,0)</f>
        <v>15</v>
      </c>
      <c r="P3964" s="11">
        <f t="shared" si="366"/>
        <v>42336.413124999999</v>
      </c>
      <c r="Q3964" s="11">
        <f>(((J3964/60)/60)/24)+DATE(1970,1,1)+(-5/24)</f>
        <v>42311.413124999999</v>
      </c>
      <c r="R3964" s="13" t="s">
        <v>8271</v>
      </c>
      <c r="S3964" s="14" t="str">
        <f t="shared" si="367"/>
        <v>theater</v>
      </c>
      <c r="T3964" s="13" t="str">
        <f t="shared" si="368"/>
        <v>plays</v>
      </c>
      <c r="U3964">
        <f>LEN(C3964)</f>
        <v>135</v>
      </c>
      <c r="V3964">
        <f t="shared" si="369"/>
        <v>0</v>
      </c>
      <c r="W3964">
        <f t="shared" si="370"/>
        <v>0</v>
      </c>
      <c r="X3964">
        <f t="shared" si="371"/>
        <v>1</v>
      </c>
    </row>
    <row r="3965" spans="1:24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>
        <f>E3965/D3965</f>
        <v>0</v>
      </c>
      <c r="O3965" s="6">
        <f>IF(L3965&gt;0,E3965/L3965,0)</f>
        <v>0</v>
      </c>
      <c r="P3965" s="11">
        <f t="shared" si="366"/>
        <v>42325.987465277773</v>
      </c>
      <c r="Q3965" s="11">
        <f>(((J3965/60)/60)/24)+DATE(1970,1,1)+(-5/24)</f>
        <v>42295.945798611108</v>
      </c>
      <c r="R3965" s="13" t="s">
        <v>8271</v>
      </c>
      <c r="S3965" s="14" t="str">
        <f t="shared" si="367"/>
        <v>theater</v>
      </c>
      <c r="T3965" s="13" t="str">
        <f t="shared" si="368"/>
        <v>plays</v>
      </c>
      <c r="U3965">
        <f>LEN(C3965)</f>
        <v>140</v>
      </c>
      <c r="V3965">
        <f t="shared" si="369"/>
        <v>0</v>
      </c>
      <c r="W3965">
        <f t="shared" si="370"/>
        <v>0</v>
      </c>
      <c r="X3965">
        <f t="shared" si="371"/>
        <v>1</v>
      </c>
    </row>
    <row r="3966" spans="1:24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>
        <f>E3966/D3966</f>
        <v>6.3E-2</v>
      </c>
      <c r="O3966" s="6">
        <f>IF(L3966&gt;0,E3966/L3966,0)</f>
        <v>42</v>
      </c>
      <c r="P3966" s="11">
        <f t="shared" si="366"/>
        <v>42113.47206018518</v>
      </c>
      <c r="Q3966" s="11">
        <f>(((J3966/60)/60)/24)+DATE(1970,1,1)+(-5/24)</f>
        <v>42053.513726851852</v>
      </c>
      <c r="R3966" s="13" t="s">
        <v>8271</v>
      </c>
      <c r="S3966" s="14" t="str">
        <f t="shared" si="367"/>
        <v>theater</v>
      </c>
      <c r="T3966" s="13" t="str">
        <f t="shared" si="368"/>
        <v>plays</v>
      </c>
      <c r="U3966">
        <f>LEN(C3966)</f>
        <v>110</v>
      </c>
      <c r="V3966">
        <f t="shared" si="369"/>
        <v>0</v>
      </c>
      <c r="W3966">
        <f t="shared" si="370"/>
        <v>0</v>
      </c>
      <c r="X3966">
        <f t="shared" si="371"/>
        <v>1</v>
      </c>
    </row>
    <row r="3967" spans="1:24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>
        <f>E3967/D3967</f>
        <v>0.14249999999999999</v>
      </c>
      <c r="O3967" s="6">
        <f>IF(L3967&gt;0,E3967/L3967,0)</f>
        <v>71.25</v>
      </c>
      <c r="P3967" s="11">
        <f t="shared" si="366"/>
        <v>42473.985879629625</v>
      </c>
      <c r="Q3967" s="11">
        <f>(((J3967/60)/60)/24)+DATE(1970,1,1)+(-5/24)</f>
        <v>42414.027546296296</v>
      </c>
      <c r="R3967" s="13" t="s">
        <v>8271</v>
      </c>
      <c r="S3967" s="14" t="str">
        <f t="shared" si="367"/>
        <v>theater</v>
      </c>
      <c r="T3967" s="13" t="str">
        <f t="shared" si="368"/>
        <v>plays</v>
      </c>
      <c r="U3967">
        <f>LEN(C3967)</f>
        <v>132</v>
      </c>
      <c r="V3967">
        <f t="shared" si="369"/>
        <v>0</v>
      </c>
      <c r="W3967">
        <f t="shared" si="370"/>
        <v>0</v>
      </c>
      <c r="X3967">
        <f t="shared" si="371"/>
        <v>1</v>
      </c>
    </row>
    <row r="3968" spans="1:24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>
        <f>E3968/D3968</f>
        <v>6.0000000000000001E-3</v>
      </c>
      <c r="O3968" s="6">
        <f>IF(L3968&gt;0,E3968/L3968,0)</f>
        <v>22.5</v>
      </c>
      <c r="P3968" s="11">
        <f t="shared" si="366"/>
        <v>41843.915972222218</v>
      </c>
      <c r="Q3968" s="11">
        <f>(((J3968/60)/60)/24)+DATE(1970,1,1)+(-5/24)</f>
        <v>41801.503217592588</v>
      </c>
      <c r="R3968" s="13" t="s">
        <v>8271</v>
      </c>
      <c r="S3968" s="14" t="str">
        <f t="shared" si="367"/>
        <v>theater</v>
      </c>
      <c r="T3968" s="13" t="str">
        <f t="shared" si="368"/>
        <v>plays</v>
      </c>
      <c r="U3968">
        <f>LEN(C3968)</f>
        <v>128</v>
      </c>
      <c r="V3968">
        <f t="shared" si="369"/>
        <v>0</v>
      </c>
      <c r="W3968">
        <f t="shared" si="370"/>
        <v>0</v>
      </c>
      <c r="X3968">
        <f t="shared" si="371"/>
        <v>1</v>
      </c>
    </row>
    <row r="3969" spans="1:24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>
        <f>E3969/D3969</f>
        <v>0.2411764705882353</v>
      </c>
      <c r="O3969" s="6">
        <f>IF(L3969&gt;0,E3969/L3969,0)</f>
        <v>41</v>
      </c>
      <c r="P3969" s="11">
        <f t="shared" si="366"/>
        <v>42800.082256944443</v>
      </c>
      <c r="Q3969" s="11">
        <f>(((J3969/60)/60)/24)+DATE(1970,1,1)+(-5/24)</f>
        <v>42770.082256944443</v>
      </c>
      <c r="R3969" s="13" t="s">
        <v>8271</v>
      </c>
      <c r="S3969" s="14" t="str">
        <f t="shared" si="367"/>
        <v>theater</v>
      </c>
      <c r="T3969" s="13" t="str">
        <f t="shared" si="368"/>
        <v>plays</v>
      </c>
      <c r="U3969">
        <f>LEN(C3969)</f>
        <v>121</v>
      </c>
      <c r="V3969">
        <f t="shared" si="369"/>
        <v>0</v>
      </c>
      <c r="W3969">
        <f t="shared" si="370"/>
        <v>0</v>
      </c>
      <c r="X3969">
        <f t="shared" si="371"/>
        <v>1</v>
      </c>
    </row>
    <row r="3970" spans="1:24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>
        <f>E3970/D3970</f>
        <v>0.10539999999999999</v>
      </c>
      <c r="O3970" s="6">
        <f>IF(L3970&gt;0,E3970/L3970,0)</f>
        <v>47.909090909090907</v>
      </c>
      <c r="P3970" s="11">
        <f t="shared" ref="P3970:P4033" si="372">(((I3970/60)/60)/24)+DATE(1970,1,1)+(-5/24)</f>
        <v>42512.60732638889</v>
      </c>
      <c r="Q3970" s="11">
        <f>(((J3970/60)/60)/24)+DATE(1970,1,1)+(-5/24)</f>
        <v>42452.60732638889</v>
      </c>
      <c r="R3970" s="13" t="s">
        <v>8271</v>
      </c>
      <c r="S3970" s="14" t="str">
        <f t="shared" ref="S3970:S4033" si="373">LEFT(R3970,SEARCH("/",R3970)-1)</f>
        <v>theater</v>
      </c>
      <c r="T3970" s="13" t="str">
        <f t="shared" ref="T3970:T4033" si="374">RIGHT(R3970,LEN(R3970)-SEARCH("/",R3970))</f>
        <v>plays</v>
      </c>
      <c r="U3970">
        <f>LEN(C3970)</f>
        <v>111</v>
      </c>
      <c r="V3970">
        <f t="shared" si="369"/>
        <v>0</v>
      </c>
      <c r="W3970">
        <f t="shared" si="370"/>
        <v>0</v>
      </c>
      <c r="X3970">
        <f t="shared" si="371"/>
        <v>1</v>
      </c>
    </row>
    <row r="3971" spans="1:24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>
        <f>E3971/D3971</f>
        <v>7.4690265486725665E-2</v>
      </c>
      <c r="O3971" s="6">
        <f>IF(L3971&gt;0,E3971/L3971,0)</f>
        <v>35.166666666666664</v>
      </c>
      <c r="P3971" s="11">
        <f t="shared" si="372"/>
        <v>42610.954861111109</v>
      </c>
      <c r="Q3971" s="11">
        <f>(((J3971/60)/60)/24)+DATE(1970,1,1)+(-5/24)</f>
        <v>42601.646365740737</v>
      </c>
      <c r="R3971" s="13" t="s">
        <v>8271</v>
      </c>
      <c r="S3971" s="14" t="str">
        <f t="shared" si="373"/>
        <v>theater</v>
      </c>
      <c r="T3971" s="13" t="str">
        <f t="shared" si="374"/>
        <v>plays</v>
      </c>
      <c r="U3971">
        <f>LEN(C3971)</f>
        <v>135</v>
      </c>
      <c r="V3971">
        <f t="shared" ref="V3971:V4034" si="375">IF(U3971&lt;50,1,0)</f>
        <v>0</v>
      </c>
      <c r="W3971">
        <f t="shared" ref="W3971:W4034" si="376">IF(AND(U3971&gt;= 50, U3971 &lt; 100),1,0)</f>
        <v>0</v>
      </c>
      <c r="X3971">
        <f t="shared" ref="X3971:X4034" si="377">IF(U3971&gt;=100,1,0)</f>
        <v>1</v>
      </c>
    </row>
    <row r="3972" spans="1:24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>
        <f>E3972/D3972</f>
        <v>7.3333333333333334E-4</v>
      </c>
      <c r="O3972" s="6">
        <f>IF(L3972&gt;0,E3972/L3972,0)</f>
        <v>5.5</v>
      </c>
      <c r="P3972" s="11">
        <f t="shared" si="372"/>
        <v>42477.655219907399</v>
      </c>
      <c r="Q3972" s="11">
        <f>(((J3972/60)/60)/24)+DATE(1970,1,1)+(-5/24)</f>
        <v>42447.655219907399</v>
      </c>
      <c r="R3972" s="13" t="s">
        <v>8271</v>
      </c>
      <c r="S3972" s="14" t="str">
        <f t="shared" si="373"/>
        <v>theater</v>
      </c>
      <c r="T3972" s="13" t="str">
        <f t="shared" si="374"/>
        <v>plays</v>
      </c>
      <c r="U3972">
        <f>LEN(C3972)</f>
        <v>141</v>
      </c>
      <c r="V3972">
        <f t="shared" si="375"/>
        <v>0</v>
      </c>
      <c r="W3972">
        <f t="shared" si="376"/>
        <v>0</v>
      </c>
      <c r="X3972">
        <f t="shared" si="377"/>
        <v>1</v>
      </c>
    </row>
    <row r="3973" spans="1:24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>
        <f>E3973/D3973</f>
        <v>9.7142857142857135E-3</v>
      </c>
      <c r="O3973" s="6">
        <f>IF(L3973&gt;0,E3973/L3973,0)</f>
        <v>22.666666666666668</v>
      </c>
      <c r="P3973" s="11">
        <f t="shared" si="372"/>
        <v>41841.327847222223</v>
      </c>
      <c r="Q3973" s="11">
        <f>(((J3973/60)/60)/24)+DATE(1970,1,1)+(-5/24)</f>
        <v>41811.327847222223</v>
      </c>
      <c r="R3973" s="13" t="s">
        <v>8271</v>
      </c>
      <c r="S3973" s="14" t="str">
        <f t="shared" si="373"/>
        <v>theater</v>
      </c>
      <c r="T3973" s="13" t="str">
        <f t="shared" si="374"/>
        <v>plays</v>
      </c>
      <c r="U3973">
        <f>LEN(C3973)</f>
        <v>134</v>
      </c>
      <c r="V3973">
        <f t="shared" si="375"/>
        <v>0</v>
      </c>
      <c r="W3973">
        <f t="shared" si="376"/>
        <v>0</v>
      </c>
      <c r="X3973">
        <f t="shared" si="377"/>
        <v>1</v>
      </c>
    </row>
    <row r="3974" spans="1:24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>
        <f>E3974/D3974</f>
        <v>0.21099999999999999</v>
      </c>
      <c r="O3974" s="6">
        <f>IF(L3974&gt;0,E3974/L3974,0)</f>
        <v>26.375</v>
      </c>
      <c r="P3974" s="11">
        <f t="shared" si="372"/>
        <v>42040.859189814808</v>
      </c>
      <c r="Q3974" s="11">
        <f>(((J3974/60)/60)/24)+DATE(1970,1,1)+(-5/24)</f>
        <v>41980.859189814808</v>
      </c>
      <c r="R3974" s="13" t="s">
        <v>8271</v>
      </c>
      <c r="S3974" s="14" t="str">
        <f t="shared" si="373"/>
        <v>theater</v>
      </c>
      <c r="T3974" s="13" t="str">
        <f t="shared" si="374"/>
        <v>plays</v>
      </c>
      <c r="U3974">
        <f>LEN(C3974)</f>
        <v>90</v>
      </c>
      <c r="V3974">
        <f t="shared" si="375"/>
        <v>0</v>
      </c>
      <c r="W3974">
        <f t="shared" si="376"/>
        <v>1</v>
      </c>
      <c r="X3974">
        <f t="shared" si="377"/>
        <v>0</v>
      </c>
    </row>
    <row r="3975" spans="1:24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>
        <f>E3975/D3975</f>
        <v>0.78100000000000003</v>
      </c>
      <c r="O3975" s="6">
        <f>IF(L3975&gt;0,E3975/L3975,0)</f>
        <v>105.54054054054055</v>
      </c>
      <c r="P3975" s="11">
        <f t="shared" si="372"/>
        <v>42498.958333333336</v>
      </c>
      <c r="Q3975" s="11">
        <f>(((J3975/60)/60)/24)+DATE(1970,1,1)+(-5/24)</f>
        <v>42469.475810185184</v>
      </c>
      <c r="R3975" s="13" t="s">
        <v>8271</v>
      </c>
      <c r="S3975" s="14" t="str">
        <f t="shared" si="373"/>
        <v>theater</v>
      </c>
      <c r="T3975" s="13" t="str">
        <f t="shared" si="374"/>
        <v>plays</v>
      </c>
      <c r="U3975">
        <f>LEN(C3975)</f>
        <v>133</v>
      </c>
      <c r="V3975">
        <f t="shared" si="375"/>
        <v>0</v>
      </c>
      <c r="W3975">
        <f t="shared" si="376"/>
        <v>0</v>
      </c>
      <c r="X3975">
        <f t="shared" si="377"/>
        <v>1</v>
      </c>
    </row>
    <row r="3976" spans="1:24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>
        <f>E3976/D3976</f>
        <v>0.32</v>
      </c>
      <c r="O3976" s="6">
        <f>IF(L3976&gt;0,E3976/L3976,0)</f>
        <v>29.09090909090909</v>
      </c>
      <c r="P3976" s="11">
        <f t="shared" si="372"/>
        <v>42523.338518518511</v>
      </c>
      <c r="Q3976" s="11">
        <f>(((J3976/60)/60)/24)+DATE(1970,1,1)+(-5/24)</f>
        <v>42493.338518518511</v>
      </c>
      <c r="R3976" s="13" t="s">
        <v>8271</v>
      </c>
      <c r="S3976" s="14" t="str">
        <f t="shared" si="373"/>
        <v>theater</v>
      </c>
      <c r="T3976" s="13" t="str">
        <f t="shared" si="374"/>
        <v>plays</v>
      </c>
      <c r="U3976">
        <f>LEN(C3976)</f>
        <v>129</v>
      </c>
      <c r="V3976">
        <f t="shared" si="375"/>
        <v>0</v>
      </c>
      <c r="W3976">
        <f t="shared" si="376"/>
        <v>0</v>
      </c>
      <c r="X3976">
        <f t="shared" si="377"/>
        <v>1</v>
      </c>
    </row>
    <row r="3977" spans="1:24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>
        <f>E3977/D3977</f>
        <v>0</v>
      </c>
      <c r="O3977" s="6">
        <f>IF(L3977&gt;0,E3977/L3977,0)</f>
        <v>0</v>
      </c>
      <c r="P3977" s="11">
        <f t="shared" si="372"/>
        <v>42564.658541666664</v>
      </c>
      <c r="Q3977" s="11">
        <f>(((J3977/60)/60)/24)+DATE(1970,1,1)+(-5/24)</f>
        <v>42534.658541666664</v>
      </c>
      <c r="R3977" s="13" t="s">
        <v>8271</v>
      </c>
      <c r="S3977" s="14" t="str">
        <f t="shared" si="373"/>
        <v>theater</v>
      </c>
      <c r="T3977" s="13" t="str">
        <f t="shared" si="374"/>
        <v>plays</v>
      </c>
      <c r="U3977">
        <f>LEN(C3977)</f>
        <v>130</v>
      </c>
      <c r="V3977">
        <f t="shared" si="375"/>
        <v>0</v>
      </c>
      <c r="W3977">
        <f t="shared" si="376"/>
        <v>0</v>
      </c>
      <c r="X3977">
        <f t="shared" si="377"/>
        <v>1</v>
      </c>
    </row>
    <row r="3978" spans="1:24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>
        <f>E3978/D3978</f>
        <v>0.47692307692307695</v>
      </c>
      <c r="O3978" s="6">
        <f>IF(L3978&gt;0,E3978/L3978,0)</f>
        <v>62</v>
      </c>
      <c r="P3978" s="11">
        <f t="shared" si="372"/>
        <v>41852.083333333328</v>
      </c>
      <c r="Q3978" s="11">
        <f>(((J3978/60)/60)/24)+DATE(1970,1,1)+(-5/24)</f>
        <v>41830.650011574071</v>
      </c>
      <c r="R3978" s="13" t="s">
        <v>8271</v>
      </c>
      <c r="S3978" s="14" t="str">
        <f t="shared" si="373"/>
        <v>theater</v>
      </c>
      <c r="T3978" s="13" t="str">
        <f t="shared" si="374"/>
        <v>plays</v>
      </c>
      <c r="U3978">
        <f>LEN(C3978)</f>
        <v>137</v>
      </c>
      <c r="V3978">
        <f t="shared" si="375"/>
        <v>0</v>
      </c>
      <c r="W3978">
        <f t="shared" si="376"/>
        <v>0</v>
      </c>
      <c r="X3978">
        <f t="shared" si="377"/>
        <v>1</v>
      </c>
    </row>
    <row r="3979" spans="1:24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>
        <f>E3979/D3979</f>
        <v>1.4500000000000001E-2</v>
      </c>
      <c r="O3979" s="6">
        <f>IF(L3979&gt;0,E3979/L3979,0)</f>
        <v>217.5</v>
      </c>
      <c r="P3979" s="11">
        <f t="shared" si="372"/>
        <v>42573.580231481479</v>
      </c>
      <c r="Q3979" s="11">
        <f>(((J3979/60)/60)/24)+DATE(1970,1,1)+(-5/24)</f>
        <v>42543.580231481479</v>
      </c>
      <c r="R3979" s="13" t="s">
        <v>8271</v>
      </c>
      <c r="S3979" s="14" t="str">
        <f t="shared" si="373"/>
        <v>theater</v>
      </c>
      <c r="T3979" s="13" t="str">
        <f t="shared" si="374"/>
        <v>plays</v>
      </c>
      <c r="U3979">
        <f>LEN(C3979)</f>
        <v>135</v>
      </c>
      <c r="V3979">
        <f t="shared" si="375"/>
        <v>0</v>
      </c>
      <c r="W3979">
        <f t="shared" si="376"/>
        <v>0</v>
      </c>
      <c r="X3979">
        <f t="shared" si="377"/>
        <v>1</v>
      </c>
    </row>
    <row r="3980" spans="1:24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>
        <f>E3980/D3980</f>
        <v>0.107</v>
      </c>
      <c r="O3980" s="6">
        <f>IF(L3980&gt;0,E3980/L3980,0)</f>
        <v>26.75</v>
      </c>
      <c r="P3980" s="11">
        <f t="shared" si="372"/>
        <v>42035.434641203705</v>
      </c>
      <c r="Q3980" s="11">
        <f>(((J3980/60)/60)/24)+DATE(1970,1,1)+(-5/24)</f>
        <v>41975.434641203705</v>
      </c>
      <c r="R3980" s="13" t="s">
        <v>8271</v>
      </c>
      <c r="S3980" s="14" t="str">
        <f t="shared" si="373"/>
        <v>theater</v>
      </c>
      <c r="T3980" s="13" t="str">
        <f t="shared" si="374"/>
        <v>plays</v>
      </c>
      <c r="U3980">
        <f>LEN(C3980)</f>
        <v>132</v>
      </c>
      <c r="V3980">
        <f t="shared" si="375"/>
        <v>0</v>
      </c>
      <c r="W3980">
        <f t="shared" si="376"/>
        <v>0</v>
      </c>
      <c r="X3980">
        <f t="shared" si="377"/>
        <v>1</v>
      </c>
    </row>
    <row r="3981" spans="1:24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>
        <f>E3981/D3981</f>
        <v>1.8333333333333333E-2</v>
      </c>
      <c r="O3981" s="6">
        <f>IF(L3981&gt;0,E3981/L3981,0)</f>
        <v>18.333333333333332</v>
      </c>
      <c r="P3981" s="11">
        <f t="shared" si="372"/>
        <v>42092.624999999993</v>
      </c>
      <c r="Q3981" s="11">
        <f>(((J3981/60)/60)/24)+DATE(1970,1,1)+(-5/24)</f>
        <v>42069.695104166669</v>
      </c>
      <c r="R3981" s="13" t="s">
        <v>8271</v>
      </c>
      <c r="S3981" s="14" t="str">
        <f t="shared" si="373"/>
        <v>theater</v>
      </c>
      <c r="T3981" s="13" t="str">
        <f t="shared" si="374"/>
        <v>plays</v>
      </c>
      <c r="U3981">
        <f>LEN(C3981)</f>
        <v>135</v>
      </c>
      <c r="V3981">
        <f t="shared" si="375"/>
        <v>0</v>
      </c>
      <c r="W3981">
        <f t="shared" si="376"/>
        <v>0</v>
      </c>
      <c r="X3981">
        <f t="shared" si="377"/>
        <v>1</v>
      </c>
    </row>
    <row r="3982" spans="1:24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>
        <f>E3982/D3982</f>
        <v>0.18</v>
      </c>
      <c r="O3982" s="6">
        <f>IF(L3982&gt;0,E3982/L3982,0)</f>
        <v>64.285714285714292</v>
      </c>
      <c r="P3982" s="11">
        <f t="shared" si="372"/>
        <v>41825.390590277777</v>
      </c>
      <c r="Q3982" s="11">
        <f>(((J3982/60)/60)/24)+DATE(1970,1,1)+(-5/24)</f>
        <v>41795.390590277777</v>
      </c>
      <c r="R3982" s="13" t="s">
        <v>8271</v>
      </c>
      <c r="S3982" s="14" t="str">
        <f t="shared" si="373"/>
        <v>theater</v>
      </c>
      <c r="T3982" s="13" t="str">
        <f t="shared" si="374"/>
        <v>plays</v>
      </c>
      <c r="U3982">
        <f>LEN(C3982)</f>
        <v>135</v>
      </c>
      <c r="V3982">
        <f t="shared" si="375"/>
        <v>0</v>
      </c>
      <c r="W3982">
        <f t="shared" si="376"/>
        <v>0</v>
      </c>
      <c r="X3982">
        <f t="shared" si="377"/>
        <v>1</v>
      </c>
    </row>
    <row r="3983" spans="1:24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>
        <f>E3983/D3983</f>
        <v>4.0833333333333333E-2</v>
      </c>
      <c r="O3983" s="6">
        <f>IF(L3983&gt;0,E3983/L3983,0)</f>
        <v>175</v>
      </c>
      <c r="P3983" s="11">
        <f t="shared" si="372"/>
        <v>42567.971631944441</v>
      </c>
      <c r="Q3983" s="11">
        <f>(((J3983/60)/60)/24)+DATE(1970,1,1)+(-5/24)</f>
        <v>42507.971631944441</v>
      </c>
      <c r="R3983" s="13" t="s">
        <v>8271</v>
      </c>
      <c r="S3983" s="14" t="str">
        <f t="shared" si="373"/>
        <v>theater</v>
      </c>
      <c r="T3983" s="13" t="str">
        <f t="shared" si="374"/>
        <v>plays</v>
      </c>
      <c r="U3983">
        <f>LEN(C3983)</f>
        <v>93</v>
      </c>
      <c r="V3983">
        <f t="shared" si="375"/>
        <v>0</v>
      </c>
      <c r="W3983">
        <f t="shared" si="376"/>
        <v>1</v>
      </c>
      <c r="X3983">
        <f t="shared" si="377"/>
        <v>0</v>
      </c>
    </row>
    <row r="3984" spans="1:24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>
        <f>E3984/D3984</f>
        <v>0.2</v>
      </c>
      <c r="O3984" s="6">
        <f>IF(L3984&gt;0,E3984/L3984,0)</f>
        <v>34</v>
      </c>
      <c r="P3984" s="11">
        <f t="shared" si="372"/>
        <v>42192.601620370369</v>
      </c>
      <c r="Q3984" s="11">
        <f>(((J3984/60)/60)/24)+DATE(1970,1,1)+(-5/24)</f>
        <v>42132.601620370369</v>
      </c>
      <c r="R3984" s="13" t="s">
        <v>8271</v>
      </c>
      <c r="S3984" s="14" t="str">
        <f t="shared" si="373"/>
        <v>theater</v>
      </c>
      <c r="T3984" s="13" t="str">
        <f t="shared" si="374"/>
        <v>plays</v>
      </c>
      <c r="U3984">
        <f>LEN(C3984)</f>
        <v>132</v>
      </c>
      <c r="V3984">
        <f t="shared" si="375"/>
        <v>0</v>
      </c>
      <c r="W3984">
        <f t="shared" si="376"/>
        <v>0</v>
      </c>
      <c r="X3984">
        <f t="shared" si="377"/>
        <v>1</v>
      </c>
    </row>
    <row r="3985" spans="1:24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>
        <f>E3985/D3985</f>
        <v>0.34802513464991025</v>
      </c>
      <c r="O3985" s="6">
        <f>IF(L3985&gt;0,E3985/L3985,0)</f>
        <v>84.282608695652172</v>
      </c>
      <c r="P3985" s="11">
        <f t="shared" si="372"/>
        <v>41779.082638888889</v>
      </c>
      <c r="Q3985" s="11">
        <f>(((J3985/60)/60)/24)+DATE(1970,1,1)+(-5/24)</f>
        <v>41747.661527777775</v>
      </c>
      <c r="R3985" s="13" t="s">
        <v>8271</v>
      </c>
      <c r="S3985" s="14" t="str">
        <f t="shared" si="373"/>
        <v>theater</v>
      </c>
      <c r="T3985" s="13" t="str">
        <f t="shared" si="374"/>
        <v>plays</v>
      </c>
      <c r="U3985">
        <f>LEN(C3985)</f>
        <v>136</v>
      </c>
      <c r="V3985">
        <f t="shared" si="375"/>
        <v>0</v>
      </c>
      <c r="W3985">
        <f t="shared" si="376"/>
        <v>0</v>
      </c>
      <c r="X3985">
        <f t="shared" si="377"/>
        <v>1</v>
      </c>
    </row>
    <row r="3986" spans="1:24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>
        <f>E3986/D3986</f>
        <v>6.3333333333333339E-2</v>
      </c>
      <c r="O3986" s="6">
        <f>IF(L3986&gt;0,E3986/L3986,0)</f>
        <v>9.5</v>
      </c>
      <c r="P3986" s="11">
        <f t="shared" si="372"/>
        <v>41950.791666666664</v>
      </c>
      <c r="Q3986" s="11">
        <f>(((J3986/60)/60)/24)+DATE(1970,1,1)+(-5/24)</f>
        <v>41920.755138888882</v>
      </c>
      <c r="R3986" s="13" t="s">
        <v>8271</v>
      </c>
      <c r="S3986" s="14" t="str">
        <f t="shared" si="373"/>
        <v>theater</v>
      </c>
      <c r="T3986" s="13" t="str">
        <f t="shared" si="374"/>
        <v>plays</v>
      </c>
      <c r="U3986">
        <f>LEN(C3986)</f>
        <v>128</v>
      </c>
      <c r="V3986">
        <f t="shared" si="375"/>
        <v>0</v>
      </c>
      <c r="W3986">
        <f t="shared" si="376"/>
        <v>0</v>
      </c>
      <c r="X3986">
        <f t="shared" si="377"/>
        <v>1</v>
      </c>
    </row>
    <row r="3987" spans="1:24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>
        <f>E3987/D3987</f>
        <v>0.32050000000000001</v>
      </c>
      <c r="O3987" s="6">
        <f>IF(L3987&gt;0,E3987/L3987,0)</f>
        <v>33.736842105263158</v>
      </c>
      <c r="P3987" s="11">
        <f t="shared" si="372"/>
        <v>42420.670138888883</v>
      </c>
      <c r="Q3987" s="11">
        <f>(((J3987/60)/60)/24)+DATE(1970,1,1)+(-5/24)</f>
        <v>42399.499074074069</v>
      </c>
      <c r="R3987" s="13" t="s">
        <v>8271</v>
      </c>
      <c r="S3987" s="14" t="str">
        <f t="shared" si="373"/>
        <v>theater</v>
      </c>
      <c r="T3987" s="13" t="str">
        <f t="shared" si="374"/>
        <v>plays</v>
      </c>
      <c r="U3987">
        <f>LEN(C3987)</f>
        <v>134</v>
      </c>
      <c r="V3987">
        <f t="shared" si="375"/>
        <v>0</v>
      </c>
      <c r="W3987">
        <f t="shared" si="376"/>
        <v>0</v>
      </c>
      <c r="X3987">
        <f t="shared" si="377"/>
        <v>1</v>
      </c>
    </row>
    <row r="3988" spans="1:24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>
        <f>E3988/D3988</f>
        <v>9.7600000000000006E-2</v>
      </c>
      <c r="O3988" s="6">
        <f>IF(L3988&gt;0,E3988/L3988,0)</f>
        <v>37.53846153846154</v>
      </c>
      <c r="P3988" s="11">
        <f t="shared" si="372"/>
        <v>42496.336111111108</v>
      </c>
      <c r="Q3988" s="11">
        <f>(((J3988/60)/60)/24)+DATE(1970,1,1)+(-5/24)</f>
        <v>42467.340208333328</v>
      </c>
      <c r="R3988" s="13" t="s">
        <v>8271</v>
      </c>
      <c r="S3988" s="14" t="str">
        <f t="shared" si="373"/>
        <v>theater</v>
      </c>
      <c r="T3988" s="13" t="str">
        <f t="shared" si="374"/>
        <v>plays</v>
      </c>
      <c r="U3988">
        <f>LEN(C3988)</f>
        <v>135</v>
      </c>
      <c r="V3988">
        <f t="shared" si="375"/>
        <v>0</v>
      </c>
      <c r="W3988">
        <f t="shared" si="376"/>
        <v>0</v>
      </c>
      <c r="X3988">
        <f t="shared" si="377"/>
        <v>1</v>
      </c>
    </row>
    <row r="3989" spans="1:24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>
        <f>E3989/D3989</f>
        <v>0.3775</v>
      </c>
      <c r="O3989" s="6">
        <f>IF(L3989&gt;0,E3989/L3989,0)</f>
        <v>11.615384615384615</v>
      </c>
      <c r="P3989" s="11">
        <f t="shared" si="372"/>
        <v>41775.716319444444</v>
      </c>
      <c r="Q3989" s="11">
        <f>(((J3989/60)/60)/24)+DATE(1970,1,1)+(-5/24)</f>
        <v>41765.716319444444</v>
      </c>
      <c r="R3989" s="13" t="s">
        <v>8271</v>
      </c>
      <c r="S3989" s="14" t="str">
        <f t="shared" si="373"/>
        <v>theater</v>
      </c>
      <c r="T3989" s="13" t="str">
        <f t="shared" si="374"/>
        <v>plays</v>
      </c>
      <c r="U3989">
        <f>LEN(C3989)</f>
        <v>104</v>
      </c>
      <c r="V3989">
        <f t="shared" si="375"/>
        <v>0</v>
      </c>
      <c r="W3989">
        <f t="shared" si="376"/>
        <v>0</v>
      </c>
      <c r="X3989">
        <f t="shared" si="377"/>
        <v>1</v>
      </c>
    </row>
    <row r="3990" spans="1:24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>
        <f>E3990/D3990</f>
        <v>2.1333333333333333E-2</v>
      </c>
      <c r="O3990" s="6">
        <f>IF(L3990&gt;0,E3990/L3990,0)</f>
        <v>8</v>
      </c>
      <c r="P3990" s="11">
        <f t="shared" si="372"/>
        <v>42244.872835648144</v>
      </c>
      <c r="Q3990" s="11">
        <f>(((J3990/60)/60)/24)+DATE(1970,1,1)+(-5/24)</f>
        <v>42229.872835648144</v>
      </c>
      <c r="R3990" s="13" t="s">
        <v>8271</v>
      </c>
      <c r="S3990" s="14" t="str">
        <f t="shared" si="373"/>
        <v>theater</v>
      </c>
      <c r="T3990" s="13" t="str">
        <f t="shared" si="374"/>
        <v>plays</v>
      </c>
      <c r="U3990">
        <f>LEN(C3990)</f>
        <v>54</v>
      </c>
      <c r="V3990">
        <f t="shared" si="375"/>
        <v>0</v>
      </c>
      <c r="W3990">
        <f t="shared" si="376"/>
        <v>1</v>
      </c>
      <c r="X3990">
        <f t="shared" si="377"/>
        <v>0</v>
      </c>
    </row>
    <row r="3991" spans="1:24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>
        <f>E3991/D3991</f>
        <v>0</v>
      </c>
      <c r="O3991" s="6">
        <f>IF(L3991&gt;0,E3991/L3991,0)</f>
        <v>0</v>
      </c>
      <c r="P3991" s="11">
        <f t="shared" si="372"/>
        <v>42316.583113425928</v>
      </c>
      <c r="Q3991" s="11">
        <f>(((J3991/60)/60)/24)+DATE(1970,1,1)+(-5/24)</f>
        <v>42286.541446759256</v>
      </c>
      <c r="R3991" s="13" t="s">
        <v>8271</v>
      </c>
      <c r="S3991" s="14" t="str">
        <f t="shared" si="373"/>
        <v>theater</v>
      </c>
      <c r="T3991" s="13" t="str">
        <f t="shared" si="374"/>
        <v>plays</v>
      </c>
      <c r="U3991">
        <f>LEN(C3991)</f>
        <v>133</v>
      </c>
      <c r="V3991">
        <f t="shared" si="375"/>
        <v>0</v>
      </c>
      <c r="W3991">
        <f t="shared" si="376"/>
        <v>0</v>
      </c>
      <c r="X3991">
        <f t="shared" si="377"/>
        <v>1</v>
      </c>
    </row>
    <row r="3992" spans="1:24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>
        <f>E3992/D3992</f>
        <v>4.1818181818181817E-2</v>
      </c>
      <c r="O3992" s="6">
        <f>IF(L3992&gt;0,E3992/L3992,0)</f>
        <v>23</v>
      </c>
      <c r="P3992" s="11">
        <f t="shared" si="372"/>
        <v>42431.464039351849</v>
      </c>
      <c r="Q3992" s="11">
        <f>(((J3992/60)/60)/24)+DATE(1970,1,1)+(-5/24)</f>
        <v>42401.464039351849</v>
      </c>
      <c r="R3992" s="13" t="s">
        <v>8271</v>
      </c>
      <c r="S3992" s="14" t="str">
        <f t="shared" si="373"/>
        <v>theater</v>
      </c>
      <c r="T3992" s="13" t="str">
        <f t="shared" si="374"/>
        <v>plays</v>
      </c>
      <c r="U3992">
        <f>LEN(C3992)</f>
        <v>129</v>
      </c>
      <c r="V3992">
        <f t="shared" si="375"/>
        <v>0</v>
      </c>
      <c r="W3992">
        <f t="shared" si="376"/>
        <v>0</v>
      </c>
      <c r="X3992">
        <f t="shared" si="377"/>
        <v>1</v>
      </c>
    </row>
    <row r="3993" spans="1:24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>
        <f>E3993/D3993</f>
        <v>0.2</v>
      </c>
      <c r="O3993" s="6">
        <f>IF(L3993&gt;0,E3993/L3993,0)</f>
        <v>100</v>
      </c>
      <c r="P3993" s="11">
        <f t="shared" si="372"/>
        <v>42155.436134259253</v>
      </c>
      <c r="Q3993" s="11">
        <f>(((J3993/60)/60)/24)+DATE(1970,1,1)+(-5/24)</f>
        <v>42125.436134259253</v>
      </c>
      <c r="R3993" s="13" t="s">
        <v>8271</v>
      </c>
      <c r="S3993" s="14" t="str">
        <f t="shared" si="373"/>
        <v>theater</v>
      </c>
      <c r="T3993" s="13" t="str">
        <f t="shared" si="374"/>
        <v>plays</v>
      </c>
      <c r="U3993">
        <f>LEN(C3993)</f>
        <v>62</v>
      </c>
      <c r="V3993">
        <f t="shared" si="375"/>
        <v>0</v>
      </c>
      <c r="W3993">
        <f t="shared" si="376"/>
        <v>1</v>
      </c>
      <c r="X3993">
        <f t="shared" si="377"/>
        <v>0</v>
      </c>
    </row>
    <row r="3994" spans="1:24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>
        <f>E3994/D3994</f>
        <v>5.4100000000000002E-2</v>
      </c>
      <c r="O3994" s="6">
        <f>IF(L3994&gt;0,E3994/L3994,0)</f>
        <v>60.111111111111114</v>
      </c>
      <c r="P3994" s="11">
        <f t="shared" si="372"/>
        <v>42349.773831018516</v>
      </c>
      <c r="Q3994" s="11">
        <f>(((J3994/60)/60)/24)+DATE(1970,1,1)+(-5/24)</f>
        <v>42289.732164351844</v>
      </c>
      <c r="R3994" s="13" t="s">
        <v>8271</v>
      </c>
      <c r="S3994" s="14" t="str">
        <f t="shared" si="373"/>
        <v>theater</v>
      </c>
      <c r="T3994" s="13" t="str">
        <f t="shared" si="374"/>
        <v>plays</v>
      </c>
      <c r="U3994">
        <f>LEN(C3994)</f>
        <v>100</v>
      </c>
      <c r="V3994">
        <f t="shared" si="375"/>
        <v>0</v>
      </c>
      <c r="W3994">
        <f t="shared" si="376"/>
        <v>0</v>
      </c>
      <c r="X3994">
        <f t="shared" si="377"/>
        <v>1</v>
      </c>
    </row>
    <row r="3995" spans="1:24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>
        <f>E3995/D3995</f>
        <v>6.0000000000000002E-5</v>
      </c>
      <c r="O3995" s="6">
        <f>IF(L3995&gt;0,E3995/L3995,0)</f>
        <v>3</v>
      </c>
      <c r="P3995" s="11">
        <f t="shared" si="372"/>
        <v>42137.656388888885</v>
      </c>
      <c r="Q3995" s="11">
        <f>(((J3995/60)/60)/24)+DATE(1970,1,1)+(-5/24)</f>
        <v>42107.656388888885</v>
      </c>
      <c r="R3995" s="13" t="s">
        <v>8271</v>
      </c>
      <c r="S3995" s="14" t="str">
        <f t="shared" si="373"/>
        <v>theater</v>
      </c>
      <c r="T3995" s="13" t="str">
        <f t="shared" si="374"/>
        <v>plays</v>
      </c>
      <c r="U3995">
        <f>LEN(C3995)</f>
        <v>110</v>
      </c>
      <c r="V3995">
        <f t="shared" si="375"/>
        <v>0</v>
      </c>
      <c r="W3995">
        <f t="shared" si="376"/>
        <v>0</v>
      </c>
      <c r="X3995">
        <f t="shared" si="377"/>
        <v>1</v>
      </c>
    </row>
    <row r="3996" spans="1:24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>
        <f>E3996/D3996</f>
        <v>2.5000000000000001E-3</v>
      </c>
      <c r="O3996" s="6">
        <f>IF(L3996&gt;0,E3996/L3996,0)</f>
        <v>5</v>
      </c>
      <c r="P3996" s="11">
        <f t="shared" si="372"/>
        <v>41839.181597222218</v>
      </c>
      <c r="Q3996" s="11">
        <f>(((J3996/60)/60)/24)+DATE(1970,1,1)+(-5/24)</f>
        <v>41809.181597222218</v>
      </c>
      <c r="R3996" s="13" t="s">
        <v>8271</v>
      </c>
      <c r="S3996" s="14" t="str">
        <f t="shared" si="373"/>
        <v>theater</v>
      </c>
      <c r="T3996" s="13" t="str">
        <f t="shared" si="374"/>
        <v>plays</v>
      </c>
      <c r="U3996">
        <f>LEN(C3996)</f>
        <v>98</v>
      </c>
      <c r="V3996">
        <f t="shared" si="375"/>
        <v>0</v>
      </c>
      <c r="W3996">
        <f t="shared" si="376"/>
        <v>1</v>
      </c>
      <c r="X3996">
        <f t="shared" si="377"/>
        <v>0</v>
      </c>
    </row>
    <row r="3997" spans="1:24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>
        <f>E3997/D3997</f>
        <v>0.35</v>
      </c>
      <c r="O3997" s="6">
        <f>IF(L3997&gt;0,E3997/L3997,0)</f>
        <v>17.5</v>
      </c>
      <c r="P3997" s="11">
        <f t="shared" si="372"/>
        <v>42049.268749999996</v>
      </c>
      <c r="Q3997" s="11">
        <f>(((J3997/60)/60)/24)+DATE(1970,1,1)+(-5/24)</f>
        <v>42019.475428240738</v>
      </c>
      <c r="R3997" s="13" t="s">
        <v>8271</v>
      </c>
      <c r="S3997" s="14" t="str">
        <f t="shared" si="373"/>
        <v>theater</v>
      </c>
      <c r="T3997" s="13" t="str">
        <f t="shared" si="374"/>
        <v>plays</v>
      </c>
      <c r="U3997">
        <f>LEN(C3997)</f>
        <v>133</v>
      </c>
      <c r="V3997">
        <f t="shared" si="375"/>
        <v>0</v>
      </c>
      <c r="W3997">
        <f t="shared" si="376"/>
        <v>0</v>
      </c>
      <c r="X3997">
        <f t="shared" si="377"/>
        <v>1</v>
      </c>
    </row>
    <row r="3998" spans="1:24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>
        <f>E3998/D3998</f>
        <v>0.16566666666666666</v>
      </c>
      <c r="O3998" s="6">
        <f>IF(L3998&gt;0,E3998/L3998,0)</f>
        <v>29.235294117647058</v>
      </c>
      <c r="P3998" s="11">
        <f t="shared" si="372"/>
        <v>41963.461111111108</v>
      </c>
      <c r="Q3998" s="11">
        <f>(((J3998/60)/60)/24)+DATE(1970,1,1)+(-5/24)</f>
        <v>41950.058611111104</v>
      </c>
      <c r="R3998" s="13" t="s">
        <v>8271</v>
      </c>
      <c r="S3998" s="14" t="str">
        <f t="shared" si="373"/>
        <v>theater</v>
      </c>
      <c r="T3998" s="13" t="str">
        <f t="shared" si="374"/>
        <v>plays</v>
      </c>
      <c r="U3998">
        <f>LEN(C3998)</f>
        <v>127</v>
      </c>
      <c r="V3998">
        <f t="shared" si="375"/>
        <v>0</v>
      </c>
      <c r="W3998">
        <f t="shared" si="376"/>
        <v>0</v>
      </c>
      <c r="X3998">
        <f t="shared" si="377"/>
        <v>1</v>
      </c>
    </row>
    <row r="3999" spans="1:24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>
        <f>E3999/D3999</f>
        <v>0</v>
      </c>
      <c r="O3999" s="6">
        <f>IF(L3999&gt;0,E3999/L3999,0)</f>
        <v>0</v>
      </c>
      <c r="P3999" s="11">
        <f t="shared" si="372"/>
        <v>42099.141446759262</v>
      </c>
      <c r="Q3999" s="11">
        <f>(((J3999/60)/60)/24)+DATE(1970,1,1)+(-5/24)</f>
        <v>42069.183113425919</v>
      </c>
      <c r="R3999" s="13" t="s">
        <v>8271</v>
      </c>
      <c r="S3999" s="14" t="str">
        <f t="shared" si="373"/>
        <v>theater</v>
      </c>
      <c r="T3999" s="13" t="str">
        <f t="shared" si="374"/>
        <v>plays</v>
      </c>
      <c r="U3999">
        <f>LEN(C3999)</f>
        <v>133</v>
      </c>
      <c r="V3999">
        <f t="shared" si="375"/>
        <v>0</v>
      </c>
      <c r="W3999">
        <f t="shared" si="376"/>
        <v>0</v>
      </c>
      <c r="X3999">
        <f t="shared" si="377"/>
        <v>1</v>
      </c>
    </row>
    <row r="4000" spans="1:24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>
        <f>E4000/D4000</f>
        <v>0.57199999999999995</v>
      </c>
      <c r="O4000" s="6">
        <f>IF(L4000&gt;0,E4000/L4000,0)</f>
        <v>59.583333333333336</v>
      </c>
      <c r="P4000" s="11">
        <f t="shared" si="372"/>
        <v>42091.713263888887</v>
      </c>
      <c r="Q4000" s="11">
        <f>(((J4000/60)/60)/24)+DATE(1970,1,1)+(-5/24)</f>
        <v>42061.754930555551</v>
      </c>
      <c r="R4000" s="13" t="s">
        <v>8271</v>
      </c>
      <c r="S4000" s="14" t="str">
        <f t="shared" si="373"/>
        <v>theater</v>
      </c>
      <c r="T4000" s="13" t="str">
        <f t="shared" si="374"/>
        <v>plays</v>
      </c>
      <c r="U4000">
        <f>LEN(C4000)</f>
        <v>102</v>
      </c>
      <c r="V4000">
        <f t="shared" si="375"/>
        <v>0</v>
      </c>
      <c r="W4000">
        <f t="shared" si="376"/>
        <v>0</v>
      </c>
      <c r="X4000">
        <f t="shared" si="377"/>
        <v>1</v>
      </c>
    </row>
    <row r="4001" spans="1:24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>
        <f>E4001/D4001</f>
        <v>0.16514285714285715</v>
      </c>
      <c r="O4001" s="6">
        <f>IF(L4001&gt;0,E4001/L4001,0)</f>
        <v>82.571428571428569</v>
      </c>
      <c r="P4001" s="11">
        <f t="shared" si="372"/>
        <v>41882.619317129625</v>
      </c>
      <c r="Q4001" s="11">
        <f>(((J4001/60)/60)/24)+DATE(1970,1,1)+(-5/24)</f>
        <v>41842.620347222219</v>
      </c>
      <c r="R4001" s="13" t="s">
        <v>8271</v>
      </c>
      <c r="S4001" s="14" t="str">
        <f t="shared" si="373"/>
        <v>theater</v>
      </c>
      <c r="T4001" s="13" t="str">
        <f t="shared" si="374"/>
        <v>plays</v>
      </c>
      <c r="U4001">
        <f>LEN(C4001)</f>
        <v>122</v>
      </c>
      <c r="V4001">
        <f t="shared" si="375"/>
        <v>0</v>
      </c>
      <c r="W4001">
        <f t="shared" si="376"/>
        <v>0</v>
      </c>
      <c r="X4001">
        <f t="shared" si="377"/>
        <v>1</v>
      </c>
    </row>
    <row r="4002" spans="1:24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>
        <f>E4002/D4002</f>
        <v>1.25E-3</v>
      </c>
      <c r="O4002" s="6">
        <f>IF(L4002&gt;0,E4002/L4002,0)</f>
        <v>10</v>
      </c>
      <c r="P4002" s="11">
        <f t="shared" si="372"/>
        <v>42497.39534722222</v>
      </c>
      <c r="Q4002" s="11">
        <f>(((J4002/60)/60)/24)+DATE(1970,1,1)+(-5/24)</f>
        <v>42437.437013888884</v>
      </c>
      <c r="R4002" s="13" t="s">
        <v>8271</v>
      </c>
      <c r="S4002" s="14" t="str">
        <f t="shared" si="373"/>
        <v>theater</v>
      </c>
      <c r="T4002" s="13" t="str">
        <f t="shared" si="374"/>
        <v>plays</v>
      </c>
      <c r="U4002">
        <f>LEN(C4002)</f>
        <v>49</v>
      </c>
      <c r="V4002">
        <f t="shared" si="375"/>
        <v>1</v>
      </c>
      <c r="W4002">
        <f t="shared" si="376"/>
        <v>0</v>
      </c>
      <c r="X4002">
        <f t="shared" si="377"/>
        <v>0</v>
      </c>
    </row>
    <row r="4003" spans="1:24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>
        <f>E4003/D4003</f>
        <v>0.3775</v>
      </c>
      <c r="O4003" s="6">
        <f>IF(L4003&gt;0,E4003/L4003,0)</f>
        <v>32.357142857142854</v>
      </c>
      <c r="P4003" s="11">
        <f t="shared" si="372"/>
        <v>42795.583333333336</v>
      </c>
      <c r="Q4003" s="11">
        <f>(((J4003/60)/60)/24)+DATE(1970,1,1)+(-5/24)</f>
        <v>42775.755879629629</v>
      </c>
      <c r="R4003" s="13" t="s">
        <v>8271</v>
      </c>
      <c r="S4003" s="14" t="str">
        <f t="shared" si="373"/>
        <v>theater</v>
      </c>
      <c r="T4003" s="13" t="str">
        <f t="shared" si="374"/>
        <v>plays</v>
      </c>
      <c r="U4003">
        <f>LEN(C4003)</f>
        <v>134</v>
      </c>
      <c r="V4003">
        <f t="shared" si="375"/>
        <v>0</v>
      </c>
      <c r="W4003">
        <f t="shared" si="376"/>
        <v>0</v>
      </c>
      <c r="X4003">
        <f t="shared" si="377"/>
        <v>1</v>
      </c>
    </row>
    <row r="4004" spans="1:24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>
        <f>E4004/D4004</f>
        <v>1.84E-2</v>
      </c>
      <c r="O4004" s="6">
        <f>IF(L4004&gt;0,E4004/L4004,0)</f>
        <v>5.75</v>
      </c>
      <c r="P4004" s="11">
        <f t="shared" si="372"/>
        <v>41908.835196759253</v>
      </c>
      <c r="Q4004" s="11">
        <f>(((J4004/60)/60)/24)+DATE(1970,1,1)+(-5/24)</f>
        <v>41878.835196759253</v>
      </c>
      <c r="R4004" s="13" t="s">
        <v>8271</v>
      </c>
      <c r="S4004" s="14" t="str">
        <f t="shared" si="373"/>
        <v>theater</v>
      </c>
      <c r="T4004" s="13" t="str">
        <f t="shared" si="374"/>
        <v>plays</v>
      </c>
      <c r="U4004">
        <f>LEN(C4004)</f>
        <v>121</v>
      </c>
      <c r="V4004">
        <f t="shared" si="375"/>
        <v>0</v>
      </c>
      <c r="W4004">
        <f t="shared" si="376"/>
        <v>0</v>
      </c>
      <c r="X4004">
        <f t="shared" si="377"/>
        <v>1</v>
      </c>
    </row>
    <row r="4005" spans="1:24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>
        <f>E4005/D4005</f>
        <v>0.10050000000000001</v>
      </c>
      <c r="O4005" s="6">
        <f>IF(L4005&gt;0,E4005/L4005,0)</f>
        <v>100.5</v>
      </c>
      <c r="P4005" s="11">
        <f t="shared" si="372"/>
        <v>42050.379016203697</v>
      </c>
      <c r="Q4005" s="11">
        <f>(((J4005/60)/60)/24)+DATE(1970,1,1)+(-5/24)</f>
        <v>42020.379016203697</v>
      </c>
      <c r="R4005" s="13" t="s">
        <v>8271</v>
      </c>
      <c r="S4005" s="14" t="str">
        <f t="shared" si="373"/>
        <v>theater</v>
      </c>
      <c r="T4005" s="13" t="str">
        <f t="shared" si="374"/>
        <v>plays</v>
      </c>
      <c r="U4005">
        <f>LEN(C4005)</f>
        <v>110</v>
      </c>
      <c r="V4005">
        <f t="shared" si="375"/>
        <v>0</v>
      </c>
      <c r="W4005">
        <f t="shared" si="376"/>
        <v>0</v>
      </c>
      <c r="X4005">
        <f t="shared" si="377"/>
        <v>1</v>
      </c>
    </row>
    <row r="4006" spans="1:24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>
        <f>E4006/D4006</f>
        <v>2E-3</v>
      </c>
      <c r="O4006" s="6">
        <f>IF(L4006&gt;0,E4006/L4006,0)</f>
        <v>1</v>
      </c>
      <c r="P4006" s="11">
        <f t="shared" si="372"/>
        <v>41919.954363425924</v>
      </c>
      <c r="Q4006" s="11">
        <f>(((J4006/60)/60)/24)+DATE(1970,1,1)+(-5/24)</f>
        <v>41889.954363425924</v>
      </c>
      <c r="R4006" s="13" t="s">
        <v>8271</v>
      </c>
      <c r="S4006" s="14" t="str">
        <f t="shared" si="373"/>
        <v>theater</v>
      </c>
      <c r="T4006" s="13" t="str">
        <f t="shared" si="374"/>
        <v>plays</v>
      </c>
      <c r="U4006">
        <f>LEN(C4006)</f>
        <v>41</v>
      </c>
      <c r="V4006">
        <f t="shared" si="375"/>
        <v>1</v>
      </c>
      <c r="W4006">
        <f t="shared" si="376"/>
        <v>0</v>
      </c>
      <c r="X4006">
        <f t="shared" si="377"/>
        <v>0</v>
      </c>
    </row>
    <row r="4007" spans="1:24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>
        <f>E4007/D4007</f>
        <v>1.3333333333333334E-2</v>
      </c>
      <c r="O4007" s="6">
        <f>IF(L4007&gt;0,E4007/L4007,0)</f>
        <v>20</v>
      </c>
      <c r="P4007" s="11">
        <f t="shared" si="372"/>
        <v>41932.599363425921</v>
      </c>
      <c r="Q4007" s="11">
        <f>(((J4007/60)/60)/24)+DATE(1970,1,1)+(-5/24)</f>
        <v>41872.599363425921</v>
      </c>
      <c r="R4007" s="13" t="s">
        <v>8271</v>
      </c>
      <c r="S4007" s="14" t="str">
        <f t="shared" si="373"/>
        <v>theater</v>
      </c>
      <c r="T4007" s="13" t="str">
        <f t="shared" si="374"/>
        <v>plays</v>
      </c>
      <c r="U4007">
        <f>LEN(C4007)</f>
        <v>120</v>
      </c>
      <c r="V4007">
        <f t="shared" si="375"/>
        <v>0</v>
      </c>
      <c r="W4007">
        <f t="shared" si="376"/>
        <v>0</v>
      </c>
      <c r="X4007">
        <f t="shared" si="377"/>
        <v>1</v>
      </c>
    </row>
    <row r="4008" spans="1:24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>
        <f>E4008/D4008</f>
        <v>6.666666666666667E-5</v>
      </c>
      <c r="O4008" s="6">
        <f>IF(L4008&gt;0,E4008/L4008,0)</f>
        <v>2</v>
      </c>
      <c r="P4008" s="11">
        <f t="shared" si="372"/>
        <v>42416.564664351848</v>
      </c>
      <c r="Q4008" s="11">
        <f>(((J4008/60)/60)/24)+DATE(1970,1,1)+(-5/24)</f>
        <v>42391.564664351848</v>
      </c>
      <c r="R4008" s="13" t="s">
        <v>8271</v>
      </c>
      <c r="S4008" s="14" t="str">
        <f t="shared" si="373"/>
        <v>theater</v>
      </c>
      <c r="T4008" s="13" t="str">
        <f t="shared" si="374"/>
        <v>plays</v>
      </c>
      <c r="U4008">
        <f>LEN(C4008)</f>
        <v>131</v>
      </c>
      <c r="V4008">
        <f t="shared" si="375"/>
        <v>0</v>
      </c>
      <c r="W4008">
        <f t="shared" si="376"/>
        <v>0</v>
      </c>
      <c r="X4008">
        <f t="shared" si="377"/>
        <v>1</v>
      </c>
    </row>
    <row r="4009" spans="1:24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>
        <f>E4009/D4009</f>
        <v>2.5000000000000001E-3</v>
      </c>
      <c r="O4009" s="6">
        <f>IF(L4009&gt;0,E4009/L4009,0)</f>
        <v>5</v>
      </c>
      <c r="P4009" s="11">
        <f t="shared" si="372"/>
        <v>41877.477777777778</v>
      </c>
      <c r="Q4009" s="11">
        <f>(((J4009/60)/60)/24)+DATE(1970,1,1)+(-5/24)</f>
        <v>41848.564594907402</v>
      </c>
      <c r="R4009" s="13" t="s">
        <v>8271</v>
      </c>
      <c r="S4009" s="14" t="str">
        <f t="shared" si="373"/>
        <v>theater</v>
      </c>
      <c r="T4009" s="13" t="str">
        <f t="shared" si="374"/>
        <v>plays</v>
      </c>
      <c r="U4009">
        <f>LEN(C4009)</f>
        <v>125</v>
      </c>
      <c r="V4009">
        <f t="shared" si="375"/>
        <v>0</v>
      </c>
      <c r="W4009">
        <f t="shared" si="376"/>
        <v>0</v>
      </c>
      <c r="X4009">
        <f t="shared" si="377"/>
        <v>1</v>
      </c>
    </row>
    <row r="4010" spans="1:24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>
        <f>E4010/D4010</f>
        <v>0.06</v>
      </c>
      <c r="O4010" s="6">
        <f>IF(L4010&gt;0,E4010/L4010,0)</f>
        <v>15</v>
      </c>
      <c r="P4010" s="11">
        <f t="shared" si="372"/>
        <v>42207.755868055552</v>
      </c>
      <c r="Q4010" s="11">
        <f>(((J4010/60)/60)/24)+DATE(1970,1,1)+(-5/24)</f>
        <v>42177.755868055552</v>
      </c>
      <c r="R4010" s="13" t="s">
        <v>8271</v>
      </c>
      <c r="S4010" s="14" t="str">
        <f t="shared" si="373"/>
        <v>theater</v>
      </c>
      <c r="T4010" s="13" t="str">
        <f t="shared" si="374"/>
        <v>plays</v>
      </c>
      <c r="U4010">
        <f>LEN(C4010)</f>
        <v>133</v>
      </c>
      <c r="V4010">
        <f t="shared" si="375"/>
        <v>0</v>
      </c>
      <c r="W4010">
        <f t="shared" si="376"/>
        <v>0</v>
      </c>
      <c r="X4010">
        <f t="shared" si="377"/>
        <v>1</v>
      </c>
    </row>
    <row r="4011" spans="1:24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>
        <f>E4011/D4011</f>
        <v>3.8860103626943004E-2</v>
      </c>
      <c r="O4011" s="6">
        <f>IF(L4011&gt;0,E4011/L4011,0)</f>
        <v>25</v>
      </c>
      <c r="P4011" s="11">
        <f t="shared" si="372"/>
        <v>41891.492592592593</v>
      </c>
      <c r="Q4011" s="11">
        <f>(((J4011/60)/60)/24)+DATE(1970,1,1)+(-5/24)</f>
        <v>41851.492592592593</v>
      </c>
      <c r="R4011" s="13" t="s">
        <v>8271</v>
      </c>
      <c r="S4011" s="14" t="str">
        <f t="shared" si="373"/>
        <v>theater</v>
      </c>
      <c r="T4011" s="13" t="str">
        <f t="shared" si="374"/>
        <v>plays</v>
      </c>
      <c r="U4011">
        <f>LEN(C4011)</f>
        <v>127</v>
      </c>
      <c r="V4011">
        <f t="shared" si="375"/>
        <v>0</v>
      </c>
      <c r="W4011">
        <f t="shared" si="376"/>
        <v>0</v>
      </c>
      <c r="X4011">
        <f t="shared" si="377"/>
        <v>1</v>
      </c>
    </row>
    <row r="4012" spans="1:24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>
        <f>E4012/D4012</f>
        <v>0.24194444444444443</v>
      </c>
      <c r="O4012" s="6">
        <f>IF(L4012&gt;0,E4012/L4012,0)</f>
        <v>45.842105263157897</v>
      </c>
      <c r="P4012" s="11">
        <f t="shared" si="372"/>
        <v>41938.562106481477</v>
      </c>
      <c r="Q4012" s="11">
        <f>(((J4012/60)/60)/24)+DATE(1970,1,1)+(-5/24)</f>
        <v>41921.562106481477</v>
      </c>
      <c r="R4012" s="13" t="s">
        <v>8271</v>
      </c>
      <c r="S4012" s="14" t="str">
        <f t="shared" si="373"/>
        <v>theater</v>
      </c>
      <c r="T4012" s="13" t="str">
        <f t="shared" si="374"/>
        <v>plays</v>
      </c>
      <c r="U4012">
        <f>LEN(C4012)</f>
        <v>115</v>
      </c>
      <c r="V4012">
        <f t="shared" si="375"/>
        <v>0</v>
      </c>
      <c r="W4012">
        <f t="shared" si="376"/>
        <v>0</v>
      </c>
      <c r="X4012">
        <f t="shared" si="377"/>
        <v>1</v>
      </c>
    </row>
    <row r="4013" spans="1:24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>
        <f>E4013/D4013</f>
        <v>7.5999999999999998E-2</v>
      </c>
      <c r="O4013" s="6">
        <f>IF(L4013&gt;0,E4013/L4013,0)</f>
        <v>4.75</v>
      </c>
      <c r="P4013" s="11">
        <f t="shared" si="372"/>
        <v>42032.336550925924</v>
      </c>
      <c r="Q4013" s="11">
        <f>(((J4013/60)/60)/24)+DATE(1970,1,1)+(-5/24)</f>
        <v>42002.336550925924</v>
      </c>
      <c r="R4013" s="13" t="s">
        <v>8271</v>
      </c>
      <c r="S4013" s="14" t="str">
        <f t="shared" si="373"/>
        <v>theater</v>
      </c>
      <c r="T4013" s="13" t="str">
        <f t="shared" si="374"/>
        <v>plays</v>
      </c>
      <c r="U4013">
        <f>LEN(C4013)</f>
        <v>134</v>
      </c>
      <c r="V4013">
        <f t="shared" si="375"/>
        <v>0</v>
      </c>
      <c r="W4013">
        <f t="shared" si="376"/>
        <v>0</v>
      </c>
      <c r="X4013">
        <f t="shared" si="377"/>
        <v>1</v>
      </c>
    </row>
    <row r="4014" spans="1:24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>
        <f>E4014/D4014</f>
        <v>0</v>
      </c>
      <c r="O4014" s="6">
        <f>IF(L4014&gt;0,E4014/L4014,0)</f>
        <v>0</v>
      </c>
      <c r="P4014" s="11">
        <f t="shared" si="372"/>
        <v>42126.336215277777</v>
      </c>
      <c r="Q4014" s="11">
        <f>(((J4014/60)/60)/24)+DATE(1970,1,1)+(-5/24)</f>
        <v>42096.336215277777</v>
      </c>
      <c r="R4014" s="13" t="s">
        <v>8271</v>
      </c>
      <c r="S4014" s="14" t="str">
        <f t="shared" si="373"/>
        <v>theater</v>
      </c>
      <c r="T4014" s="13" t="str">
        <f t="shared" si="374"/>
        <v>plays</v>
      </c>
      <c r="U4014">
        <f>LEN(C4014)</f>
        <v>131</v>
      </c>
      <c r="V4014">
        <f t="shared" si="375"/>
        <v>0</v>
      </c>
      <c r="W4014">
        <f t="shared" si="376"/>
        <v>0</v>
      </c>
      <c r="X4014">
        <f t="shared" si="377"/>
        <v>1</v>
      </c>
    </row>
    <row r="4015" spans="1:24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>
        <f>E4015/D4015</f>
        <v>1.2999999999999999E-2</v>
      </c>
      <c r="O4015" s="6">
        <f>IF(L4015&gt;0,E4015/L4015,0)</f>
        <v>13</v>
      </c>
      <c r="P4015" s="11">
        <f t="shared" si="372"/>
        <v>42051.092858796292</v>
      </c>
      <c r="Q4015" s="11">
        <f>(((J4015/60)/60)/24)+DATE(1970,1,1)+(-5/24)</f>
        <v>42021.092858796292</v>
      </c>
      <c r="R4015" s="13" t="s">
        <v>8271</v>
      </c>
      <c r="S4015" s="14" t="str">
        <f t="shared" si="373"/>
        <v>theater</v>
      </c>
      <c r="T4015" s="13" t="str">
        <f t="shared" si="374"/>
        <v>plays</v>
      </c>
      <c r="U4015">
        <f>LEN(C4015)</f>
        <v>135</v>
      </c>
      <c r="V4015">
        <f t="shared" si="375"/>
        <v>0</v>
      </c>
      <c r="W4015">
        <f t="shared" si="376"/>
        <v>0</v>
      </c>
      <c r="X4015">
        <f t="shared" si="377"/>
        <v>1</v>
      </c>
    </row>
    <row r="4016" spans="1:24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>
        <f>E4016/D4016</f>
        <v>0</v>
      </c>
      <c r="O4016" s="6">
        <f>IF(L4016&gt;0,E4016/L4016,0)</f>
        <v>0</v>
      </c>
      <c r="P4016" s="11">
        <f t="shared" si="372"/>
        <v>42434.037835648145</v>
      </c>
      <c r="Q4016" s="11">
        <f>(((J4016/60)/60)/24)+DATE(1970,1,1)+(-5/24)</f>
        <v>42419.037835648145</v>
      </c>
      <c r="R4016" s="13" t="s">
        <v>8271</v>
      </c>
      <c r="S4016" s="14" t="str">
        <f t="shared" si="373"/>
        <v>theater</v>
      </c>
      <c r="T4016" s="13" t="str">
        <f t="shared" si="374"/>
        <v>plays</v>
      </c>
      <c r="U4016">
        <f>LEN(C4016)</f>
        <v>131</v>
      </c>
      <c r="V4016">
        <f t="shared" si="375"/>
        <v>0</v>
      </c>
      <c r="W4016">
        <f t="shared" si="376"/>
        <v>0</v>
      </c>
      <c r="X4016">
        <f t="shared" si="377"/>
        <v>1</v>
      </c>
    </row>
    <row r="4017" spans="1:24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>
        <f>E4017/D4017</f>
        <v>1.4285714285714287E-4</v>
      </c>
      <c r="O4017" s="6">
        <f>IF(L4017&gt;0,E4017/L4017,0)</f>
        <v>1</v>
      </c>
      <c r="P4017" s="11">
        <f t="shared" si="372"/>
        <v>42204.572488425918</v>
      </c>
      <c r="Q4017" s="11">
        <f>(((J4017/60)/60)/24)+DATE(1970,1,1)+(-5/24)</f>
        <v>42174.572488425918</v>
      </c>
      <c r="R4017" s="13" t="s">
        <v>8271</v>
      </c>
      <c r="S4017" s="14" t="str">
        <f t="shared" si="373"/>
        <v>theater</v>
      </c>
      <c r="T4017" s="13" t="str">
        <f t="shared" si="374"/>
        <v>plays</v>
      </c>
      <c r="U4017">
        <f>LEN(C4017)</f>
        <v>131</v>
      </c>
      <c r="V4017">
        <f t="shared" si="375"/>
        <v>0</v>
      </c>
      <c r="W4017">
        <f t="shared" si="376"/>
        <v>0</v>
      </c>
      <c r="X4017">
        <f t="shared" si="377"/>
        <v>1</v>
      </c>
    </row>
    <row r="4018" spans="1:24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>
        <f>E4018/D4018</f>
        <v>0.14000000000000001</v>
      </c>
      <c r="O4018" s="6">
        <f>IF(L4018&gt;0,E4018/L4018,0)</f>
        <v>10</v>
      </c>
      <c r="P4018" s="11">
        <f t="shared" si="372"/>
        <v>41899.664351851847</v>
      </c>
      <c r="Q4018" s="11">
        <f>(((J4018/60)/60)/24)+DATE(1970,1,1)+(-5/24)</f>
        <v>41869.664351851847</v>
      </c>
      <c r="R4018" s="13" t="s">
        <v>8271</v>
      </c>
      <c r="S4018" s="14" t="str">
        <f t="shared" si="373"/>
        <v>theater</v>
      </c>
      <c r="T4018" s="13" t="str">
        <f t="shared" si="374"/>
        <v>plays</v>
      </c>
      <c r="U4018">
        <f>LEN(C4018)</f>
        <v>127</v>
      </c>
      <c r="V4018">
        <f t="shared" si="375"/>
        <v>0</v>
      </c>
      <c r="W4018">
        <f t="shared" si="376"/>
        <v>0</v>
      </c>
      <c r="X4018">
        <f t="shared" si="377"/>
        <v>1</v>
      </c>
    </row>
    <row r="4019" spans="1:24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>
        <f>E4019/D4019</f>
        <v>1.0500000000000001E-2</v>
      </c>
      <c r="O4019" s="6">
        <f>IF(L4019&gt;0,E4019/L4019,0)</f>
        <v>52.5</v>
      </c>
      <c r="P4019" s="11">
        <f t="shared" si="372"/>
        <v>41886.463819444441</v>
      </c>
      <c r="Q4019" s="11">
        <f>(((J4019/60)/60)/24)+DATE(1970,1,1)+(-5/24)</f>
        <v>41856.463819444441</v>
      </c>
      <c r="R4019" s="13" t="s">
        <v>8271</v>
      </c>
      <c r="S4019" s="14" t="str">
        <f t="shared" si="373"/>
        <v>theater</v>
      </c>
      <c r="T4019" s="13" t="str">
        <f t="shared" si="374"/>
        <v>plays</v>
      </c>
      <c r="U4019">
        <f>LEN(C4019)</f>
        <v>135</v>
      </c>
      <c r="V4019">
        <f t="shared" si="375"/>
        <v>0</v>
      </c>
      <c r="W4019">
        <f t="shared" si="376"/>
        <v>0</v>
      </c>
      <c r="X4019">
        <f t="shared" si="377"/>
        <v>1</v>
      </c>
    </row>
    <row r="4020" spans="1:24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>
        <f>E4020/D4020</f>
        <v>8.666666666666667E-2</v>
      </c>
      <c r="O4020" s="6">
        <f>IF(L4020&gt;0,E4020/L4020,0)</f>
        <v>32.5</v>
      </c>
      <c r="P4020" s="11">
        <f t="shared" si="372"/>
        <v>42650.702638888884</v>
      </c>
      <c r="Q4020" s="11">
        <f>(((J4020/60)/60)/24)+DATE(1970,1,1)+(-5/24)</f>
        <v>42620.702638888884</v>
      </c>
      <c r="R4020" s="13" t="s">
        <v>8271</v>
      </c>
      <c r="S4020" s="14" t="str">
        <f t="shared" si="373"/>
        <v>theater</v>
      </c>
      <c r="T4020" s="13" t="str">
        <f t="shared" si="374"/>
        <v>plays</v>
      </c>
      <c r="U4020">
        <f>LEN(C4020)</f>
        <v>82</v>
      </c>
      <c r="V4020">
        <f t="shared" si="375"/>
        <v>0</v>
      </c>
      <c r="W4020">
        <f t="shared" si="376"/>
        <v>1</v>
      </c>
      <c r="X4020">
        <f t="shared" si="377"/>
        <v>0</v>
      </c>
    </row>
    <row r="4021" spans="1:24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>
        <f>E4021/D4021</f>
        <v>8.2857142857142851E-3</v>
      </c>
      <c r="O4021" s="6">
        <f>IF(L4021&gt;0,E4021/L4021,0)</f>
        <v>7.25</v>
      </c>
      <c r="P4021" s="11">
        <f t="shared" si="372"/>
        <v>42475.477777777771</v>
      </c>
      <c r="Q4021" s="11">
        <f>(((J4021/60)/60)/24)+DATE(1970,1,1)+(-5/24)</f>
        <v>42417.467546296299</v>
      </c>
      <c r="R4021" s="13" t="s">
        <v>8271</v>
      </c>
      <c r="S4021" s="14" t="str">
        <f t="shared" si="373"/>
        <v>theater</v>
      </c>
      <c r="T4021" s="13" t="str">
        <f t="shared" si="374"/>
        <v>plays</v>
      </c>
      <c r="U4021">
        <f>LEN(C4021)</f>
        <v>132</v>
      </c>
      <c r="V4021">
        <f t="shared" si="375"/>
        <v>0</v>
      </c>
      <c r="W4021">
        <f t="shared" si="376"/>
        <v>0</v>
      </c>
      <c r="X4021">
        <f t="shared" si="377"/>
        <v>1</v>
      </c>
    </row>
    <row r="4022" spans="1:24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>
        <f>E4022/D4022</f>
        <v>0.16666666666666666</v>
      </c>
      <c r="O4022" s="6">
        <f>IF(L4022&gt;0,E4022/L4022,0)</f>
        <v>33.333333333333336</v>
      </c>
      <c r="P4022" s="11">
        <f t="shared" si="372"/>
        <v>42086.940960648142</v>
      </c>
      <c r="Q4022" s="11">
        <f>(((J4022/60)/60)/24)+DATE(1970,1,1)+(-5/24)</f>
        <v>42056.982627314814</v>
      </c>
      <c r="R4022" s="13" t="s">
        <v>8271</v>
      </c>
      <c r="S4022" s="14" t="str">
        <f t="shared" si="373"/>
        <v>theater</v>
      </c>
      <c r="T4022" s="13" t="str">
        <f t="shared" si="374"/>
        <v>plays</v>
      </c>
      <c r="U4022">
        <f>LEN(C4022)</f>
        <v>135</v>
      </c>
      <c r="V4022">
        <f t="shared" si="375"/>
        <v>0</v>
      </c>
      <c r="W4022">
        <f t="shared" si="376"/>
        <v>0</v>
      </c>
      <c r="X4022">
        <f t="shared" si="377"/>
        <v>1</v>
      </c>
    </row>
    <row r="4023" spans="1:24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>
        <f>E4023/D4023</f>
        <v>8.3333333333333332E-3</v>
      </c>
      <c r="O4023" s="6">
        <f>IF(L4023&gt;0,E4023/L4023,0)</f>
        <v>62.5</v>
      </c>
      <c r="P4023" s="11">
        <f t="shared" si="372"/>
        <v>41938.703217592592</v>
      </c>
      <c r="Q4023" s="11">
        <f>(((J4023/60)/60)/24)+DATE(1970,1,1)+(-5/24)</f>
        <v>41878.703217592592</v>
      </c>
      <c r="R4023" s="13" t="s">
        <v>8271</v>
      </c>
      <c r="S4023" s="14" t="str">
        <f t="shared" si="373"/>
        <v>theater</v>
      </c>
      <c r="T4023" s="13" t="str">
        <f t="shared" si="374"/>
        <v>plays</v>
      </c>
      <c r="U4023">
        <f>LEN(C4023)</f>
        <v>104</v>
      </c>
      <c r="V4023">
        <f t="shared" si="375"/>
        <v>0</v>
      </c>
      <c r="W4023">
        <f t="shared" si="376"/>
        <v>0</v>
      </c>
      <c r="X4023">
        <f t="shared" si="377"/>
        <v>1</v>
      </c>
    </row>
    <row r="4024" spans="1:24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>
        <f>E4024/D4024</f>
        <v>0.69561111111111107</v>
      </c>
      <c r="O4024" s="6">
        <f>IF(L4024&gt;0,E4024/L4024,0)</f>
        <v>63.558375634517766</v>
      </c>
      <c r="P4024" s="11">
        <f t="shared" si="372"/>
        <v>42035.912499999999</v>
      </c>
      <c r="Q4024" s="11">
        <f>(((J4024/60)/60)/24)+DATE(1970,1,1)+(-5/24)</f>
        <v>41990.375775462955</v>
      </c>
      <c r="R4024" s="13" t="s">
        <v>8271</v>
      </c>
      <c r="S4024" s="14" t="str">
        <f t="shared" si="373"/>
        <v>theater</v>
      </c>
      <c r="T4024" s="13" t="str">
        <f t="shared" si="374"/>
        <v>plays</v>
      </c>
      <c r="U4024">
        <f>LEN(C4024)</f>
        <v>79</v>
      </c>
      <c r="V4024">
        <f t="shared" si="375"/>
        <v>0</v>
      </c>
      <c r="W4024">
        <f t="shared" si="376"/>
        <v>1</v>
      </c>
      <c r="X4024">
        <f t="shared" si="377"/>
        <v>0</v>
      </c>
    </row>
    <row r="4025" spans="1:24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>
        <f>E4025/D4025</f>
        <v>0</v>
      </c>
      <c r="O4025" s="6">
        <f>IF(L4025&gt;0,E4025/L4025,0)</f>
        <v>0</v>
      </c>
      <c r="P4025" s="11">
        <f t="shared" si="372"/>
        <v>42453.749571759261</v>
      </c>
      <c r="Q4025" s="11">
        <f>(((J4025/60)/60)/24)+DATE(1970,1,1)+(-5/24)</f>
        <v>42408.791238425918</v>
      </c>
      <c r="R4025" s="13" t="s">
        <v>8271</v>
      </c>
      <c r="S4025" s="14" t="str">
        <f t="shared" si="373"/>
        <v>theater</v>
      </c>
      <c r="T4025" s="13" t="str">
        <f t="shared" si="374"/>
        <v>plays</v>
      </c>
      <c r="U4025">
        <f>LEN(C4025)</f>
        <v>109</v>
      </c>
      <c r="V4025">
        <f t="shared" si="375"/>
        <v>0</v>
      </c>
      <c r="W4025">
        <f t="shared" si="376"/>
        <v>0</v>
      </c>
      <c r="X4025">
        <f t="shared" si="377"/>
        <v>1</v>
      </c>
    </row>
    <row r="4026" spans="1:24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>
        <f>E4026/D4026</f>
        <v>1.2500000000000001E-2</v>
      </c>
      <c r="O4026" s="6">
        <f>IF(L4026&gt;0,E4026/L4026,0)</f>
        <v>10</v>
      </c>
      <c r="P4026" s="11">
        <f t="shared" si="372"/>
        <v>42247.461770833332</v>
      </c>
      <c r="Q4026" s="11">
        <f>(((J4026/60)/60)/24)+DATE(1970,1,1)+(-5/24)</f>
        <v>42217.461770833332</v>
      </c>
      <c r="R4026" s="13" t="s">
        <v>8271</v>
      </c>
      <c r="S4026" s="14" t="str">
        <f t="shared" si="373"/>
        <v>theater</v>
      </c>
      <c r="T4026" s="13" t="str">
        <f t="shared" si="374"/>
        <v>plays</v>
      </c>
      <c r="U4026">
        <f>LEN(C4026)</f>
        <v>127</v>
      </c>
      <c r="V4026">
        <f t="shared" si="375"/>
        <v>0</v>
      </c>
      <c r="W4026">
        <f t="shared" si="376"/>
        <v>0</v>
      </c>
      <c r="X4026">
        <f t="shared" si="377"/>
        <v>1</v>
      </c>
    </row>
    <row r="4027" spans="1:24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>
        <f>E4027/D4027</f>
        <v>0.05</v>
      </c>
      <c r="O4027" s="6">
        <f>IF(L4027&gt;0,E4027/L4027,0)</f>
        <v>62.5</v>
      </c>
      <c r="P4027" s="11">
        <f t="shared" si="372"/>
        <v>42211.029351851852</v>
      </c>
      <c r="Q4027" s="11">
        <f>(((J4027/60)/60)/24)+DATE(1970,1,1)+(-5/24)</f>
        <v>42151.029351851852</v>
      </c>
      <c r="R4027" s="13" t="s">
        <v>8271</v>
      </c>
      <c r="S4027" s="14" t="str">
        <f t="shared" si="373"/>
        <v>theater</v>
      </c>
      <c r="T4027" s="13" t="str">
        <f t="shared" si="374"/>
        <v>plays</v>
      </c>
      <c r="U4027">
        <f>LEN(C4027)</f>
        <v>135</v>
      </c>
      <c r="V4027">
        <f t="shared" si="375"/>
        <v>0</v>
      </c>
      <c r="W4027">
        <f t="shared" si="376"/>
        <v>0</v>
      </c>
      <c r="X4027">
        <f t="shared" si="377"/>
        <v>1</v>
      </c>
    </row>
    <row r="4028" spans="1:24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>
        <f>E4028/D4028</f>
        <v>0</v>
      </c>
      <c r="O4028" s="6">
        <f>IF(L4028&gt;0,E4028/L4028,0)</f>
        <v>0</v>
      </c>
      <c r="P4028" s="11">
        <f t="shared" si="372"/>
        <v>42342.488877314812</v>
      </c>
      <c r="Q4028" s="11">
        <f>(((J4028/60)/60)/24)+DATE(1970,1,1)+(-5/24)</f>
        <v>42282.447210648148</v>
      </c>
      <c r="R4028" s="13" t="s">
        <v>8271</v>
      </c>
      <c r="S4028" s="14" t="str">
        <f t="shared" si="373"/>
        <v>theater</v>
      </c>
      <c r="T4028" s="13" t="str">
        <f t="shared" si="374"/>
        <v>plays</v>
      </c>
      <c r="U4028">
        <f>LEN(C4028)</f>
        <v>109</v>
      </c>
      <c r="V4028">
        <f t="shared" si="375"/>
        <v>0</v>
      </c>
      <c r="W4028">
        <f t="shared" si="376"/>
        <v>0</v>
      </c>
      <c r="X4028">
        <f t="shared" si="377"/>
        <v>1</v>
      </c>
    </row>
    <row r="4029" spans="1:24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>
        <f>E4029/D4029</f>
        <v>7.166666666666667E-2</v>
      </c>
      <c r="O4029" s="6">
        <f>IF(L4029&gt;0,E4029/L4029,0)</f>
        <v>30.714285714285715</v>
      </c>
      <c r="P4029" s="11">
        <f t="shared" si="372"/>
        <v>42788.833333333336</v>
      </c>
      <c r="Q4029" s="11">
        <f>(((J4029/60)/60)/24)+DATE(1970,1,1)+(-5/24)</f>
        <v>42768.762511574074</v>
      </c>
      <c r="R4029" s="13" t="s">
        <v>8271</v>
      </c>
      <c r="S4029" s="14" t="str">
        <f t="shared" si="373"/>
        <v>theater</v>
      </c>
      <c r="T4029" s="13" t="str">
        <f t="shared" si="374"/>
        <v>plays</v>
      </c>
      <c r="U4029">
        <f>LEN(C4029)</f>
        <v>135</v>
      </c>
      <c r="V4029">
        <f t="shared" si="375"/>
        <v>0</v>
      </c>
      <c r="W4029">
        <f t="shared" si="376"/>
        <v>0</v>
      </c>
      <c r="X4029">
        <f t="shared" si="377"/>
        <v>1</v>
      </c>
    </row>
    <row r="4030" spans="1:24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>
        <f>E4030/D4030</f>
        <v>0.28050000000000003</v>
      </c>
      <c r="O4030" s="6">
        <f>IF(L4030&gt;0,E4030/L4030,0)</f>
        <v>51</v>
      </c>
      <c r="P4030" s="11">
        <f t="shared" si="372"/>
        <v>41795.730324074073</v>
      </c>
      <c r="Q4030" s="11">
        <f>(((J4030/60)/60)/24)+DATE(1970,1,1)+(-5/24)</f>
        <v>41765.730324074073</v>
      </c>
      <c r="R4030" s="13" t="s">
        <v>8271</v>
      </c>
      <c r="S4030" s="14" t="str">
        <f t="shared" si="373"/>
        <v>theater</v>
      </c>
      <c r="T4030" s="13" t="str">
        <f t="shared" si="374"/>
        <v>plays</v>
      </c>
      <c r="U4030">
        <f>LEN(C4030)</f>
        <v>119</v>
      </c>
      <c r="V4030">
        <f t="shared" si="375"/>
        <v>0</v>
      </c>
      <c r="W4030">
        <f t="shared" si="376"/>
        <v>0</v>
      </c>
      <c r="X4030">
        <f t="shared" si="377"/>
        <v>1</v>
      </c>
    </row>
    <row r="4031" spans="1:24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>
        <f>E4031/D4031</f>
        <v>0</v>
      </c>
      <c r="O4031" s="6">
        <f>IF(L4031&gt;0,E4031/L4031,0)</f>
        <v>0</v>
      </c>
      <c r="P4031" s="11">
        <f t="shared" si="372"/>
        <v>42351.816782407412</v>
      </c>
      <c r="Q4031" s="11">
        <f>(((J4031/60)/60)/24)+DATE(1970,1,1)+(-5/24)</f>
        <v>42321.816782407412</v>
      </c>
      <c r="R4031" s="13" t="s">
        <v>8271</v>
      </c>
      <c r="S4031" s="14" t="str">
        <f t="shared" si="373"/>
        <v>theater</v>
      </c>
      <c r="T4031" s="13" t="str">
        <f t="shared" si="374"/>
        <v>plays</v>
      </c>
      <c r="U4031">
        <f>LEN(C4031)</f>
        <v>119</v>
      </c>
      <c r="V4031">
        <f t="shared" si="375"/>
        <v>0</v>
      </c>
      <c r="W4031">
        <f t="shared" si="376"/>
        <v>0</v>
      </c>
      <c r="X4031">
        <f t="shared" si="377"/>
        <v>1</v>
      </c>
    </row>
    <row r="4032" spans="1:24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>
        <f>E4032/D4032</f>
        <v>0.16</v>
      </c>
      <c r="O4032" s="6">
        <f>IF(L4032&gt;0,E4032/L4032,0)</f>
        <v>66.666666666666671</v>
      </c>
      <c r="P4032" s="11">
        <f t="shared" si="372"/>
        <v>42403.575694444437</v>
      </c>
      <c r="Q4032" s="11">
        <f>(((J4032/60)/60)/24)+DATE(1970,1,1)+(-5/24)</f>
        <v>42374.446747685179</v>
      </c>
      <c r="R4032" s="13" t="s">
        <v>8271</v>
      </c>
      <c r="S4032" s="14" t="str">
        <f t="shared" si="373"/>
        <v>theater</v>
      </c>
      <c r="T4032" s="13" t="str">
        <f t="shared" si="374"/>
        <v>plays</v>
      </c>
      <c r="U4032">
        <f>LEN(C4032)</f>
        <v>113</v>
      </c>
      <c r="V4032">
        <f t="shared" si="375"/>
        <v>0</v>
      </c>
      <c r="W4032">
        <f t="shared" si="376"/>
        <v>0</v>
      </c>
      <c r="X4032">
        <f t="shared" si="377"/>
        <v>1</v>
      </c>
    </row>
    <row r="4033" spans="1:24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>
        <f>E4033/D4033</f>
        <v>0</v>
      </c>
      <c r="O4033" s="6">
        <f>IF(L4033&gt;0,E4033/L4033,0)</f>
        <v>0</v>
      </c>
      <c r="P4033" s="11">
        <f t="shared" si="372"/>
        <v>41991.418564814812</v>
      </c>
      <c r="Q4033" s="11">
        <f>(((J4033/60)/60)/24)+DATE(1970,1,1)+(-5/24)</f>
        <v>41941.376898148148</v>
      </c>
      <c r="R4033" s="13" t="s">
        <v>8271</v>
      </c>
      <c r="S4033" s="14" t="str">
        <f t="shared" si="373"/>
        <v>theater</v>
      </c>
      <c r="T4033" s="13" t="str">
        <f t="shared" si="374"/>
        <v>plays</v>
      </c>
      <c r="U4033">
        <f>LEN(C4033)</f>
        <v>133</v>
      </c>
      <c r="V4033">
        <f t="shared" si="375"/>
        <v>0</v>
      </c>
      <c r="W4033">
        <f t="shared" si="376"/>
        <v>0</v>
      </c>
      <c r="X4033">
        <f t="shared" si="377"/>
        <v>1</v>
      </c>
    </row>
    <row r="4034" spans="1:24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>
        <f>E4034/D4034</f>
        <v>6.8287037037037035E-2</v>
      </c>
      <c r="O4034" s="6">
        <f>IF(L4034&gt;0,E4034/L4034,0)</f>
        <v>59</v>
      </c>
      <c r="P4034" s="11">
        <f t="shared" ref="P4034:P4097" si="378">(((I4034/60)/60)/24)+DATE(1970,1,1)+(-5/24)</f>
        <v>42353.642546296294</v>
      </c>
      <c r="Q4034" s="11">
        <f>(((J4034/60)/60)/24)+DATE(1970,1,1)+(-5/24)</f>
        <v>42293.60087962963</v>
      </c>
      <c r="R4034" s="13" t="s">
        <v>8271</v>
      </c>
      <c r="S4034" s="14" t="str">
        <f t="shared" ref="S4034:S4097" si="379">LEFT(R4034,SEARCH("/",R4034)-1)</f>
        <v>theater</v>
      </c>
      <c r="T4034" s="13" t="str">
        <f t="shared" ref="T4034:T4097" si="380">RIGHT(R4034,LEN(R4034)-SEARCH("/",R4034))</f>
        <v>plays</v>
      </c>
      <c r="U4034">
        <f>LEN(C4034)</f>
        <v>130</v>
      </c>
      <c r="V4034">
        <f t="shared" si="375"/>
        <v>0</v>
      </c>
      <c r="W4034">
        <f t="shared" si="376"/>
        <v>0</v>
      </c>
      <c r="X4034">
        <f t="shared" si="377"/>
        <v>1</v>
      </c>
    </row>
    <row r="4035" spans="1:24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>
        <f>E4035/D4035</f>
        <v>0.25698702928870293</v>
      </c>
      <c r="O4035" s="6">
        <f>IF(L4035&gt;0,E4035/L4035,0)</f>
        <v>65.340319148936175</v>
      </c>
      <c r="P4035" s="11">
        <f t="shared" si="378"/>
        <v>42645.166666666664</v>
      </c>
      <c r="Q4035" s="11">
        <f>(((J4035/60)/60)/24)+DATE(1970,1,1)+(-5/24)</f>
        <v>42614.06046296296</v>
      </c>
      <c r="R4035" s="13" t="s">
        <v>8271</v>
      </c>
      <c r="S4035" s="14" t="str">
        <f t="shared" si="379"/>
        <v>theater</v>
      </c>
      <c r="T4035" s="13" t="str">
        <f t="shared" si="380"/>
        <v>plays</v>
      </c>
      <c r="U4035">
        <f>LEN(C4035)</f>
        <v>125</v>
      </c>
      <c r="V4035">
        <f t="shared" ref="V4035:V4098" si="381">IF(U4035&lt;50,1,0)</f>
        <v>0</v>
      </c>
      <c r="W4035">
        <f t="shared" ref="W4035:W4098" si="382">IF(AND(U4035&gt;= 50, U4035 &lt; 100),1,0)</f>
        <v>0</v>
      </c>
      <c r="X4035">
        <f t="shared" ref="X4035:X4098" si="383">IF(U4035&gt;=100,1,0)</f>
        <v>1</v>
      </c>
    </row>
    <row r="4036" spans="1:24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>
        <f>E4036/D4036</f>
        <v>1.4814814814814815E-2</v>
      </c>
      <c r="O4036" s="6">
        <f>IF(L4036&gt;0,E4036/L4036,0)</f>
        <v>100</v>
      </c>
      <c r="P4036" s="11">
        <f t="shared" si="378"/>
        <v>42097.697337962956</v>
      </c>
      <c r="Q4036" s="11">
        <f>(((J4036/60)/60)/24)+DATE(1970,1,1)+(-5/24)</f>
        <v>42067.739004629628</v>
      </c>
      <c r="R4036" s="13" t="s">
        <v>8271</v>
      </c>
      <c r="S4036" s="14" t="str">
        <f t="shared" si="379"/>
        <v>theater</v>
      </c>
      <c r="T4036" s="13" t="str">
        <f t="shared" si="380"/>
        <v>plays</v>
      </c>
      <c r="U4036">
        <f>LEN(C4036)</f>
        <v>129</v>
      </c>
      <c r="V4036">
        <f t="shared" si="381"/>
        <v>0</v>
      </c>
      <c r="W4036">
        <f t="shared" si="382"/>
        <v>0</v>
      </c>
      <c r="X4036">
        <f t="shared" si="383"/>
        <v>1</v>
      </c>
    </row>
    <row r="4037" spans="1:24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>
        <f>E4037/D4037</f>
        <v>0.36849999999999999</v>
      </c>
      <c r="O4037" s="6">
        <f>IF(L4037&gt;0,E4037/L4037,0)</f>
        <v>147.4</v>
      </c>
      <c r="P4037" s="11">
        <f t="shared" si="378"/>
        <v>41933.674618055549</v>
      </c>
      <c r="Q4037" s="11">
        <f>(((J4037/60)/60)/24)+DATE(1970,1,1)+(-5/24)</f>
        <v>41903.674618055549</v>
      </c>
      <c r="R4037" s="13" t="s">
        <v>8271</v>
      </c>
      <c r="S4037" s="14" t="str">
        <f t="shared" si="379"/>
        <v>theater</v>
      </c>
      <c r="T4037" s="13" t="str">
        <f t="shared" si="380"/>
        <v>plays</v>
      </c>
      <c r="U4037">
        <f>LEN(C4037)</f>
        <v>82</v>
      </c>
      <c r="V4037">
        <f t="shared" si="381"/>
        <v>0</v>
      </c>
      <c r="W4037">
        <f t="shared" si="382"/>
        <v>1</v>
      </c>
      <c r="X4037">
        <f t="shared" si="383"/>
        <v>0</v>
      </c>
    </row>
    <row r="4038" spans="1:24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>
        <f>E4038/D4038</f>
        <v>0.47049999999999997</v>
      </c>
      <c r="O4038" s="6">
        <f>IF(L4038&gt;0,E4038/L4038,0)</f>
        <v>166.05882352941177</v>
      </c>
      <c r="P4038" s="11">
        <f t="shared" si="378"/>
        <v>41821.729166666664</v>
      </c>
      <c r="Q4038" s="11">
        <f>(((J4038/60)/60)/24)+DATE(1970,1,1)+(-5/24)</f>
        <v>41804.728749999995</v>
      </c>
      <c r="R4038" s="13" t="s">
        <v>8271</v>
      </c>
      <c r="S4038" s="14" t="str">
        <f t="shared" si="379"/>
        <v>theater</v>
      </c>
      <c r="T4038" s="13" t="str">
        <f t="shared" si="380"/>
        <v>plays</v>
      </c>
      <c r="U4038">
        <f>LEN(C4038)</f>
        <v>133</v>
      </c>
      <c r="V4038">
        <f t="shared" si="381"/>
        <v>0</v>
      </c>
      <c r="W4038">
        <f t="shared" si="382"/>
        <v>0</v>
      </c>
      <c r="X4038">
        <f t="shared" si="383"/>
        <v>1</v>
      </c>
    </row>
    <row r="4039" spans="1:24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>
        <f>E4039/D4039</f>
        <v>0.11428571428571428</v>
      </c>
      <c r="O4039" s="6">
        <f>IF(L4039&gt;0,E4039/L4039,0)</f>
        <v>40</v>
      </c>
      <c r="P4039" s="11">
        <f t="shared" si="378"/>
        <v>42514.392361111109</v>
      </c>
      <c r="Q4039" s="11">
        <f>(((J4039/60)/60)/24)+DATE(1970,1,1)+(-5/24)</f>
        <v>42496.862442129634</v>
      </c>
      <c r="R4039" s="13" t="s">
        <v>8271</v>
      </c>
      <c r="S4039" s="14" t="str">
        <f t="shared" si="379"/>
        <v>theater</v>
      </c>
      <c r="T4039" s="13" t="str">
        <f t="shared" si="380"/>
        <v>plays</v>
      </c>
      <c r="U4039">
        <f>LEN(C4039)</f>
        <v>128</v>
      </c>
      <c r="V4039">
        <f t="shared" si="381"/>
        <v>0</v>
      </c>
      <c r="W4039">
        <f t="shared" si="382"/>
        <v>0</v>
      </c>
      <c r="X4039">
        <f t="shared" si="383"/>
        <v>1</v>
      </c>
    </row>
    <row r="4040" spans="1:24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>
        <f>E4040/D4040</f>
        <v>0.12039999999999999</v>
      </c>
      <c r="O4040" s="6">
        <f>IF(L4040&gt;0,E4040/L4040,0)</f>
        <v>75.25</v>
      </c>
      <c r="P4040" s="11">
        <f t="shared" si="378"/>
        <v>41929.59039351852</v>
      </c>
      <c r="Q4040" s="11">
        <f>(((J4040/60)/60)/24)+DATE(1970,1,1)+(-5/24)</f>
        <v>41869.59039351852</v>
      </c>
      <c r="R4040" s="13" t="s">
        <v>8271</v>
      </c>
      <c r="S4040" s="14" t="str">
        <f t="shared" si="379"/>
        <v>theater</v>
      </c>
      <c r="T4040" s="13" t="str">
        <f t="shared" si="380"/>
        <v>plays</v>
      </c>
      <c r="U4040">
        <f>LEN(C4040)</f>
        <v>119</v>
      </c>
      <c r="V4040">
        <f t="shared" si="381"/>
        <v>0</v>
      </c>
      <c r="W4040">
        <f t="shared" si="382"/>
        <v>0</v>
      </c>
      <c r="X4040">
        <f t="shared" si="383"/>
        <v>1</v>
      </c>
    </row>
    <row r="4041" spans="1:24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>
        <f>E4041/D4041</f>
        <v>0.6</v>
      </c>
      <c r="O4041" s="6">
        <f>IF(L4041&gt;0,E4041/L4041,0)</f>
        <v>60</v>
      </c>
      <c r="P4041" s="11">
        <f t="shared" si="378"/>
        <v>42339.040972222218</v>
      </c>
      <c r="Q4041" s="11">
        <f>(((J4041/60)/60)/24)+DATE(1970,1,1)+(-5/24)</f>
        <v>42305.462581018517</v>
      </c>
      <c r="R4041" s="13" t="s">
        <v>8271</v>
      </c>
      <c r="S4041" s="14" t="str">
        <f t="shared" si="379"/>
        <v>theater</v>
      </c>
      <c r="T4041" s="13" t="str">
        <f t="shared" si="380"/>
        <v>plays</v>
      </c>
      <c r="U4041">
        <f>LEN(C4041)</f>
        <v>98</v>
      </c>
      <c r="V4041">
        <f t="shared" si="381"/>
        <v>0</v>
      </c>
      <c r="W4041">
        <f t="shared" si="382"/>
        <v>1</v>
      </c>
      <c r="X4041">
        <f t="shared" si="383"/>
        <v>0</v>
      </c>
    </row>
    <row r="4042" spans="1:24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>
        <f>E4042/D4042</f>
        <v>0.3125</v>
      </c>
      <c r="O4042" s="6">
        <f>IF(L4042&gt;0,E4042/L4042,0)</f>
        <v>1250</v>
      </c>
      <c r="P4042" s="11">
        <f t="shared" si="378"/>
        <v>42202.916666666664</v>
      </c>
      <c r="Q4042" s="11">
        <f>(((J4042/60)/60)/24)+DATE(1970,1,1)+(-5/24)</f>
        <v>42144.023194444446</v>
      </c>
      <c r="R4042" s="13" t="s">
        <v>8271</v>
      </c>
      <c r="S4042" s="14" t="str">
        <f t="shared" si="379"/>
        <v>theater</v>
      </c>
      <c r="T4042" s="13" t="str">
        <f t="shared" si="380"/>
        <v>plays</v>
      </c>
      <c r="U4042">
        <f>LEN(C4042)</f>
        <v>126</v>
      </c>
      <c r="V4042">
        <f t="shared" si="381"/>
        <v>0</v>
      </c>
      <c r="W4042">
        <f t="shared" si="382"/>
        <v>0</v>
      </c>
      <c r="X4042">
        <f t="shared" si="383"/>
        <v>1</v>
      </c>
    </row>
    <row r="4043" spans="1:24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>
        <f>E4043/D4043</f>
        <v>4.1999999999999997E-3</v>
      </c>
      <c r="O4043" s="6">
        <f>IF(L4043&gt;0,E4043/L4043,0)</f>
        <v>10.5</v>
      </c>
      <c r="P4043" s="11">
        <f t="shared" si="378"/>
        <v>42619.265671296293</v>
      </c>
      <c r="Q4043" s="11">
        <f>(((J4043/60)/60)/24)+DATE(1970,1,1)+(-5/24)</f>
        <v>42559.265671296293</v>
      </c>
      <c r="R4043" s="13" t="s">
        <v>8271</v>
      </c>
      <c r="S4043" s="14" t="str">
        <f t="shared" si="379"/>
        <v>theater</v>
      </c>
      <c r="T4043" s="13" t="str">
        <f t="shared" si="380"/>
        <v>plays</v>
      </c>
      <c r="U4043">
        <f>LEN(C4043)</f>
        <v>84</v>
      </c>
      <c r="V4043">
        <f t="shared" si="381"/>
        <v>0</v>
      </c>
      <c r="W4043">
        <f t="shared" si="382"/>
        <v>1</v>
      </c>
      <c r="X4043">
        <f t="shared" si="383"/>
        <v>0</v>
      </c>
    </row>
    <row r="4044" spans="1:24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>
        <f>E4044/D4044</f>
        <v>2.0999999999999999E-3</v>
      </c>
      <c r="O4044" s="6">
        <f>IF(L4044&gt;0,E4044/L4044,0)</f>
        <v>7</v>
      </c>
      <c r="P4044" s="11">
        <f t="shared" si="378"/>
        <v>42024.594444444439</v>
      </c>
      <c r="Q4044" s="11">
        <f>(((J4044/60)/60)/24)+DATE(1970,1,1)+(-5/24)</f>
        <v>41994.875740740739</v>
      </c>
      <c r="R4044" s="13" t="s">
        <v>8271</v>
      </c>
      <c r="S4044" s="14" t="str">
        <f t="shared" si="379"/>
        <v>theater</v>
      </c>
      <c r="T4044" s="13" t="str">
        <f t="shared" si="380"/>
        <v>plays</v>
      </c>
      <c r="U4044">
        <f>LEN(C4044)</f>
        <v>123</v>
      </c>
      <c r="V4044">
        <f t="shared" si="381"/>
        <v>0</v>
      </c>
      <c r="W4044">
        <f t="shared" si="382"/>
        <v>0</v>
      </c>
      <c r="X4044">
        <f t="shared" si="383"/>
        <v>1</v>
      </c>
    </row>
    <row r="4045" spans="1:24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>
        <f>E4045/D4045</f>
        <v>0</v>
      </c>
      <c r="O4045" s="6">
        <f>IF(L4045&gt;0,E4045/L4045,0)</f>
        <v>0</v>
      </c>
      <c r="P4045" s="11">
        <f t="shared" si="378"/>
        <v>41963.749131944445</v>
      </c>
      <c r="Q4045" s="11">
        <f>(((J4045/60)/60)/24)+DATE(1970,1,1)+(-5/24)</f>
        <v>41948.749131944445</v>
      </c>
      <c r="R4045" s="13" t="s">
        <v>8271</v>
      </c>
      <c r="S4045" s="14" t="str">
        <f t="shared" si="379"/>
        <v>theater</v>
      </c>
      <c r="T4045" s="13" t="str">
        <f t="shared" si="380"/>
        <v>plays</v>
      </c>
      <c r="U4045">
        <f>LEN(C4045)</f>
        <v>110</v>
      </c>
      <c r="V4045">
        <f t="shared" si="381"/>
        <v>0</v>
      </c>
      <c r="W4045">
        <f t="shared" si="382"/>
        <v>0</v>
      </c>
      <c r="X4045">
        <f t="shared" si="383"/>
        <v>1</v>
      </c>
    </row>
    <row r="4046" spans="1:24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>
        <f>E4046/D4046</f>
        <v>0.375</v>
      </c>
      <c r="O4046" s="6">
        <f>IF(L4046&gt;0,E4046/L4046,0)</f>
        <v>56.25</v>
      </c>
      <c r="P4046" s="11">
        <f t="shared" si="378"/>
        <v>42103.999999999993</v>
      </c>
      <c r="Q4046" s="11">
        <f>(((J4046/60)/60)/24)+DATE(1970,1,1)+(-5/24)</f>
        <v>42074.011365740742</v>
      </c>
      <c r="R4046" s="13" t="s">
        <v>8271</v>
      </c>
      <c r="S4046" s="14" t="str">
        <f t="shared" si="379"/>
        <v>theater</v>
      </c>
      <c r="T4046" s="13" t="str">
        <f t="shared" si="380"/>
        <v>plays</v>
      </c>
      <c r="U4046">
        <f>LEN(C4046)</f>
        <v>131</v>
      </c>
      <c r="V4046">
        <f t="shared" si="381"/>
        <v>0</v>
      </c>
      <c r="W4046">
        <f t="shared" si="382"/>
        <v>0</v>
      </c>
      <c r="X4046">
        <f t="shared" si="383"/>
        <v>1</v>
      </c>
    </row>
    <row r="4047" spans="1:24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>
        <f>E4047/D4047</f>
        <v>2.0000000000000001E-4</v>
      </c>
      <c r="O4047" s="6">
        <f>IF(L4047&gt;0,E4047/L4047,0)</f>
        <v>1</v>
      </c>
      <c r="P4047" s="11">
        <f t="shared" si="378"/>
        <v>41871.992928240739</v>
      </c>
      <c r="Q4047" s="11">
        <f>(((J4047/60)/60)/24)+DATE(1970,1,1)+(-5/24)</f>
        <v>41841.992928240739</v>
      </c>
      <c r="R4047" s="13" t="s">
        <v>8271</v>
      </c>
      <c r="S4047" s="14" t="str">
        <f t="shared" si="379"/>
        <v>theater</v>
      </c>
      <c r="T4047" s="13" t="str">
        <f t="shared" si="380"/>
        <v>plays</v>
      </c>
      <c r="U4047">
        <f>LEN(C4047)</f>
        <v>135</v>
      </c>
      <c r="V4047">
        <f t="shared" si="381"/>
        <v>0</v>
      </c>
      <c r="W4047">
        <f t="shared" si="382"/>
        <v>0</v>
      </c>
      <c r="X4047">
        <f t="shared" si="383"/>
        <v>1</v>
      </c>
    </row>
    <row r="4048" spans="1:24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>
        <f>E4048/D4048</f>
        <v>8.2142857142857142E-2</v>
      </c>
      <c r="O4048" s="6">
        <f>IF(L4048&gt;0,E4048/L4048,0)</f>
        <v>38.333333333333336</v>
      </c>
      <c r="P4048" s="11">
        <f t="shared" si="378"/>
        <v>41934.442245370366</v>
      </c>
      <c r="Q4048" s="11">
        <f>(((J4048/60)/60)/24)+DATE(1970,1,1)+(-5/24)</f>
        <v>41904.442245370366</v>
      </c>
      <c r="R4048" s="13" t="s">
        <v>8271</v>
      </c>
      <c r="S4048" s="14" t="str">
        <f t="shared" si="379"/>
        <v>theater</v>
      </c>
      <c r="T4048" s="13" t="str">
        <f t="shared" si="380"/>
        <v>plays</v>
      </c>
      <c r="U4048">
        <f>LEN(C4048)</f>
        <v>135</v>
      </c>
      <c r="V4048">
        <f t="shared" si="381"/>
        <v>0</v>
      </c>
      <c r="W4048">
        <f t="shared" si="382"/>
        <v>0</v>
      </c>
      <c r="X4048">
        <f t="shared" si="383"/>
        <v>1</v>
      </c>
    </row>
    <row r="4049" spans="1:24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>
        <f>E4049/D4049</f>
        <v>2.1999999999999999E-2</v>
      </c>
      <c r="O4049" s="6">
        <f>IF(L4049&gt;0,E4049/L4049,0)</f>
        <v>27.5</v>
      </c>
      <c r="P4049" s="11">
        <f t="shared" si="378"/>
        <v>42014.833333333336</v>
      </c>
      <c r="Q4049" s="11">
        <f>(((J4049/60)/60)/24)+DATE(1970,1,1)+(-5/24)</f>
        <v>41990.814155092587</v>
      </c>
      <c r="R4049" s="13" t="s">
        <v>8271</v>
      </c>
      <c r="S4049" s="14" t="str">
        <f t="shared" si="379"/>
        <v>theater</v>
      </c>
      <c r="T4049" s="13" t="str">
        <f t="shared" si="380"/>
        <v>plays</v>
      </c>
      <c r="U4049">
        <f>LEN(C4049)</f>
        <v>121</v>
      </c>
      <c r="V4049">
        <f t="shared" si="381"/>
        <v>0</v>
      </c>
      <c r="W4049">
        <f t="shared" si="382"/>
        <v>0</v>
      </c>
      <c r="X4049">
        <f t="shared" si="383"/>
        <v>1</v>
      </c>
    </row>
    <row r="4050" spans="1:24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>
        <f>E4050/D4050</f>
        <v>0.17652941176470588</v>
      </c>
      <c r="O4050" s="6">
        <f>IF(L4050&gt;0,E4050/L4050,0)</f>
        <v>32.978021978021978</v>
      </c>
      <c r="P4050" s="11">
        <f t="shared" si="378"/>
        <v>42471.259108796294</v>
      </c>
      <c r="Q4050" s="11">
        <f>(((J4050/60)/60)/24)+DATE(1970,1,1)+(-5/24)</f>
        <v>42436.300775462958</v>
      </c>
      <c r="R4050" s="13" t="s">
        <v>8271</v>
      </c>
      <c r="S4050" s="14" t="str">
        <f t="shared" si="379"/>
        <v>theater</v>
      </c>
      <c r="T4050" s="13" t="str">
        <f t="shared" si="380"/>
        <v>plays</v>
      </c>
      <c r="U4050">
        <f>LEN(C4050)</f>
        <v>135</v>
      </c>
      <c r="V4050">
        <f t="shared" si="381"/>
        <v>0</v>
      </c>
      <c r="W4050">
        <f t="shared" si="382"/>
        <v>0</v>
      </c>
      <c r="X4050">
        <f t="shared" si="383"/>
        <v>1</v>
      </c>
    </row>
    <row r="4051" spans="1:24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>
        <f>E4051/D4051</f>
        <v>8.0000000000000004E-4</v>
      </c>
      <c r="O4051" s="6">
        <f>IF(L4051&gt;0,E4051/L4051,0)</f>
        <v>16</v>
      </c>
      <c r="P4051" s="11">
        <f t="shared" si="378"/>
        <v>42199.750173611108</v>
      </c>
      <c r="Q4051" s="11">
        <f>(((J4051/60)/60)/24)+DATE(1970,1,1)+(-5/24)</f>
        <v>42169.750173611108</v>
      </c>
      <c r="R4051" s="13" t="s">
        <v>8271</v>
      </c>
      <c r="S4051" s="14" t="str">
        <f t="shared" si="379"/>
        <v>theater</v>
      </c>
      <c r="T4051" s="13" t="str">
        <f t="shared" si="380"/>
        <v>plays</v>
      </c>
      <c r="U4051">
        <f>LEN(C4051)</f>
        <v>129</v>
      </c>
      <c r="V4051">
        <f t="shared" si="381"/>
        <v>0</v>
      </c>
      <c r="W4051">
        <f t="shared" si="382"/>
        <v>0</v>
      </c>
      <c r="X4051">
        <f t="shared" si="383"/>
        <v>1</v>
      </c>
    </row>
    <row r="4052" spans="1:24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>
        <f>E4052/D4052</f>
        <v>6.6666666666666664E-4</v>
      </c>
      <c r="O4052" s="6">
        <f>IF(L4052&gt;0,E4052/L4052,0)</f>
        <v>1</v>
      </c>
      <c r="P4052" s="11">
        <f t="shared" si="378"/>
        <v>41935.428136574068</v>
      </c>
      <c r="Q4052" s="11">
        <f>(((J4052/60)/60)/24)+DATE(1970,1,1)+(-5/24)</f>
        <v>41905.428136574068</v>
      </c>
      <c r="R4052" s="13" t="s">
        <v>8271</v>
      </c>
      <c r="S4052" s="14" t="str">
        <f t="shared" si="379"/>
        <v>theater</v>
      </c>
      <c r="T4052" s="13" t="str">
        <f t="shared" si="380"/>
        <v>plays</v>
      </c>
      <c r="U4052">
        <f>LEN(C4052)</f>
        <v>135</v>
      </c>
      <c r="V4052">
        <f t="shared" si="381"/>
        <v>0</v>
      </c>
      <c r="W4052">
        <f t="shared" si="382"/>
        <v>0</v>
      </c>
      <c r="X4052">
        <f t="shared" si="383"/>
        <v>1</v>
      </c>
    </row>
    <row r="4053" spans="1:24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>
        <f>E4053/D4053</f>
        <v>0</v>
      </c>
      <c r="O4053" s="6">
        <f>IF(L4053&gt;0,E4053/L4053,0)</f>
        <v>0</v>
      </c>
      <c r="P4053" s="11">
        <f t="shared" si="378"/>
        <v>41768.078472222223</v>
      </c>
      <c r="Q4053" s="11">
        <f>(((J4053/60)/60)/24)+DATE(1970,1,1)+(-5/24)</f>
        <v>41761.601817129631</v>
      </c>
      <c r="R4053" s="13" t="s">
        <v>8271</v>
      </c>
      <c r="S4053" s="14" t="str">
        <f t="shared" si="379"/>
        <v>theater</v>
      </c>
      <c r="T4053" s="13" t="str">
        <f t="shared" si="380"/>
        <v>plays</v>
      </c>
      <c r="U4053">
        <f>LEN(C4053)</f>
        <v>118</v>
      </c>
      <c r="V4053">
        <f t="shared" si="381"/>
        <v>0</v>
      </c>
      <c r="W4053">
        <f t="shared" si="382"/>
        <v>0</v>
      </c>
      <c r="X4053">
        <f t="shared" si="383"/>
        <v>1</v>
      </c>
    </row>
    <row r="4054" spans="1:24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>
        <f>E4054/D4054</f>
        <v>0.37533333333333335</v>
      </c>
      <c r="O4054" s="6">
        <f>IF(L4054&gt;0,E4054/L4054,0)</f>
        <v>86.615384615384613</v>
      </c>
      <c r="P4054" s="11">
        <f t="shared" si="378"/>
        <v>41925.670324074068</v>
      </c>
      <c r="Q4054" s="11">
        <f>(((J4054/60)/60)/24)+DATE(1970,1,1)+(-5/24)</f>
        <v>41865.670324074068</v>
      </c>
      <c r="R4054" s="13" t="s">
        <v>8271</v>
      </c>
      <c r="S4054" s="14" t="str">
        <f t="shared" si="379"/>
        <v>theater</v>
      </c>
      <c r="T4054" s="13" t="str">
        <f t="shared" si="380"/>
        <v>plays</v>
      </c>
      <c r="U4054">
        <f>LEN(C4054)</f>
        <v>137</v>
      </c>
      <c r="V4054">
        <f t="shared" si="381"/>
        <v>0</v>
      </c>
      <c r="W4054">
        <f t="shared" si="382"/>
        <v>0</v>
      </c>
      <c r="X4054">
        <f t="shared" si="383"/>
        <v>1</v>
      </c>
    </row>
    <row r="4055" spans="1:24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>
        <f>E4055/D4055</f>
        <v>0.22</v>
      </c>
      <c r="O4055" s="6">
        <f>IF(L4055&gt;0,E4055/L4055,0)</f>
        <v>55</v>
      </c>
      <c r="P4055" s="11">
        <f t="shared" si="378"/>
        <v>41958.624999999993</v>
      </c>
      <c r="Q4055" s="11">
        <f>(((J4055/60)/60)/24)+DATE(1970,1,1)+(-5/24)</f>
        <v>41928.481805555552</v>
      </c>
      <c r="R4055" s="13" t="s">
        <v>8271</v>
      </c>
      <c r="S4055" s="14" t="str">
        <f t="shared" si="379"/>
        <v>theater</v>
      </c>
      <c r="T4055" s="13" t="str">
        <f t="shared" si="380"/>
        <v>plays</v>
      </c>
      <c r="U4055">
        <f>LEN(C4055)</f>
        <v>125</v>
      </c>
      <c r="V4055">
        <f t="shared" si="381"/>
        <v>0</v>
      </c>
      <c r="W4055">
        <f t="shared" si="382"/>
        <v>0</v>
      </c>
      <c r="X4055">
        <f t="shared" si="383"/>
        <v>1</v>
      </c>
    </row>
    <row r="4056" spans="1:24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>
        <f>E4056/D4056</f>
        <v>0</v>
      </c>
      <c r="O4056" s="6">
        <f>IF(L4056&gt;0,E4056/L4056,0)</f>
        <v>0</v>
      </c>
      <c r="P4056" s="11">
        <f t="shared" si="378"/>
        <v>42643.958333333336</v>
      </c>
      <c r="Q4056" s="11">
        <f>(((J4056/60)/60)/24)+DATE(1970,1,1)+(-5/24)</f>
        <v>42613.632928240739</v>
      </c>
      <c r="R4056" s="13" t="s">
        <v>8271</v>
      </c>
      <c r="S4056" s="14" t="str">
        <f t="shared" si="379"/>
        <v>theater</v>
      </c>
      <c r="T4056" s="13" t="str">
        <f t="shared" si="380"/>
        <v>plays</v>
      </c>
      <c r="U4056">
        <f>LEN(C4056)</f>
        <v>135</v>
      </c>
      <c r="V4056">
        <f t="shared" si="381"/>
        <v>0</v>
      </c>
      <c r="W4056">
        <f t="shared" si="382"/>
        <v>0</v>
      </c>
      <c r="X4056">
        <f t="shared" si="383"/>
        <v>1</v>
      </c>
    </row>
    <row r="4057" spans="1:24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>
        <f>E4057/D4057</f>
        <v>0.1762</v>
      </c>
      <c r="O4057" s="6">
        <f>IF(L4057&gt;0,E4057/L4057,0)</f>
        <v>41.952380952380949</v>
      </c>
      <c r="P4057" s="11">
        <f t="shared" si="378"/>
        <v>41809.44017361111</v>
      </c>
      <c r="Q4057" s="11">
        <f>(((J4057/60)/60)/24)+DATE(1970,1,1)+(-5/24)</f>
        <v>41779.44017361111</v>
      </c>
      <c r="R4057" s="13" t="s">
        <v>8271</v>
      </c>
      <c r="S4057" s="14" t="str">
        <f t="shared" si="379"/>
        <v>theater</v>
      </c>
      <c r="T4057" s="13" t="str">
        <f t="shared" si="380"/>
        <v>plays</v>
      </c>
      <c r="U4057">
        <f>LEN(C4057)</f>
        <v>130</v>
      </c>
      <c r="V4057">
        <f t="shared" si="381"/>
        <v>0</v>
      </c>
      <c r="W4057">
        <f t="shared" si="382"/>
        <v>0</v>
      </c>
      <c r="X4057">
        <f t="shared" si="383"/>
        <v>1</v>
      </c>
    </row>
    <row r="4058" spans="1:24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>
        <f>E4058/D4058</f>
        <v>0.53</v>
      </c>
      <c r="O4058" s="6">
        <f>IF(L4058&gt;0,E4058/L4058,0)</f>
        <v>88.333333333333329</v>
      </c>
      <c r="P4058" s="11">
        <f t="shared" si="378"/>
        <v>42554.624305555553</v>
      </c>
      <c r="Q4058" s="11">
        <f>(((J4058/60)/60)/24)+DATE(1970,1,1)+(-5/24)</f>
        <v>42534.724988425929</v>
      </c>
      <c r="R4058" s="13" t="s">
        <v>8271</v>
      </c>
      <c r="S4058" s="14" t="str">
        <f t="shared" si="379"/>
        <v>theater</v>
      </c>
      <c r="T4058" s="13" t="str">
        <f t="shared" si="380"/>
        <v>plays</v>
      </c>
      <c r="U4058">
        <f>LEN(C4058)</f>
        <v>123</v>
      </c>
      <c r="V4058">
        <f t="shared" si="381"/>
        <v>0</v>
      </c>
      <c r="W4058">
        <f t="shared" si="382"/>
        <v>0</v>
      </c>
      <c r="X4058">
        <f t="shared" si="383"/>
        <v>1</v>
      </c>
    </row>
    <row r="4059" spans="1:24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>
        <f>E4059/D4059</f>
        <v>0.22142857142857142</v>
      </c>
      <c r="O4059" s="6">
        <f>IF(L4059&gt;0,E4059/L4059,0)</f>
        <v>129.16666666666666</v>
      </c>
      <c r="P4059" s="11">
        <f t="shared" si="378"/>
        <v>42333.749999999993</v>
      </c>
      <c r="Q4059" s="11">
        <f>(((J4059/60)/60)/24)+DATE(1970,1,1)+(-5/24)</f>
        <v>42310.760185185187</v>
      </c>
      <c r="R4059" s="13" t="s">
        <v>8271</v>
      </c>
      <c r="S4059" s="14" t="str">
        <f t="shared" si="379"/>
        <v>theater</v>
      </c>
      <c r="T4059" s="13" t="str">
        <f t="shared" si="380"/>
        <v>plays</v>
      </c>
      <c r="U4059">
        <f>LEN(C4059)</f>
        <v>135</v>
      </c>
      <c r="V4059">
        <f t="shared" si="381"/>
        <v>0</v>
      </c>
      <c r="W4059">
        <f t="shared" si="382"/>
        <v>0</v>
      </c>
      <c r="X4059">
        <f t="shared" si="383"/>
        <v>1</v>
      </c>
    </row>
    <row r="4060" spans="1:24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>
        <f>E4060/D4060</f>
        <v>2.5333333333333333E-2</v>
      </c>
      <c r="O4060" s="6">
        <f>IF(L4060&gt;0,E4060/L4060,0)</f>
        <v>23.75</v>
      </c>
      <c r="P4060" s="11">
        <f t="shared" si="378"/>
        <v>42460.957638888889</v>
      </c>
      <c r="Q4060" s="11">
        <f>(((J4060/60)/60)/24)+DATE(1970,1,1)+(-5/24)</f>
        <v>42445.852361111109</v>
      </c>
      <c r="R4060" s="13" t="s">
        <v>8271</v>
      </c>
      <c r="S4060" s="14" t="str">
        <f t="shared" si="379"/>
        <v>theater</v>
      </c>
      <c r="T4060" s="13" t="str">
        <f t="shared" si="380"/>
        <v>plays</v>
      </c>
      <c r="U4060">
        <f>LEN(C4060)</f>
        <v>122</v>
      </c>
      <c r="V4060">
        <f t="shared" si="381"/>
        <v>0</v>
      </c>
      <c r="W4060">
        <f t="shared" si="382"/>
        <v>0</v>
      </c>
      <c r="X4060">
        <f t="shared" si="383"/>
        <v>1</v>
      </c>
    </row>
    <row r="4061" spans="1:24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>
        <f>E4061/D4061</f>
        <v>2.5000000000000001E-2</v>
      </c>
      <c r="O4061" s="6">
        <f>IF(L4061&gt;0,E4061/L4061,0)</f>
        <v>35.714285714285715</v>
      </c>
      <c r="P4061" s="11">
        <f t="shared" si="378"/>
        <v>41897.916666666664</v>
      </c>
      <c r="Q4061" s="11">
        <f>(((J4061/60)/60)/24)+DATE(1970,1,1)+(-5/24)</f>
        <v>41866.432314814811</v>
      </c>
      <c r="R4061" s="13" t="s">
        <v>8271</v>
      </c>
      <c r="S4061" s="14" t="str">
        <f t="shared" si="379"/>
        <v>theater</v>
      </c>
      <c r="T4061" s="13" t="str">
        <f t="shared" si="380"/>
        <v>plays</v>
      </c>
      <c r="U4061">
        <f>LEN(C4061)</f>
        <v>113</v>
      </c>
      <c r="V4061">
        <f t="shared" si="381"/>
        <v>0</v>
      </c>
      <c r="W4061">
        <f t="shared" si="382"/>
        <v>0</v>
      </c>
      <c r="X4061">
        <f t="shared" si="383"/>
        <v>1</v>
      </c>
    </row>
    <row r="4062" spans="1:24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>
        <f>E4062/D4062</f>
        <v>2.8500000000000001E-2</v>
      </c>
      <c r="O4062" s="6">
        <f>IF(L4062&gt;0,E4062/L4062,0)</f>
        <v>57</v>
      </c>
      <c r="P4062" s="11">
        <f t="shared" si="378"/>
        <v>41813.458333333328</v>
      </c>
      <c r="Q4062" s="11">
        <f>(((J4062/60)/60)/24)+DATE(1970,1,1)+(-5/24)</f>
        <v>41779.486759259256</v>
      </c>
      <c r="R4062" s="13" t="s">
        <v>8271</v>
      </c>
      <c r="S4062" s="14" t="str">
        <f t="shared" si="379"/>
        <v>theater</v>
      </c>
      <c r="T4062" s="13" t="str">
        <f t="shared" si="380"/>
        <v>plays</v>
      </c>
      <c r="U4062">
        <f>LEN(C4062)</f>
        <v>134</v>
      </c>
      <c r="V4062">
        <f t="shared" si="381"/>
        <v>0</v>
      </c>
      <c r="W4062">
        <f t="shared" si="382"/>
        <v>0</v>
      </c>
      <c r="X4062">
        <f t="shared" si="383"/>
        <v>1</v>
      </c>
    </row>
    <row r="4063" spans="1:24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>
        <f>E4063/D4063</f>
        <v>0</v>
      </c>
      <c r="O4063" s="6">
        <f>IF(L4063&gt;0,E4063/L4063,0)</f>
        <v>0</v>
      </c>
      <c r="P4063" s="11">
        <f t="shared" si="378"/>
        <v>42480.891469907401</v>
      </c>
      <c r="Q4063" s="11">
        <f>(((J4063/60)/60)/24)+DATE(1970,1,1)+(-5/24)</f>
        <v>42420.933136574073</v>
      </c>
      <c r="R4063" s="13" t="s">
        <v>8271</v>
      </c>
      <c r="S4063" s="14" t="str">
        <f t="shared" si="379"/>
        <v>theater</v>
      </c>
      <c r="T4063" s="13" t="str">
        <f t="shared" si="380"/>
        <v>plays</v>
      </c>
      <c r="U4063">
        <f>LEN(C4063)</f>
        <v>80</v>
      </c>
      <c r="V4063">
        <f t="shared" si="381"/>
        <v>0</v>
      </c>
      <c r="W4063">
        <f t="shared" si="382"/>
        <v>1</v>
      </c>
      <c r="X4063">
        <f t="shared" si="383"/>
        <v>0</v>
      </c>
    </row>
    <row r="4064" spans="1:24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>
        <f>E4064/D4064</f>
        <v>2.4500000000000001E-2</v>
      </c>
      <c r="O4064" s="6">
        <f>IF(L4064&gt;0,E4064/L4064,0)</f>
        <v>163.33333333333334</v>
      </c>
      <c r="P4064" s="11">
        <f t="shared" si="378"/>
        <v>42553.530879629623</v>
      </c>
      <c r="Q4064" s="11">
        <f>(((J4064/60)/60)/24)+DATE(1970,1,1)+(-5/24)</f>
        <v>42523.530879629623</v>
      </c>
      <c r="R4064" s="13" t="s">
        <v>8271</v>
      </c>
      <c r="S4064" s="14" t="str">
        <f t="shared" si="379"/>
        <v>theater</v>
      </c>
      <c r="T4064" s="13" t="str">
        <f t="shared" si="380"/>
        <v>plays</v>
      </c>
      <c r="U4064">
        <f>LEN(C4064)</f>
        <v>131</v>
      </c>
      <c r="V4064">
        <f t="shared" si="381"/>
        <v>0</v>
      </c>
      <c r="W4064">
        <f t="shared" si="382"/>
        <v>0</v>
      </c>
      <c r="X4064">
        <f t="shared" si="383"/>
        <v>1</v>
      </c>
    </row>
    <row r="4065" spans="1:24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>
        <f>E4065/D4065</f>
        <v>1.4210526315789474E-2</v>
      </c>
      <c r="O4065" s="6">
        <f>IF(L4065&gt;0,E4065/L4065,0)</f>
        <v>15</v>
      </c>
      <c r="P4065" s="11">
        <f t="shared" si="378"/>
        <v>41817.473194444443</v>
      </c>
      <c r="Q4065" s="11">
        <f>(((J4065/60)/60)/24)+DATE(1970,1,1)+(-5/24)</f>
        <v>41787.473194444443</v>
      </c>
      <c r="R4065" s="13" t="s">
        <v>8271</v>
      </c>
      <c r="S4065" s="14" t="str">
        <f t="shared" si="379"/>
        <v>theater</v>
      </c>
      <c r="T4065" s="13" t="str">
        <f t="shared" si="380"/>
        <v>plays</v>
      </c>
      <c r="U4065">
        <f>LEN(C4065)</f>
        <v>131</v>
      </c>
      <c r="V4065">
        <f t="shared" si="381"/>
        <v>0</v>
      </c>
      <c r="W4065">
        <f t="shared" si="382"/>
        <v>0</v>
      </c>
      <c r="X4065">
        <f t="shared" si="383"/>
        <v>1</v>
      </c>
    </row>
    <row r="4066" spans="1:24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>
        <f>E4066/D4066</f>
        <v>0.1925</v>
      </c>
      <c r="O4066" s="6">
        <f>IF(L4066&gt;0,E4066/L4066,0)</f>
        <v>64.166666666666671</v>
      </c>
      <c r="P4066" s="11">
        <f t="shared" si="378"/>
        <v>42123.379930555551</v>
      </c>
      <c r="Q4066" s="11">
        <f>(((J4066/60)/60)/24)+DATE(1970,1,1)+(-5/24)</f>
        <v>42093.379930555551</v>
      </c>
      <c r="R4066" s="13" t="s">
        <v>8271</v>
      </c>
      <c r="S4066" s="14" t="str">
        <f t="shared" si="379"/>
        <v>theater</v>
      </c>
      <c r="T4066" s="13" t="str">
        <f t="shared" si="380"/>
        <v>plays</v>
      </c>
      <c r="U4066">
        <f>LEN(C4066)</f>
        <v>132</v>
      </c>
      <c r="V4066">
        <f t="shared" si="381"/>
        <v>0</v>
      </c>
      <c r="W4066">
        <f t="shared" si="382"/>
        <v>0</v>
      </c>
      <c r="X4066">
        <f t="shared" si="383"/>
        <v>1</v>
      </c>
    </row>
    <row r="4067" spans="1:24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>
        <f>E4067/D4067</f>
        <v>6.7499999999999999E-3</v>
      </c>
      <c r="O4067" s="6">
        <f>IF(L4067&gt;0,E4067/L4067,0)</f>
        <v>6.75</v>
      </c>
      <c r="P4067" s="11">
        <f t="shared" si="378"/>
        <v>41863.74318287037</v>
      </c>
      <c r="Q4067" s="11">
        <f>(((J4067/60)/60)/24)+DATE(1970,1,1)+(-5/24)</f>
        <v>41833.74318287037</v>
      </c>
      <c r="R4067" s="13" t="s">
        <v>8271</v>
      </c>
      <c r="S4067" s="14" t="str">
        <f t="shared" si="379"/>
        <v>theater</v>
      </c>
      <c r="T4067" s="13" t="str">
        <f t="shared" si="380"/>
        <v>plays</v>
      </c>
      <c r="U4067">
        <f>LEN(C4067)</f>
        <v>90</v>
      </c>
      <c r="V4067">
        <f t="shared" si="381"/>
        <v>0</v>
      </c>
      <c r="W4067">
        <f t="shared" si="382"/>
        <v>1</v>
      </c>
      <c r="X4067">
        <f t="shared" si="383"/>
        <v>0</v>
      </c>
    </row>
    <row r="4068" spans="1:24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>
        <f>E4068/D4068</f>
        <v>1.6666666666666668E-3</v>
      </c>
      <c r="O4068" s="6">
        <f>IF(L4068&gt;0,E4068/L4068,0)</f>
        <v>25</v>
      </c>
      <c r="P4068" s="11">
        <f t="shared" si="378"/>
        <v>42508.830879629626</v>
      </c>
      <c r="Q4068" s="11">
        <f>(((J4068/60)/60)/24)+DATE(1970,1,1)+(-5/24)</f>
        <v>42478.830879629626</v>
      </c>
      <c r="R4068" s="13" t="s">
        <v>8271</v>
      </c>
      <c r="S4068" s="14" t="str">
        <f t="shared" si="379"/>
        <v>theater</v>
      </c>
      <c r="T4068" s="13" t="str">
        <f t="shared" si="380"/>
        <v>plays</v>
      </c>
      <c r="U4068">
        <f>LEN(C4068)</f>
        <v>134</v>
      </c>
      <c r="V4068">
        <f t="shared" si="381"/>
        <v>0</v>
      </c>
      <c r="W4068">
        <f t="shared" si="382"/>
        <v>0</v>
      </c>
      <c r="X4068">
        <f t="shared" si="383"/>
        <v>1</v>
      </c>
    </row>
    <row r="4069" spans="1:24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>
        <f>E4069/D4069</f>
        <v>0.60899999999999999</v>
      </c>
      <c r="O4069" s="6">
        <f>IF(L4069&gt;0,E4069/L4069,0)</f>
        <v>179.11764705882354</v>
      </c>
      <c r="P4069" s="11">
        <f t="shared" si="378"/>
        <v>42274.909143518518</v>
      </c>
      <c r="Q4069" s="11">
        <f>(((J4069/60)/60)/24)+DATE(1970,1,1)+(-5/24)</f>
        <v>42234.909143518518</v>
      </c>
      <c r="R4069" s="13" t="s">
        <v>8271</v>
      </c>
      <c r="S4069" s="14" t="str">
        <f t="shared" si="379"/>
        <v>theater</v>
      </c>
      <c r="T4069" s="13" t="str">
        <f t="shared" si="380"/>
        <v>plays</v>
      </c>
      <c r="U4069">
        <f>LEN(C4069)</f>
        <v>133</v>
      </c>
      <c r="V4069">
        <f t="shared" si="381"/>
        <v>0</v>
      </c>
      <c r="W4069">
        <f t="shared" si="382"/>
        <v>0</v>
      </c>
      <c r="X4069">
        <f t="shared" si="383"/>
        <v>1</v>
      </c>
    </row>
    <row r="4070" spans="1:24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>
        <f>E4070/D4070</f>
        <v>0.01</v>
      </c>
      <c r="O4070" s="6">
        <f>IF(L4070&gt;0,E4070/L4070,0)</f>
        <v>34.950000000000003</v>
      </c>
      <c r="P4070" s="11">
        <f t="shared" si="378"/>
        <v>42748.753472222219</v>
      </c>
      <c r="Q4070" s="11">
        <f>(((J4070/60)/60)/24)+DATE(1970,1,1)+(-5/24)</f>
        <v>42718.755266203698</v>
      </c>
      <c r="R4070" s="13" t="s">
        <v>8271</v>
      </c>
      <c r="S4070" s="14" t="str">
        <f t="shared" si="379"/>
        <v>theater</v>
      </c>
      <c r="T4070" s="13" t="str">
        <f t="shared" si="380"/>
        <v>plays</v>
      </c>
      <c r="U4070">
        <f>LEN(C4070)</f>
        <v>93</v>
      </c>
      <c r="V4070">
        <f t="shared" si="381"/>
        <v>0</v>
      </c>
      <c r="W4070">
        <f t="shared" si="382"/>
        <v>1</v>
      </c>
      <c r="X4070">
        <f t="shared" si="383"/>
        <v>0</v>
      </c>
    </row>
    <row r="4071" spans="1:24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>
        <f>E4071/D4071</f>
        <v>0.34399999999999997</v>
      </c>
      <c r="O4071" s="6">
        <f>IF(L4071&gt;0,E4071/L4071,0)</f>
        <v>33.07692307692308</v>
      </c>
      <c r="P4071" s="11">
        <f t="shared" si="378"/>
        <v>42063.291666666664</v>
      </c>
      <c r="Q4071" s="11">
        <f>(((J4071/60)/60)/24)+DATE(1970,1,1)+(-5/24)</f>
        <v>42022.453194444439</v>
      </c>
      <c r="R4071" s="13" t="s">
        <v>8271</v>
      </c>
      <c r="S4071" s="14" t="str">
        <f t="shared" si="379"/>
        <v>theater</v>
      </c>
      <c r="T4071" s="13" t="str">
        <f t="shared" si="380"/>
        <v>plays</v>
      </c>
      <c r="U4071">
        <f>LEN(C4071)</f>
        <v>112</v>
      </c>
      <c r="V4071">
        <f t="shared" si="381"/>
        <v>0</v>
      </c>
      <c r="W4071">
        <f t="shared" si="382"/>
        <v>0</v>
      </c>
      <c r="X4071">
        <f t="shared" si="383"/>
        <v>1</v>
      </c>
    </row>
    <row r="4072" spans="1:24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>
        <f>E4072/D4072</f>
        <v>0.16500000000000001</v>
      </c>
      <c r="O4072" s="6">
        <f>IF(L4072&gt;0,E4072/L4072,0)</f>
        <v>27.5</v>
      </c>
      <c r="P4072" s="11">
        <f t="shared" si="378"/>
        <v>42063.916666666664</v>
      </c>
      <c r="Q4072" s="11">
        <f>(((J4072/60)/60)/24)+DATE(1970,1,1)+(-5/24)</f>
        <v>42031.458564814813</v>
      </c>
      <c r="R4072" s="13" t="s">
        <v>8271</v>
      </c>
      <c r="S4072" s="14" t="str">
        <f t="shared" si="379"/>
        <v>theater</v>
      </c>
      <c r="T4072" s="13" t="str">
        <f t="shared" si="380"/>
        <v>plays</v>
      </c>
      <c r="U4072">
        <f>LEN(C4072)</f>
        <v>93</v>
      </c>
      <c r="V4072">
        <f t="shared" si="381"/>
        <v>0</v>
      </c>
      <c r="W4072">
        <f t="shared" si="382"/>
        <v>1</v>
      </c>
      <c r="X4072">
        <f t="shared" si="383"/>
        <v>0</v>
      </c>
    </row>
    <row r="4073" spans="1:24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>
        <f>E4073/D4073</f>
        <v>0</v>
      </c>
      <c r="O4073" s="6">
        <f>IF(L4073&gt;0,E4073/L4073,0)</f>
        <v>0</v>
      </c>
      <c r="P4073" s="11">
        <f t="shared" si="378"/>
        <v>42730.59642361111</v>
      </c>
      <c r="Q4073" s="11">
        <f>(((J4073/60)/60)/24)+DATE(1970,1,1)+(-5/24)</f>
        <v>42700.59642361111</v>
      </c>
      <c r="R4073" s="13" t="s">
        <v>8271</v>
      </c>
      <c r="S4073" s="14" t="str">
        <f t="shared" si="379"/>
        <v>theater</v>
      </c>
      <c r="T4073" s="13" t="str">
        <f t="shared" si="380"/>
        <v>plays</v>
      </c>
      <c r="U4073">
        <f>LEN(C4073)</f>
        <v>135</v>
      </c>
      <c r="V4073">
        <f t="shared" si="381"/>
        <v>0</v>
      </c>
      <c r="W4073">
        <f t="shared" si="382"/>
        <v>0</v>
      </c>
      <c r="X4073">
        <f t="shared" si="383"/>
        <v>1</v>
      </c>
    </row>
    <row r="4074" spans="1:24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>
        <f>E4074/D4074</f>
        <v>4.0000000000000001E-3</v>
      </c>
      <c r="O4074" s="6">
        <f>IF(L4074&gt;0,E4074/L4074,0)</f>
        <v>2</v>
      </c>
      <c r="P4074" s="11">
        <f t="shared" si="378"/>
        <v>41872.566099537034</v>
      </c>
      <c r="Q4074" s="11">
        <f>(((J4074/60)/60)/24)+DATE(1970,1,1)+(-5/24)</f>
        <v>41812.566099537034</v>
      </c>
      <c r="R4074" s="13" t="s">
        <v>8271</v>
      </c>
      <c r="S4074" s="14" t="str">
        <f t="shared" si="379"/>
        <v>theater</v>
      </c>
      <c r="T4074" s="13" t="str">
        <f t="shared" si="380"/>
        <v>plays</v>
      </c>
      <c r="U4074">
        <f>LEN(C4074)</f>
        <v>135</v>
      </c>
      <c r="V4074">
        <f t="shared" si="381"/>
        <v>0</v>
      </c>
      <c r="W4074">
        <f t="shared" si="382"/>
        <v>0</v>
      </c>
      <c r="X4074">
        <f t="shared" si="383"/>
        <v>1</v>
      </c>
    </row>
    <row r="4075" spans="1:24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>
        <f>E4075/D4075</f>
        <v>1.0571428571428572E-2</v>
      </c>
      <c r="O4075" s="6">
        <f>IF(L4075&gt;0,E4075/L4075,0)</f>
        <v>18.5</v>
      </c>
      <c r="P4075" s="11">
        <f t="shared" si="378"/>
        <v>42132.958333333336</v>
      </c>
      <c r="Q4075" s="11">
        <f>(((J4075/60)/60)/24)+DATE(1970,1,1)+(-5/24)</f>
        <v>42078.136875000004</v>
      </c>
      <c r="R4075" s="13" t="s">
        <v>8271</v>
      </c>
      <c r="S4075" s="14" t="str">
        <f t="shared" si="379"/>
        <v>theater</v>
      </c>
      <c r="T4075" s="13" t="str">
        <f t="shared" si="380"/>
        <v>plays</v>
      </c>
      <c r="U4075">
        <f>LEN(C4075)</f>
        <v>129</v>
      </c>
      <c r="V4075">
        <f t="shared" si="381"/>
        <v>0</v>
      </c>
      <c r="W4075">
        <f t="shared" si="382"/>
        <v>0</v>
      </c>
      <c r="X4075">
        <f t="shared" si="383"/>
        <v>1</v>
      </c>
    </row>
    <row r="4076" spans="1:24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>
        <f>E4076/D4076</f>
        <v>0.26727272727272727</v>
      </c>
      <c r="O4076" s="6">
        <f>IF(L4076&gt;0,E4076/L4076,0)</f>
        <v>35</v>
      </c>
      <c r="P4076" s="11">
        <f t="shared" si="378"/>
        <v>42313.386284722219</v>
      </c>
      <c r="Q4076" s="11">
        <f>(((J4076/60)/60)/24)+DATE(1970,1,1)+(-5/24)</f>
        <v>42283.344618055555</v>
      </c>
      <c r="R4076" s="13" t="s">
        <v>8271</v>
      </c>
      <c r="S4076" s="14" t="str">
        <f t="shared" si="379"/>
        <v>theater</v>
      </c>
      <c r="T4076" s="13" t="str">
        <f t="shared" si="380"/>
        <v>plays</v>
      </c>
      <c r="U4076">
        <f>LEN(C4076)</f>
        <v>131</v>
      </c>
      <c r="V4076">
        <f t="shared" si="381"/>
        <v>0</v>
      </c>
      <c r="W4076">
        <f t="shared" si="382"/>
        <v>0</v>
      </c>
      <c r="X4076">
        <f t="shared" si="383"/>
        <v>1</v>
      </c>
    </row>
    <row r="4077" spans="1:24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>
        <f>E4077/D4077</f>
        <v>0.28799999999999998</v>
      </c>
      <c r="O4077" s="6">
        <f>IF(L4077&gt;0,E4077/L4077,0)</f>
        <v>44.307692307692307</v>
      </c>
      <c r="P4077" s="11">
        <f t="shared" si="378"/>
        <v>41820.519444444442</v>
      </c>
      <c r="Q4077" s="11">
        <f>(((J4077/60)/60)/24)+DATE(1970,1,1)+(-5/24)</f>
        <v>41778.837604166663</v>
      </c>
      <c r="R4077" s="13" t="s">
        <v>8271</v>
      </c>
      <c r="S4077" s="14" t="str">
        <f t="shared" si="379"/>
        <v>theater</v>
      </c>
      <c r="T4077" s="13" t="str">
        <f t="shared" si="380"/>
        <v>plays</v>
      </c>
      <c r="U4077">
        <f>LEN(C4077)</f>
        <v>133</v>
      </c>
      <c r="V4077">
        <f t="shared" si="381"/>
        <v>0</v>
      </c>
      <c r="W4077">
        <f t="shared" si="382"/>
        <v>0</v>
      </c>
      <c r="X4077">
        <f t="shared" si="383"/>
        <v>1</v>
      </c>
    </row>
    <row r="4078" spans="1:24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>
        <f>E4078/D4078</f>
        <v>0</v>
      </c>
      <c r="O4078" s="6">
        <f>IF(L4078&gt;0,E4078/L4078,0)</f>
        <v>0</v>
      </c>
      <c r="P4078" s="11">
        <f t="shared" si="378"/>
        <v>41933.618749999994</v>
      </c>
      <c r="Q4078" s="11">
        <f>(((J4078/60)/60)/24)+DATE(1970,1,1)+(-5/24)</f>
        <v>41905.587372685186</v>
      </c>
      <c r="R4078" s="13" t="s">
        <v>8271</v>
      </c>
      <c r="S4078" s="14" t="str">
        <f t="shared" si="379"/>
        <v>theater</v>
      </c>
      <c r="T4078" s="13" t="str">
        <f t="shared" si="380"/>
        <v>plays</v>
      </c>
      <c r="U4078">
        <f>LEN(C4078)</f>
        <v>104</v>
      </c>
      <c r="V4078">
        <f t="shared" si="381"/>
        <v>0</v>
      </c>
      <c r="W4078">
        <f t="shared" si="382"/>
        <v>0</v>
      </c>
      <c r="X4078">
        <f t="shared" si="383"/>
        <v>1</v>
      </c>
    </row>
    <row r="4079" spans="1:24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>
        <f>E4079/D4079</f>
        <v>8.8999999999999996E-2</v>
      </c>
      <c r="O4079" s="6">
        <f>IF(L4079&gt;0,E4079/L4079,0)</f>
        <v>222.5</v>
      </c>
      <c r="P4079" s="11">
        <f t="shared" si="378"/>
        <v>42725.502245370364</v>
      </c>
      <c r="Q4079" s="11">
        <f>(((J4079/60)/60)/24)+DATE(1970,1,1)+(-5/24)</f>
        <v>42695.502245370364</v>
      </c>
      <c r="R4079" s="13" t="s">
        <v>8271</v>
      </c>
      <c r="S4079" s="14" t="str">
        <f t="shared" si="379"/>
        <v>theater</v>
      </c>
      <c r="T4079" s="13" t="str">
        <f t="shared" si="380"/>
        <v>plays</v>
      </c>
      <c r="U4079">
        <f>LEN(C4079)</f>
        <v>135</v>
      </c>
      <c r="V4079">
        <f t="shared" si="381"/>
        <v>0</v>
      </c>
      <c r="W4079">
        <f t="shared" si="382"/>
        <v>0</v>
      </c>
      <c r="X4079">
        <f t="shared" si="383"/>
        <v>1</v>
      </c>
    </row>
    <row r="4080" spans="1:24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>
        <f>E4080/D4080</f>
        <v>0</v>
      </c>
      <c r="O4080" s="6">
        <f>IF(L4080&gt;0,E4080/L4080,0)</f>
        <v>0</v>
      </c>
      <c r="P4080" s="11">
        <f t="shared" si="378"/>
        <v>42762.579189814809</v>
      </c>
      <c r="Q4080" s="11">
        <f>(((J4080/60)/60)/24)+DATE(1970,1,1)+(-5/24)</f>
        <v>42732.579189814809</v>
      </c>
      <c r="R4080" s="13" t="s">
        <v>8271</v>
      </c>
      <c r="S4080" s="14" t="str">
        <f t="shared" si="379"/>
        <v>theater</v>
      </c>
      <c r="T4080" s="13" t="str">
        <f t="shared" si="380"/>
        <v>plays</v>
      </c>
      <c r="U4080">
        <f>LEN(C4080)</f>
        <v>121</v>
      </c>
      <c r="V4080">
        <f t="shared" si="381"/>
        <v>0</v>
      </c>
      <c r="W4080">
        <f t="shared" si="382"/>
        <v>0</v>
      </c>
      <c r="X4080">
        <f t="shared" si="383"/>
        <v>1</v>
      </c>
    </row>
    <row r="4081" spans="1:24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>
        <f>E4081/D4081</f>
        <v>1.6666666666666668E-3</v>
      </c>
      <c r="O4081" s="6">
        <f>IF(L4081&gt;0,E4081/L4081,0)</f>
        <v>5</v>
      </c>
      <c r="P4081" s="11">
        <f t="shared" si="378"/>
        <v>42540.730567129627</v>
      </c>
      <c r="Q4081" s="11">
        <f>(((J4081/60)/60)/24)+DATE(1970,1,1)+(-5/24)</f>
        <v>42510.730567129627</v>
      </c>
      <c r="R4081" s="13" t="s">
        <v>8271</v>
      </c>
      <c r="S4081" s="14" t="str">
        <f t="shared" si="379"/>
        <v>theater</v>
      </c>
      <c r="T4081" s="13" t="str">
        <f t="shared" si="380"/>
        <v>plays</v>
      </c>
      <c r="U4081">
        <f>LEN(C4081)</f>
        <v>132</v>
      </c>
      <c r="V4081">
        <f t="shared" si="381"/>
        <v>0</v>
      </c>
      <c r="W4081">
        <f t="shared" si="382"/>
        <v>0</v>
      </c>
      <c r="X4081">
        <f t="shared" si="383"/>
        <v>1</v>
      </c>
    </row>
    <row r="4082" spans="1:24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>
        <f>E4082/D4082</f>
        <v>0</v>
      </c>
      <c r="O4082" s="6">
        <f>IF(L4082&gt;0,E4082/L4082,0)</f>
        <v>0</v>
      </c>
      <c r="P4082" s="11">
        <f t="shared" si="378"/>
        <v>42535.57916666667</v>
      </c>
      <c r="Q4082" s="11">
        <f>(((J4082/60)/60)/24)+DATE(1970,1,1)+(-5/24)</f>
        <v>42511.489768518521</v>
      </c>
      <c r="R4082" s="13" t="s">
        <v>8271</v>
      </c>
      <c r="S4082" s="14" t="str">
        <f t="shared" si="379"/>
        <v>theater</v>
      </c>
      <c r="T4082" s="13" t="str">
        <f t="shared" si="380"/>
        <v>plays</v>
      </c>
      <c r="U4082">
        <f>LEN(C4082)</f>
        <v>127</v>
      </c>
      <c r="V4082">
        <f t="shared" si="381"/>
        <v>0</v>
      </c>
      <c r="W4082">
        <f t="shared" si="382"/>
        <v>0</v>
      </c>
      <c r="X4082">
        <f t="shared" si="383"/>
        <v>1</v>
      </c>
    </row>
    <row r="4083" spans="1:24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>
        <f>E4083/D4083</f>
        <v>0.15737410071942445</v>
      </c>
      <c r="O4083" s="6">
        <f>IF(L4083&gt;0,E4083/L4083,0)</f>
        <v>29.166666666666668</v>
      </c>
      <c r="P4083" s="11">
        <f t="shared" si="378"/>
        <v>42071.331307870372</v>
      </c>
      <c r="Q4083" s="11">
        <f>(((J4083/60)/60)/24)+DATE(1970,1,1)+(-5/24)</f>
        <v>42041.372974537029</v>
      </c>
      <c r="R4083" s="13" t="s">
        <v>8271</v>
      </c>
      <c r="S4083" s="14" t="str">
        <f t="shared" si="379"/>
        <v>theater</v>
      </c>
      <c r="T4083" s="13" t="str">
        <f t="shared" si="380"/>
        <v>plays</v>
      </c>
      <c r="U4083">
        <f>LEN(C4083)</f>
        <v>112</v>
      </c>
      <c r="V4083">
        <f t="shared" si="381"/>
        <v>0</v>
      </c>
      <c r="W4083">
        <f t="shared" si="382"/>
        <v>0</v>
      </c>
      <c r="X4083">
        <f t="shared" si="383"/>
        <v>1</v>
      </c>
    </row>
    <row r="4084" spans="1:24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>
        <f>E4084/D4084</f>
        <v>0.02</v>
      </c>
      <c r="O4084" s="6">
        <f>IF(L4084&gt;0,E4084/L4084,0)</f>
        <v>1.5</v>
      </c>
      <c r="P4084" s="11">
        <f t="shared" si="378"/>
        <v>42322.749999999993</v>
      </c>
      <c r="Q4084" s="11">
        <f>(((J4084/60)/60)/24)+DATE(1970,1,1)+(-5/24)</f>
        <v>42306.980937499997</v>
      </c>
      <c r="R4084" s="13" t="s">
        <v>8271</v>
      </c>
      <c r="S4084" s="14" t="str">
        <f t="shared" si="379"/>
        <v>theater</v>
      </c>
      <c r="T4084" s="13" t="str">
        <f t="shared" si="380"/>
        <v>plays</v>
      </c>
      <c r="U4084">
        <f>LEN(C4084)</f>
        <v>134</v>
      </c>
      <c r="V4084">
        <f t="shared" si="381"/>
        <v>0</v>
      </c>
      <c r="W4084">
        <f t="shared" si="382"/>
        <v>0</v>
      </c>
      <c r="X4084">
        <f t="shared" si="383"/>
        <v>1</v>
      </c>
    </row>
    <row r="4085" spans="1:24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>
        <f>E4085/D4085</f>
        <v>0.21685714285714286</v>
      </c>
      <c r="O4085" s="6">
        <f>IF(L4085&gt;0,E4085/L4085,0)</f>
        <v>126.5</v>
      </c>
      <c r="P4085" s="11">
        <f t="shared" si="378"/>
        <v>42383.553425925922</v>
      </c>
      <c r="Q4085" s="11">
        <f>(((J4085/60)/60)/24)+DATE(1970,1,1)+(-5/24)</f>
        <v>42353.553425925922</v>
      </c>
      <c r="R4085" s="13" t="s">
        <v>8271</v>
      </c>
      <c r="S4085" s="14" t="str">
        <f t="shared" si="379"/>
        <v>theater</v>
      </c>
      <c r="T4085" s="13" t="str">
        <f t="shared" si="380"/>
        <v>plays</v>
      </c>
      <c r="U4085">
        <f>LEN(C4085)</f>
        <v>134</v>
      </c>
      <c r="V4085">
        <f t="shared" si="381"/>
        <v>0</v>
      </c>
      <c r="W4085">
        <f t="shared" si="382"/>
        <v>0</v>
      </c>
      <c r="X4085">
        <f t="shared" si="383"/>
        <v>1</v>
      </c>
    </row>
    <row r="4086" spans="1:24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>
        <f>E4086/D4086</f>
        <v>3.3333333333333335E-3</v>
      </c>
      <c r="O4086" s="6">
        <f>IF(L4086&gt;0,E4086/L4086,0)</f>
        <v>10</v>
      </c>
      <c r="P4086" s="11">
        <f t="shared" si="378"/>
        <v>42652.228078703702</v>
      </c>
      <c r="Q4086" s="11">
        <f>(((J4086/60)/60)/24)+DATE(1970,1,1)+(-5/24)</f>
        <v>42622.228078703702</v>
      </c>
      <c r="R4086" s="13" t="s">
        <v>8271</v>
      </c>
      <c r="S4086" s="14" t="str">
        <f t="shared" si="379"/>
        <v>theater</v>
      </c>
      <c r="T4086" s="13" t="str">
        <f t="shared" si="380"/>
        <v>plays</v>
      </c>
      <c r="U4086">
        <f>LEN(C4086)</f>
        <v>126</v>
      </c>
      <c r="V4086">
        <f t="shared" si="381"/>
        <v>0</v>
      </c>
      <c r="W4086">
        <f t="shared" si="382"/>
        <v>0</v>
      </c>
      <c r="X4086">
        <f t="shared" si="383"/>
        <v>1</v>
      </c>
    </row>
    <row r="4087" spans="1:24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>
        <f>E4087/D4087</f>
        <v>2.8571428571428571E-3</v>
      </c>
      <c r="O4087" s="6">
        <f>IF(L4087&gt;0,E4087/L4087,0)</f>
        <v>10</v>
      </c>
      <c r="P4087" s="11">
        <f t="shared" si="378"/>
        <v>42086.957638888889</v>
      </c>
      <c r="Q4087" s="11">
        <f>(((J4087/60)/60)/24)+DATE(1970,1,1)+(-5/24)</f>
        <v>42058.395543981482</v>
      </c>
      <c r="R4087" s="13" t="s">
        <v>8271</v>
      </c>
      <c r="S4087" s="14" t="str">
        <f t="shared" si="379"/>
        <v>theater</v>
      </c>
      <c r="T4087" s="13" t="str">
        <f t="shared" si="380"/>
        <v>plays</v>
      </c>
      <c r="U4087">
        <f>LEN(C4087)</f>
        <v>133</v>
      </c>
      <c r="V4087">
        <f t="shared" si="381"/>
        <v>0</v>
      </c>
      <c r="W4087">
        <f t="shared" si="382"/>
        <v>0</v>
      </c>
      <c r="X4087">
        <f t="shared" si="383"/>
        <v>1</v>
      </c>
    </row>
    <row r="4088" spans="1:24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>
        <f>E4088/D4088</f>
        <v>4.7E-2</v>
      </c>
      <c r="O4088" s="6">
        <f>IF(L4088&gt;0,E4088/L4088,0)</f>
        <v>9.4</v>
      </c>
      <c r="P4088" s="11">
        <f t="shared" si="378"/>
        <v>42328.958333333336</v>
      </c>
      <c r="Q4088" s="11">
        <f>(((J4088/60)/60)/24)+DATE(1970,1,1)+(-5/24)</f>
        <v>42304.732627314814</v>
      </c>
      <c r="R4088" s="13" t="s">
        <v>8271</v>
      </c>
      <c r="S4088" s="14" t="str">
        <f t="shared" si="379"/>
        <v>theater</v>
      </c>
      <c r="T4088" s="13" t="str">
        <f t="shared" si="380"/>
        <v>plays</v>
      </c>
      <c r="U4088">
        <f>LEN(C4088)</f>
        <v>134</v>
      </c>
      <c r="V4088">
        <f t="shared" si="381"/>
        <v>0</v>
      </c>
      <c r="W4088">
        <f t="shared" si="382"/>
        <v>0</v>
      </c>
      <c r="X4088">
        <f t="shared" si="383"/>
        <v>1</v>
      </c>
    </row>
    <row r="4089" spans="1:24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>
        <f>E4089/D4089</f>
        <v>0</v>
      </c>
      <c r="O4089" s="6">
        <f>IF(L4089&gt;0,E4089/L4089,0)</f>
        <v>0</v>
      </c>
      <c r="P4089" s="11">
        <f t="shared" si="378"/>
        <v>42568.53456018518</v>
      </c>
      <c r="Q4089" s="11">
        <f>(((J4089/60)/60)/24)+DATE(1970,1,1)+(-5/24)</f>
        <v>42538.53456018518</v>
      </c>
      <c r="R4089" s="13" t="s">
        <v>8271</v>
      </c>
      <c r="S4089" s="14" t="str">
        <f t="shared" si="379"/>
        <v>theater</v>
      </c>
      <c r="T4089" s="13" t="str">
        <f t="shared" si="380"/>
        <v>plays</v>
      </c>
      <c r="U4089">
        <f>LEN(C4089)</f>
        <v>17</v>
      </c>
      <c r="V4089">
        <f t="shared" si="381"/>
        <v>1</v>
      </c>
      <c r="W4089">
        <f t="shared" si="382"/>
        <v>0</v>
      </c>
      <c r="X4089">
        <f t="shared" si="383"/>
        <v>0</v>
      </c>
    </row>
    <row r="4090" spans="1:24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>
        <f>E4090/D4090</f>
        <v>0.108</v>
      </c>
      <c r="O4090" s="6">
        <f>IF(L4090&gt;0,E4090/L4090,0)</f>
        <v>72</v>
      </c>
      <c r="P4090" s="11">
        <f t="shared" si="378"/>
        <v>42020.226388888892</v>
      </c>
      <c r="Q4090" s="11">
        <f>(((J4090/60)/60)/24)+DATE(1970,1,1)+(-5/24)</f>
        <v>41990.40421296296</v>
      </c>
      <c r="R4090" s="13" t="s">
        <v>8271</v>
      </c>
      <c r="S4090" s="14" t="str">
        <f t="shared" si="379"/>
        <v>theater</v>
      </c>
      <c r="T4090" s="13" t="str">
        <f t="shared" si="380"/>
        <v>plays</v>
      </c>
      <c r="U4090">
        <f>LEN(C4090)</f>
        <v>108</v>
      </c>
      <c r="V4090">
        <f t="shared" si="381"/>
        <v>0</v>
      </c>
      <c r="W4090">
        <f t="shared" si="382"/>
        <v>0</v>
      </c>
      <c r="X4090">
        <f t="shared" si="383"/>
        <v>1</v>
      </c>
    </row>
    <row r="4091" spans="1:24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>
        <f>E4091/D4091</f>
        <v>4.8000000000000001E-2</v>
      </c>
      <c r="O4091" s="6">
        <f>IF(L4091&gt;0,E4091/L4091,0)</f>
        <v>30</v>
      </c>
      <c r="P4091" s="11">
        <f t="shared" si="378"/>
        <v>42155.524305555555</v>
      </c>
      <c r="Q4091" s="11">
        <f>(((J4091/60)/60)/24)+DATE(1970,1,1)+(-5/24)</f>
        <v>42122.524166666662</v>
      </c>
      <c r="R4091" s="13" t="s">
        <v>8271</v>
      </c>
      <c r="S4091" s="14" t="str">
        <f t="shared" si="379"/>
        <v>theater</v>
      </c>
      <c r="T4091" s="13" t="str">
        <f t="shared" si="380"/>
        <v>plays</v>
      </c>
      <c r="U4091">
        <f>LEN(C4091)</f>
        <v>135</v>
      </c>
      <c r="V4091">
        <f t="shared" si="381"/>
        <v>0</v>
      </c>
      <c r="W4091">
        <f t="shared" si="382"/>
        <v>0</v>
      </c>
      <c r="X4091">
        <f t="shared" si="383"/>
        <v>1</v>
      </c>
    </row>
    <row r="4092" spans="1:24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>
        <f>E4092/D4092</f>
        <v>3.2000000000000001E-2</v>
      </c>
      <c r="O4092" s="6">
        <f>IF(L4092&gt;0,E4092/L4092,0)</f>
        <v>10.666666666666666</v>
      </c>
      <c r="P4092" s="11">
        <f t="shared" si="378"/>
        <v>42223.416666666664</v>
      </c>
      <c r="Q4092" s="11">
        <f>(((J4092/60)/60)/24)+DATE(1970,1,1)+(-5/24)</f>
        <v>42209.464548611104</v>
      </c>
      <c r="R4092" s="13" t="s">
        <v>8271</v>
      </c>
      <c r="S4092" s="14" t="str">
        <f t="shared" si="379"/>
        <v>theater</v>
      </c>
      <c r="T4092" s="13" t="str">
        <f t="shared" si="380"/>
        <v>plays</v>
      </c>
      <c r="U4092">
        <f>LEN(C4092)</f>
        <v>106</v>
      </c>
      <c r="V4092">
        <f t="shared" si="381"/>
        <v>0</v>
      </c>
      <c r="W4092">
        <f t="shared" si="382"/>
        <v>0</v>
      </c>
      <c r="X4092">
        <f t="shared" si="383"/>
        <v>1</v>
      </c>
    </row>
    <row r="4093" spans="1:24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>
        <f>E4093/D4093</f>
        <v>0.1275</v>
      </c>
      <c r="O4093" s="6">
        <f>IF(L4093&gt;0,E4093/L4093,0)</f>
        <v>25.5</v>
      </c>
      <c r="P4093" s="11">
        <f t="shared" si="378"/>
        <v>42020.298043981478</v>
      </c>
      <c r="Q4093" s="11">
        <f>(((J4093/60)/60)/24)+DATE(1970,1,1)+(-5/24)</f>
        <v>41990.298043981478</v>
      </c>
      <c r="R4093" s="13" t="s">
        <v>8271</v>
      </c>
      <c r="S4093" s="14" t="str">
        <f t="shared" si="379"/>
        <v>theater</v>
      </c>
      <c r="T4093" s="13" t="str">
        <f t="shared" si="380"/>
        <v>plays</v>
      </c>
      <c r="U4093">
        <f>LEN(C4093)</f>
        <v>135</v>
      </c>
      <c r="V4093">
        <f t="shared" si="381"/>
        <v>0</v>
      </c>
      <c r="W4093">
        <f t="shared" si="382"/>
        <v>0</v>
      </c>
      <c r="X4093">
        <f t="shared" si="383"/>
        <v>1</v>
      </c>
    </row>
    <row r="4094" spans="1:24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>
        <f>E4094/D4094</f>
        <v>1.8181818181818181E-4</v>
      </c>
      <c r="O4094" s="6">
        <f>IF(L4094&gt;0,E4094/L4094,0)</f>
        <v>20</v>
      </c>
      <c r="P4094" s="11">
        <f t="shared" si="378"/>
        <v>42098.94498842593</v>
      </c>
      <c r="Q4094" s="11">
        <f>(((J4094/60)/60)/24)+DATE(1970,1,1)+(-5/24)</f>
        <v>42038.986655092587</v>
      </c>
      <c r="R4094" s="13" t="s">
        <v>8271</v>
      </c>
      <c r="S4094" s="14" t="str">
        <f t="shared" si="379"/>
        <v>theater</v>
      </c>
      <c r="T4094" s="13" t="str">
        <f t="shared" si="380"/>
        <v>plays</v>
      </c>
      <c r="U4094">
        <f>LEN(C4094)</f>
        <v>122</v>
      </c>
      <c r="V4094">
        <f t="shared" si="381"/>
        <v>0</v>
      </c>
      <c r="W4094">
        <f t="shared" si="382"/>
        <v>0</v>
      </c>
      <c r="X4094">
        <f t="shared" si="383"/>
        <v>1</v>
      </c>
    </row>
    <row r="4095" spans="1:24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>
        <f>E4095/D4095</f>
        <v>2.4E-2</v>
      </c>
      <c r="O4095" s="6">
        <f>IF(L4095&gt;0,E4095/L4095,0)</f>
        <v>15</v>
      </c>
      <c r="P4095" s="11">
        <f t="shared" si="378"/>
        <v>42238.607557870368</v>
      </c>
      <c r="Q4095" s="11">
        <f>(((J4095/60)/60)/24)+DATE(1970,1,1)+(-5/24)</f>
        <v>42178.607557870368</v>
      </c>
      <c r="R4095" s="13" t="s">
        <v>8271</v>
      </c>
      <c r="S4095" s="14" t="str">
        <f t="shared" si="379"/>
        <v>theater</v>
      </c>
      <c r="T4095" s="13" t="str">
        <f t="shared" si="380"/>
        <v>plays</v>
      </c>
      <c r="U4095">
        <f>LEN(C4095)</f>
        <v>135</v>
      </c>
      <c r="V4095">
        <f t="shared" si="381"/>
        <v>0</v>
      </c>
      <c r="W4095">
        <f t="shared" si="382"/>
        <v>0</v>
      </c>
      <c r="X4095">
        <f t="shared" si="383"/>
        <v>1</v>
      </c>
    </row>
    <row r="4096" spans="1:24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>
        <f>E4096/D4096</f>
        <v>0.36499999999999999</v>
      </c>
      <c r="O4096" s="6">
        <f>IF(L4096&gt;0,E4096/L4096,0)</f>
        <v>91.25</v>
      </c>
      <c r="P4096" s="11">
        <f t="shared" si="378"/>
        <v>41933.999305555553</v>
      </c>
      <c r="Q4096" s="11">
        <f>(((J4096/60)/60)/24)+DATE(1970,1,1)+(-5/24)</f>
        <v>41889.878472222219</v>
      </c>
      <c r="R4096" s="13" t="s">
        <v>8271</v>
      </c>
      <c r="S4096" s="14" t="str">
        <f t="shared" si="379"/>
        <v>theater</v>
      </c>
      <c r="T4096" s="13" t="str">
        <f t="shared" si="380"/>
        <v>plays</v>
      </c>
      <c r="U4096">
        <f>LEN(C4096)</f>
        <v>122</v>
      </c>
      <c r="V4096">
        <f t="shared" si="381"/>
        <v>0</v>
      </c>
      <c r="W4096">
        <f t="shared" si="382"/>
        <v>0</v>
      </c>
      <c r="X4096">
        <f t="shared" si="383"/>
        <v>1</v>
      </c>
    </row>
    <row r="4097" spans="1:24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>
        <f>E4097/D4097</f>
        <v>2.6666666666666668E-2</v>
      </c>
      <c r="O4097" s="6">
        <f>IF(L4097&gt;0,E4097/L4097,0)</f>
        <v>800</v>
      </c>
      <c r="P4097" s="11">
        <f t="shared" si="378"/>
        <v>42722.823495370372</v>
      </c>
      <c r="Q4097" s="11">
        <f>(((J4097/60)/60)/24)+DATE(1970,1,1)+(-5/24)</f>
        <v>42692.823495370372</v>
      </c>
      <c r="R4097" s="13" t="s">
        <v>8271</v>
      </c>
      <c r="S4097" s="14" t="str">
        <f t="shared" si="379"/>
        <v>theater</v>
      </c>
      <c r="T4097" s="13" t="str">
        <f t="shared" si="380"/>
        <v>plays</v>
      </c>
      <c r="U4097">
        <f>LEN(C4097)</f>
        <v>98</v>
      </c>
      <c r="V4097">
        <f t="shared" si="381"/>
        <v>0</v>
      </c>
      <c r="W4097">
        <f t="shared" si="382"/>
        <v>1</v>
      </c>
      <c r="X4097">
        <f t="shared" si="383"/>
        <v>0</v>
      </c>
    </row>
    <row r="4098" spans="1:24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>
        <f>E4098/D4098</f>
        <v>0.11428571428571428</v>
      </c>
      <c r="O4098" s="6">
        <f>IF(L4098&gt;0,E4098/L4098,0)</f>
        <v>80</v>
      </c>
      <c r="P4098" s="11">
        <f t="shared" ref="P4098:P4115" si="384">(((I4098/60)/60)/24)+DATE(1970,1,1)+(-5/24)</f>
        <v>42794.160416666658</v>
      </c>
      <c r="Q4098" s="11">
        <f>(((J4098/60)/60)/24)+DATE(1970,1,1)+(-5/24)</f>
        <v>42750.321979166663</v>
      </c>
      <c r="R4098" s="13" t="s">
        <v>8271</v>
      </c>
      <c r="S4098" s="14" t="str">
        <f t="shared" ref="S4098:S4115" si="385">LEFT(R4098,SEARCH("/",R4098)-1)</f>
        <v>theater</v>
      </c>
      <c r="T4098" s="13" t="str">
        <f t="shared" ref="T4098:T4115" si="386">RIGHT(R4098,LEN(R4098)-SEARCH("/",R4098))</f>
        <v>plays</v>
      </c>
      <c r="U4098">
        <f>LEN(C4098)</f>
        <v>125</v>
      </c>
      <c r="V4098">
        <f t="shared" si="381"/>
        <v>0</v>
      </c>
      <c r="W4098">
        <f t="shared" si="382"/>
        <v>0</v>
      </c>
      <c r="X4098">
        <f t="shared" si="383"/>
        <v>1</v>
      </c>
    </row>
    <row r="4099" spans="1:24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>
        <f>E4099/D4099</f>
        <v>0</v>
      </c>
      <c r="O4099" s="6">
        <f>IF(L4099&gt;0,E4099/L4099,0)</f>
        <v>0</v>
      </c>
      <c r="P4099" s="11">
        <f t="shared" si="384"/>
        <v>42400.788194444445</v>
      </c>
      <c r="Q4099" s="11">
        <f>(((J4099/60)/60)/24)+DATE(1970,1,1)+(-5/24)</f>
        <v>42344.616168981483</v>
      </c>
      <c r="R4099" s="13" t="s">
        <v>8271</v>
      </c>
      <c r="S4099" s="14" t="str">
        <f t="shared" si="385"/>
        <v>theater</v>
      </c>
      <c r="T4099" s="13" t="str">
        <f t="shared" si="386"/>
        <v>plays</v>
      </c>
      <c r="U4099">
        <f>LEN(C4099)</f>
        <v>131</v>
      </c>
      <c r="V4099">
        <f t="shared" ref="V4099:V4115" si="387">IF(U4099&lt;50,1,0)</f>
        <v>0</v>
      </c>
      <c r="W4099">
        <f t="shared" ref="W4099:W4115" si="388">IF(AND(U4099&gt;= 50, U4099 &lt; 100),1,0)</f>
        <v>0</v>
      </c>
      <c r="X4099">
        <f t="shared" ref="X4099:X4115" si="389">IF(U4099&gt;=100,1,0)</f>
        <v>1</v>
      </c>
    </row>
    <row r="4100" spans="1:24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>
        <f>E4100/D4100</f>
        <v>0</v>
      </c>
      <c r="O4100" s="6">
        <f>IF(L4100&gt;0,E4100/L4100,0)</f>
        <v>0</v>
      </c>
      <c r="P4100" s="11">
        <f t="shared" si="384"/>
        <v>42525.51385416666</v>
      </c>
      <c r="Q4100" s="11">
        <f>(((J4100/60)/60)/24)+DATE(1970,1,1)+(-5/24)</f>
        <v>42495.51385416666</v>
      </c>
      <c r="R4100" s="13" t="s">
        <v>8271</v>
      </c>
      <c r="S4100" s="14" t="str">
        <f t="shared" si="385"/>
        <v>theater</v>
      </c>
      <c r="T4100" s="13" t="str">
        <f t="shared" si="386"/>
        <v>plays</v>
      </c>
      <c r="U4100">
        <f>LEN(C4100)</f>
        <v>106</v>
      </c>
      <c r="V4100">
        <f t="shared" si="387"/>
        <v>0</v>
      </c>
      <c r="W4100">
        <f t="shared" si="388"/>
        <v>0</v>
      </c>
      <c r="X4100">
        <f t="shared" si="389"/>
        <v>1</v>
      </c>
    </row>
    <row r="4101" spans="1:24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>
        <f>E4101/D4101</f>
        <v>1.1111111111111112E-2</v>
      </c>
      <c r="O4101" s="6">
        <f>IF(L4101&gt;0,E4101/L4101,0)</f>
        <v>50</v>
      </c>
      <c r="P4101" s="11">
        <f t="shared" si="384"/>
        <v>42615.642048611109</v>
      </c>
      <c r="Q4101" s="11">
        <f>(((J4101/60)/60)/24)+DATE(1970,1,1)+(-5/24)</f>
        <v>42570.642048611109</v>
      </c>
      <c r="R4101" s="13" t="s">
        <v>8271</v>
      </c>
      <c r="S4101" s="14" t="str">
        <f t="shared" si="385"/>
        <v>theater</v>
      </c>
      <c r="T4101" s="13" t="str">
        <f t="shared" si="386"/>
        <v>plays</v>
      </c>
      <c r="U4101">
        <f>LEN(C4101)</f>
        <v>134</v>
      </c>
      <c r="V4101">
        <f t="shared" si="387"/>
        <v>0</v>
      </c>
      <c r="W4101">
        <f t="shared" si="388"/>
        <v>0</v>
      </c>
      <c r="X4101">
        <f t="shared" si="389"/>
        <v>1</v>
      </c>
    </row>
    <row r="4102" spans="1:24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>
        <f>E4102/D4102</f>
        <v>0</v>
      </c>
      <c r="O4102" s="6">
        <f>IF(L4102&gt;0,E4102/L4102,0)</f>
        <v>0</v>
      </c>
      <c r="P4102" s="11">
        <f t="shared" si="384"/>
        <v>41936.916550925926</v>
      </c>
      <c r="Q4102" s="11">
        <f>(((J4102/60)/60)/24)+DATE(1970,1,1)+(-5/24)</f>
        <v>41926.916550925926</v>
      </c>
      <c r="R4102" s="13" t="s">
        <v>8271</v>
      </c>
      <c r="S4102" s="14" t="str">
        <f t="shared" si="385"/>
        <v>theater</v>
      </c>
      <c r="T4102" s="13" t="str">
        <f t="shared" si="386"/>
        <v>plays</v>
      </c>
      <c r="U4102">
        <f>LEN(C4102)</f>
        <v>96</v>
      </c>
      <c r="V4102">
        <f t="shared" si="387"/>
        <v>0</v>
      </c>
      <c r="W4102">
        <f t="shared" si="388"/>
        <v>1</v>
      </c>
      <c r="X4102">
        <f t="shared" si="389"/>
        <v>0</v>
      </c>
    </row>
    <row r="4103" spans="1:24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>
        <f>E4103/D4103</f>
        <v>0</v>
      </c>
      <c r="O4103" s="6">
        <f>IF(L4103&gt;0,E4103/L4103,0)</f>
        <v>0</v>
      </c>
      <c r="P4103" s="11">
        <f t="shared" si="384"/>
        <v>42760.695393518516</v>
      </c>
      <c r="Q4103" s="11">
        <f>(((J4103/60)/60)/24)+DATE(1970,1,1)+(-5/24)</f>
        <v>42730.695393518516</v>
      </c>
      <c r="R4103" s="13" t="s">
        <v>8271</v>
      </c>
      <c r="S4103" s="14" t="str">
        <f t="shared" si="385"/>
        <v>theater</v>
      </c>
      <c r="T4103" s="13" t="str">
        <f t="shared" si="386"/>
        <v>plays</v>
      </c>
      <c r="U4103">
        <f>LEN(C4103)</f>
        <v>129</v>
      </c>
      <c r="V4103">
        <f t="shared" si="387"/>
        <v>0</v>
      </c>
      <c r="W4103">
        <f t="shared" si="388"/>
        <v>0</v>
      </c>
      <c r="X4103">
        <f t="shared" si="389"/>
        <v>1</v>
      </c>
    </row>
    <row r="4104" spans="1:24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>
        <f>E4104/D4104</f>
        <v>0.27400000000000002</v>
      </c>
      <c r="O4104" s="6">
        <f>IF(L4104&gt;0,E4104/L4104,0)</f>
        <v>22.833333333333332</v>
      </c>
      <c r="P4104" s="11">
        <f t="shared" si="384"/>
        <v>42505.639733796292</v>
      </c>
      <c r="Q4104" s="11">
        <f>(((J4104/60)/60)/24)+DATE(1970,1,1)+(-5/24)</f>
        <v>42475.639733796292</v>
      </c>
      <c r="R4104" s="13" t="s">
        <v>8271</v>
      </c>
      <c r="S4104" s="14" t="str">
        <f t="shared" si="385"/>
        <v>theater</v>
      </c>
      <c r="T4104" s="13" t="str">
        <f t="shared" si="386"/>
        <v>plays</v>
      </c>
      <c r="U4104">
        <f>LEN(C4104)</f>
        <v>106</v>
      </c>
      <c r="V4104">
        <f t="shared" si="387"/>
        <v>0</v>
      </c>
      <c r="W4104">
        <f t="shared" si="388"/>
        <v>0</v>
      </c>
      <c r="X4104">
        <f t="shared" si="389"/>
        <v>1</v>
      </c>
    </row>
    <row r="4105" spans="1:24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>
        <f>E4105/D4105</f>
        <v>0.1</v>
      </c>
      <c r="O4105" s="6">
        <f>IF(L4105&gt;0,E4105/L4105,0)</f>
        <v>16.666666666666668</v>
      </c>
      <c r="P4105" s="11">
        <f t="shared" si="384"/>
        <v>42242.563888888886</v>
      </c>
      <c r="Q4105" s="11">
        <f>(((J4105/60)/60)/24)+DATE(1970,1,1)+(-5/24)</f>
        <v>42188.624606481484</v>
      </c>
      <c r="R4105" s="13" t="s">
        <v>8271</v>
      </c>
      <c r="S4105" s="14" t="str">
        <f t="shared" si="385"/>
        <v>theater</v>
      </c>
      <c r="T4105" s="13" t="str">
        <f t="shared" si="386"/>
        <v>plays</v>
      </c>
      <c r="U4105">
        <f>LEN(C4105)</f>
        <v>121</v>
      </c>
      <c r="V4105">
        <f t="shared" si="387"/>
        <v>0</v>
      </c>
      <c r="W4105">
        <f t="shared" si="388"/>
        <v>0</v>
      </c>
      <c r="X4105">
        <f t="shared" si="389"/>
        <v>1</v>
      </c>
    </row>
    <row r="4106" spans="1:24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>
        <f>E4106/D4106</f>
        <v>0.21366666666666667</v>
      </c>
      <c r="O4106" s="6">
        <f>IF(L4106&gt;0,E4106/L4106,0)</f>
        <v>45.785714285714285</v>
      </c>
      <c r="P4106" s="11">
        <f t="shared" si="384"/>
        <v>42670.069837962961</v>
      </c>
      <c r="Q4106" s="11">
        <f>(((J4106/60)/60)/24)+DATE(1970,1,1)+(-5/24)</f>
        <v>42640.069837962961</v>
      </c>
      <c r="R4106" s="13" t="s">
        <v>8271</v>
      </c>
      <c r="S4106" s="14" t="str">
        <f t="shared" si="385"/>
        <v>theater</v>
      </c>
      <c r="T4106" s="13" t="str">
        <f t="shared" si="386"/>
        <v>plays</v>
      </c>
      <c r="U4106">
        <f>LEN(C4106)</f>
        <v>125</v>
      </c>
      <c r="V4106">
        <f t="shared" si="387"/>
        <v>0</v>
      </c>
      <c r="W4106">
        <f t="shared" si="388"/>
        <v>0</v>
      </c>
      <c r="X4106">
        <f t="shared" si="389"/>
        <v>1</v>
      </c>
    </row>
    <row r="4107" spans="1:24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>
        <f>E4107/D4107</f>
        <v>6.9696969696969702E-2</v>
      </c>
      <c r="O4107" s="6">
        <f>IF(L4107&gt;0,E4107/L4107,0)</f>
        <v>383.33333333333331</v>
      </c>
      <c r="P4107" s="11">
        <f t="shared" si="384"/>
        <v>42729.802187499998</v>
      </c>
      <c r="Q4107" s="11">
        <f>(((J4107/60)/60)/24)+DATE(1970,1,1)+(-5/24)</f>
        <v>42696.802187499998</v>
      </c>
      <c r="R4107" s="13" t="s">
        <v>8271</v>
      </c>
      <c r="S4107" s="14" t="str">
        <f t="shared" si="385"/>
        <v>theater</v>
      </c>
      <c r="T4107" s="13" t="str">
        <f t="shared" si="386"/>
        <v>plays</v>
      </c>
      <c r="U4107">
        <f>LEN(C4107)</f>
        <v>133</v>
      </c>
      <c r="V4107">
        <f t="shared" si="387"/>
        <v>0</v>
      </c>
      <c r="W4107">
        <f t="shared" si="388"/>
        <v>0</v>
      </c>
      <c r="X4107">
        <f t="shared" si="389"/>
        <v>1</v>
      </c>
    </row>
    <row r="4108" spans="1:24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>
        <f>E4108/D4108</f>
        <v>0.70599999999999996</v>
      </c>
      <c r="O4108" s="6">
        <f>IF(L4108&gt;0,E4108/L4108,0)</f>
        <v>106.96969696969697</v>
      </c>
      <c r="P4108" s="11">
        <f t="shared" si="384"/>
        <v>42095.833333333336</v>
      </c>
      <c r="Q4108" s="11">
        <f>(((J4108/60)/60)/24)+DATE(1970,1,1)+(-5/24)</f>
        <v>42052.841041666667</v>
      </c>
      <c r="R4108" s="13" t="s">
        <v>8271</v>
      </c>
      <c r="S4108" s="14" t="str">
        <f t="shared" si="385"/>
        <v>theater</v>
      </c>
      <c r="T4108" s="13" t="str">
        <f t="shared" si="386"/>
        <v>plays</v>
      </c>
      <c r="U4108">
        <f>LEN(C4108)</f>
        <v>135</v>
      </c>
      <c r="V4108">
        <f t="shared" si="387"/>
        <v>0</v>
      </c>
      <c r="W4108">
        <f t="shared" si="388"/>
        <v>0</v>
      </c>
      <c r="X4108">
        <f t="shared" si="389"/>
        <v>1</v>
      </c>
    </row>
    <row r="4109" spans="1:24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>
        <f>E4109/D4109</f>
        <v>2.0500000000000001E-2</v>
      </c>
      <c r="O4109" s="6">
        <f>IF(L4109&gt;0,E4109/L4109,0)</f>
        <v>10.25</v>
      </c>
      <c r="P4109" s="11">
        <f t="shared" si="384"/>
        <v>41906.708344907405</v>
      </c>
      <c r="Q4109" s="11">
        <f>(((J4109/60)/60)/24)+DATE(1970,1,1)+(-5/24)</f>
        <v>41883.708344907405</v>
      </c>
      <c r="R4109" s="13" t="s">
        <v>8271</v>
      </c>
      <c r="S4109" s="14" t="str">
        <f t="shared" si="385"/>
        <v>theater</v>
      </c>
      <c r="T4109" s="13" t="str">
        <f t="shared" si="386"/>
        <v>plays</v>
      </c>
      <c r="U4109">
        <f>LEN(C4109)</f>
        <v>135</v>
      </c>
      <c r="V4109">
        <f t="shared" si="387"/>
        <v>0</v>
      </c>
      <c r="W4109">
        <f t="shared" si="388"/>
        <v>0</v>
      </c>
      <c r="X4109">
        <f t="shared" si="389"/>
        <v>1</v>
      </c>
    </row>
    <row r="4110" spans="1:24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>
        <f>E4110/D4110</f>
        <v>1.9666666666666666E-2</v>
      </c>
      <c r="O4110" s="6">
        <f>IF(L4110&gt;0,E4110/L4110,0)</f>
        <v>59</v>
      </c>
      <c r="P4110" s="11">
        <f t="shared" si="384"/>
        <v>42796.999999999993</v>
      </c>
      <c r="Q4110" s="11">
        <f>(((J4110/60)/60)/24)+DATE(1970,1,1)+(-5/24)</f>
        <v>42766.823344907411</v>
      </c>
      <c r="R4110" s="13" t="s">
        <v>8271</v>
      </c>
      <c r="S4110" s="14" t="str">
        <f t="shared" si="385"/>
        <v>theater</v>
      </c>
      <c r="T4110" s="13" t="str">
        <f t="shared" si="386"/>
        <v>plays</v>
      </c>
      <c r="U4110">
        <f>LEN(C4110)</f>
        <v>125</v>
      </c>
      <c r="V4110">
        <f t="shared" si="387"/>
        <v>0</v>
      </c>
      <c r="W4110">
        <f t="shared" si="388"/>
        <v>0</v>
      </c>
      <c r="X4110">
        <f t="shared" si="389"/>
        <v>1</v>
      </c>
    </row>
    <row r="4111" spans="1:24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>
        <f>E4111/D4111</f>
        <v>0</v>
      </c>
      <c r="O4111" s="6">
        <f>IF(L4111&gt;0,E4111/L4111,0)</f>
        <v>0</v>
      </c>
      <c r="P4111" s="11">
        <f t="shared" si="384"/>
        <v>42337.372731481482</v>
      </c>
      <c r="Q4111" s="11">
        <f>(((J4111/60)/60)/24)+DATE(1970,1,1)+(-5/24)</f>
        <v>42307.331064814811</v>
      </c>
      <c r="R4111" s="13" t="s">
        <v>8271</v>
      </c>
      <c r="S4111" s="14" t="str">
        <f t="shared" si="385"/>
        <v>theater</v>
      </c>
      <c r="T4111" s="13" t="str">
        <f t="shared" si="386"/>
        <v>plays</v>
      </c>
      <c r="U4111">
        <f>LEN(C4111)</f>
        <v>124</v>
      </c>
      <c r="V4111">
        <f t="shared" si="387"/>
        <v>0</v>
      </c>
      <c r="W4111">
        <f t="shared" si="388"/>
        <v>0</v>
      </c>
      <c r="X4111">
        <f t="shared" si="389"/>
        <v>1</v>
      </c>
    </row>
    <row r="4112" spans="1:24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>
        <f>E4112/D4112</f>
        <v>0.28666666666666668</v>
      </c>
      <c r="O4112" s="6">
        <f>IF(L4112&gt;0,E4112/L4112,0)</f>
        <v>14.333333333333334</v>
      </c>
      <c r="P4112" s="11">
        <f t="shared" si="384"/>
        <v>42572.418414351843</v>
      </c>
      <c r="Q4112" s="11">
        <f>(((J4112/60)/60)/24)+DATE(1970,1,1)+(-5/24)</f>
        <v>42512.418414351843</v>
      </c>
      <c r="R4112" s="13" t="s">
        <v>8271</v>
      </c>
      <c r="S4112" s="14" t="str">
        <f t="shared" si="385"/>
        <v>theater</v>
      </c>
      <c r="T4112" s="13" t="str">
        <f t="shared" si="386"/>
        <v>plays</v>
      </c>
      <c r="U4112">
        <f>LEN(C4112)</f>
        <v>135</v>
      </c>
      <c r="V4112">
        <f t="shared" si="387"/>
        <v>0</v>
      </c>
      <c r="W4112">
        <f t="shared" si="388"/>
        <v>0</v>
      </c>
      <c r="X4112">
        <f t="shared" si="389"/>
        <v>1</v>
      </c>
    </row>
    <row r="4113" spans="1:24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>
        <f>E4113/D4113</f>
        <v>3.1333333333333331E-2</v>
      </c>
      <c r="O4113" s="6">
        <f>IF(L4113&gt;0,E4113/L4113,0)</f>
        <v>15.666666666666666</v>
      </c>
      <c r="P4113" s="11">
        <f t="shared" si="384"/>
        <v>42058.927546296291</v>
      </c>
      <c r="Q4113" s="11">
        <f>(((J4113/60)/60)/24)+DATE(1970,1,1)+(-5/24)</f>
        <v>42028.927546296291</v>
      </c>
      <c r="R4113" s="13" t="s">
        <v>8271</v>
      </c>
      <c r="S4113" s="14" t="str">
        <f t="shared" si="385"/>
        <v>theater</v>
      </c>
      <c r="T4113" s="13" t="str">
        <f t="shared" si="386"/>
        <v>plays</v>
      </c>
      <c r="U4113">
        <f>LEN(C4113)</f>
        <v>119</v>
      </c>
      <c r="V4113">
        <f t="shared" si="387"/>
        <v>0</v>
      </c>
      <c r="W4113">
        <f t="shared" si="388"/>
        <v>0</v>
      </c>
      <c r="X4113">
        <f t="shared" si="389"/>
        <v>1</v>
      </c>
    </row>
    <row r="4114" spans="1:24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>
        <f>E4114/D4114</f>
        <v>4.0000000000000002E-4</v>
      </c>
      <c r="O4114" s="6">
        <f>IF(L4114&gt;0,E4114/L4114,0)</f>
        <v>1</v>
      </c>
      <c r="P4114" s="11">
        <f t="shared" si="384"/>
        <v>42427.791666666664</v>
      </c>
      <c r="Q4114" s="11">
        <f>(((J4114/60)/60)/24)+DATE(1970,1,1)+(-5/24)</f>
        <v>42400.738263888888</v>
      </c>
      <c r="R4114" s="13" t="s">
        <v>8271</v>
      </c>
      <c r="S4114" s="14" t="str">
        <f t="shared" si="385"/>
        <v>theater</v>
      </c>
      <c r="T4114" s="13" t="str">
        <f t="shared" si="386"/>
        <v>plays</v>
      </c>
      <c r="U4114">
        <f>LEN(C4114)</f>
        <v>128</v>
      </c>
      <c r="V4114">
        <f t="shared" si="387"/>
        <v>0</v>
      </c>
      <c r="W4114">
        <f t="shared" si="388"/>
        <v>0</v>
      </c>
      <c r="X4114">
        <f t="shared" si="389"/>
        <v>1</v>
      </c>
    </row>
    <row r="4115" spans="1:24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>
        <f>E4115/D4115</f>
        <v>2E-3</v>
      </c>
      <c r="O4115" s="6">
        <f>IF(L4115&gt;0,E4115/L4115,0)</f>
        <v>1</v>
      </c>
      <c r="P4115" s="11">
        <f t="shared" si="384"/>
        <v>42377.06527777778</v>
      </c>
      <c r="Q4115" s="11">
        <f>(((J4115/60)/60)/24)+DATE(1970,1,1)+(-5/24)</f>
        <v>42358.364849537036</v>
      </c>
      <c r="R4115" s="13" t="s">
        <v>8271</v>
      </c>
      <c r="S4115" s="14" t="str">
        <f t="shared" si="385"/>
        <v>theater</v>
      </c>
      <c r="T4115" s="13" t="str">
        <f t="shared" si="386"/>
        <v>plays</v>
      </c>
      <c r="U4115">
        <f>LEN(C4115)</f>
        <v>132</v>
      </c>
      <c r="V4115">
        <f t="shared" si="387"/>
        <v>0</v>
      </c>
      <c r="W4115">
        <f t="shared" si="388"/>
        <v>0</v>
      </c>
      <c r="X4115">
        <f t="shared" si="389"/>
        <v>1</v>
      </c>
    </row>
  </sheetData>
  <autoFilter ref="A1:R4115" xr:uid="{F929EF5C-7DFE-4FDC-BC62-3EF2EC9021F3}"/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N2:N4115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BC030-2F15-41D1-B10D-F7B8EE40F203}">
  <dimension ref="A1:F14"/>
  <sheetViews>
    <sheetView workbookViewId="0">
      <selection activeCell="F19" sqref="F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AD736-DC07-4899-94AC-E5CACB18B974}">
  <dimension ref="A1:F47"/>
  <sheetViews>
    <sheetView workbookViewId="0">
      <selection activeCell="E6" sqref="E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8308</v>
      </c>
      <c r="B2" t="s">
        <v>8364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23A41-7126-4420-9E55-79E35601205B}">
  <dimension ref="A1:E18"/>
  <sheetViews>
    <sheetView workbookViewId="0">
      <selection activeCell="B15" sqref="B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7" t="s">
        <v>8308</v>
      </c>
      <c r="B1" t="s">
        <v>8364</v>
      </c>
    </row>
    <row r="2" spans="1:5" x14ac:dyDescent="0.35">
      <c r="A2" s="7" t="s">
        <v>8379</v>
      </c>
      <c r="B2" t="s">
        <v>8364</v>
      </c>
    </row>
    <row r="4" spans="1:5" x14ac:dyDescent="0.35">
      <c r="A4" s="7" t="s">
        <v>8363</v>
      </c>
      <c r="B4" s="7" t="s">
        <v>8362</v>
      </c>
    </row>
    <row r="5" spans="1:5" x14ac:dyDescent="0.3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8372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5">
      <c r="A7" s="12" t="s">
        <v>8373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5">
      <c r="A8" s="12" t="s">
        <v>8374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5">
      <c r="A9" s="12" t="s">
        <v>8375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5">
      <c r="A10" s="12" t="s">
        <v>8376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5">
      <c r="A11" s="12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5">
      <c r="A12" s="12" t="s">
        <v>8378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5">
      <c r="A13" s="12" t="s">
        <v>8367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5">
      <c r="A14" s="12" t="s">
        <v>8368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5">
      <c r="A15" s="12" t="s">
        <v>8369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5">
      <c r="A16" s="12" t="s">
        <v>8370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5">
      <c r="A17" s="12" t="s">
        <v>8371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5">
      <c r="A18" s="12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96374-F3DA-4167-86BD-C7F1005BE437}">
  <dimension ref="A1:H14"/>
  <sheetViews>
    <sheetView workbookViewId="0">
      <selection activeCell="I17" sqref="I17"/>
    </sheetView>
  </sheetViews>
  <sheetFormatPr defaultRowHeight="14.5" x14ac:dyDescent="0.35"/>
  <cols>
    <col min="1" max="1" width="26.81640625" bestFit="1" customWidth="1"/>
    <col min="2" max="2" width="17.1796875" bestFit="1" customWidth="1"/>
    <col min="3" max="3" width="13.54296875" bestFit="1" customWidth="1"/>
    <col min="4" max="4" width="16.179687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22.36328125" bestFit="1" customWidth="1"/>
  </cols>
  <sheetData>
    <row r="1" spans="1:8" x14ac:dyDescent="0.35">
      <c r="A1" s="1" t="s">
        <v>8396</v>
      </c>
      <c r="B1" s="1" t="s">
        <v>8397</v>
      </c>
      <c r="C1" s="1" t="s">
        <v>8398</v>
      </c>
      <c r="D1" s="1" t="s">
        <v>8399</v>
      </c>
      <c r="E1" s="1" t="s">
        <v>8400</v>
      </c>
      <c r="F1" s="1" t="s">
        <v>8401</v>
      </c>
      <c r="G1" s="1" t="s">
        <v>8402</v>
      </c>
      <c r="H1" s="1" t="s">
        <v>8403</v>
      </c>
    </row>
    <row r="2" spans="1:8" x14ac:dyDescent="0.35">
      <c r="A2" s="1" t="s">
        <v>8384</v>
      </c>
      <c r="B2">
        <f>COUNTIFS(Data!$F$2:$F$4115,"successful",Data!$E$2:$E$4115,"&lt;1000")</f>
        <v>248</v>
      </c>
      <c r="C2">
        <f>COUNTIFS(Data!$F$2:$F$4115,"failed",Data!$E$2:$E$4115,"&lt;1000")</f>
        <v>1202</v>
      </c>
      <c r="D2">
        <f>COUNTIFS(Data!$F$2:$F$4115,"canceled",Data!$E$2:$E$4115,"&lt;1000")</f>
        <v>262</v>
      </c>
      <c r="E2">
        <f>SUM(B2:D2)</f>
        <v>1712</v>
      </c>
      <c r="F2" s="5">
        <f>B2/E2</f>
        <v>0.14485981308411214</v>
      </c>
      <c r="G2" s="5">
        <f>C2/E2</f>
        <v>0.70210280373831779</v>
      </c>
      <c r="H2" s="5">
        <f>D2/E2</f>
        <v>0.1530373831775701</v>
      </c>
    </row>
    <row r="3" spans="1:8" x14ac:dyDescent="0.35">
      <c r="A3" s="1" t="s">
        <v>8385</v>
      </c>
      <c r="B3">
        <f>COUNTIFS(Data!$F$2:$F$4115,"successful",Data!$E$2:$E$4115,"&gt;=1000",Data!$E$2:$E$4115,"&lt;5000")</f>
        <v>907</v>
      </c>
      <c r="C3">
        <f>COUNTIFS(Data!$F$2:$F$4115,"failed",Data!$E$2:$E$4115,"&gt;=1000",Data!$E$2:$E$4115,"&lt;5000")</f>
        <v>219</v>
      </c>
      <c r="D3">
        <f>COUNTIFS(Data!$F$2:$F$4115,"canceled",Data!$E$2:$E$4115,"&gt;=1000",Data!$E$2:$E$4115,"&lt;5000")</f>
        <v>48</v>
      </c>
      <c r="E3">
        <f t="shared" ref="E3:E13" si="0">SUM(B3:D3)</f>
        <v>1174</v>
      </c>
      <c r="F3" s="5">
        <f t="shared" ref="F3:F13" si="1">B3/E3</f>
        <v>0.77257240204429301</v>
      </c>
      <c r="G3" s="5">
        <f t="shared" ref="G3:G13" si="2">C3/E3</f>
        <v>0.18654173764906304</v>
      </c>
      <c r="H3" s="5">
        <f t="shared" ref="H3:H13" si="3">D3/E3</f>
        <v>4.0885860306643949E-2</v>
      </c>
    </row>
    <row r="4" spans="1:8" x14ac:dyDescent="0.35">
      <c r="A4" s="1" t="s">
        <v>8386</v>
      </c>
      <c r="B4">
        <f>COUNTIFS(Data!$F$2:$F$4115,"successful",Data!$E$2:$E$4115,"&gt;=5000",Data!$E$2:$E$4115,"&lt;10000")</f>
        <v>383</v>
      </c>
      <c r="C4">
        <f>COUNTIFS(Data!$F$2:$F$4115,"failed",Data!$E$2:$E$4115,"&gt;=5000",Data!$E$2:$E$4115,"&lt;10000")</f>
        <v>54</v>
      </c>
      <c r="D4">
        <f>COUNTIFS(Data!$F$2:$F$4115,"canceled",Data!$E$2:$E$4115,"&gt;=5000",Data!$E$2:$E$4115,"&lt;10000")</f>
        <v>14</v>
      </c>
      <c r="E4">
        <f t="shared" si="0"/>
        <v>451</v>
      </c>
      <c r="F4" s="5">
        <f t="shared" si="1"/>
        <v>0.84922394678492241</v>
      </c>
      <c r="G4" s="5">
        <f t="shared" si="2"/>
        <v>0.11973392461197339</v>
      </c>
      <c r="H4" s="5">
        <f t="shared" si="3"/>
        <v>3.1042128603104215E-2</v>
      </c>
    </row>
    <row r="5" spans="1:8" x14ac:dyDescent="0.35">
      <c r="A5" s="1" t="s">
        <v>8387</v>
      </c>
      <c r="B5">
        <f>COUNTIFS(Data!$F$2:$F$4115,"successful",Data!$E$2:$E$4115,"&gt;=10000",Data!$E$2:$E$4115,"&lt;15000")</f>
        <v>178</v>
      </c>
      <c r="C5">
        <f>COUNTIFS(Data!$F$2:$F$4115,"failed",Data!$E$2:$E$4115,"&gt;=10000",Data!$E$2:$E$4115,"&lt;15000")</f>
        <v>18</v>
      </c>
      <c r="D5">
        <f>COUNTIFS(Data!$F$2:$F$4115,"canceled",Data!$E$2:$E$4115,"&gt;=10000",Data!$E$2:$E$4115,"&lt;15000")</f>
        <v>6</v>
      </c>
      <c r="E5">
        <f t="shared" si="0"/>
        <v>202</v>
      </c>
      <c r="F5" s="5">
        <f t="shared" si="1"/>
        <v>0.88118811881188119</v>
      </c>
      <c r="G5" s="5">
        <f t="shared" si="2"/>
        <v>8.9108910891089105E-2</v>
      </c>
      <c r="H5" s="5">
        <f t="shared" si="3"/>
        <v>2.9702970297029702E-2</v>
      </c>
    </row>
    <row r="6" spans="1:8" x14ac:dyDescent="0.35">
      <c r="A6" s="1" t="s">
        <v>8388</v>
      </c>
      <c r="B6">
        <f>COUNTIFS(Data!$F$2:$F$4115,"successful",Data!$E$2:$E$4115,"&gt;=15000",Data!$E$2:$E$4115,"&lt;20000")</f>
        <v>97</v>
      </c>
      <c r="C6">
        <f>COUNTIFS(Data!$F$2:$F$4115,"failed",Data!$E$2:$E$4115,"&gt;=15000",Data!$E$2:$E$4115,"&lt;20000")</f>
        <v>9</v>
      </c>
      <c r="D6">
        <f>COUNTIFS(Data!$F$2:$F$4115,"canceled",Data!$E$2:$E$4115,"&gt;=15000",Data!$E$2:$E$4115,"&lt;20000")</f>
        <v>4</v>
      </c>
      <c r="E6">
        <f t="shared" si="0"/>
        <v>110</v>
      </c>
      <c r="F6" s="5">
        <f t="shared" si="1"/>
        <v>0.88181818181818183</v>
      </c>
      <c r="G6" s="5">
        <f t="shared" si="2"/>
        <v>8.1818181818181818E-2</v>
      </c>
      <c r="H6" s="5">
        <f t="shared" si="3"/>
        <v>3.6363636363636362E-2</v>
      </c>
    </row>
    <row r="7" spans="1:8" x14ac:dyDescent="0.35">
      <c r="A7" s="1" t="s">
        <v>8389</v>
      </c>
      <c r="B7">
        <f>COUNTIFS(Data!$F$2:$F$4115,"successful",Data!$E$2:$E$4115,"&gt;=20000",Data!$E$2:$E$4115,"&lt;25000")</f>
        <v>66</v>
      </c>
      <c r="C7">
        <f>COUNTIFS(Data!$F$2:$F$4115,"failed",Data!$E$2:$E$4115,"&gt;=20000",Data!$E$2:$E$4115,"&lt;25000")</f>
        <v>6</v>
      </c>
      <c r="D7">
        <f>COUNTIFS(Data!$F$2:$F$4115,"canceled",Data!$E$2:$E$4115,"&gt;=20000",Data!$E$2:$E$4115,"&lt;25000")</f>
        <v>3</v>
      </c>
      <c r="E7">
        <f t="shared" si="0"/>
        <v>75</v>
      </c>
      <c r="F7" s="5">
        <f t="shared" si="1"/>
        <v>0.88</v>
      </c>
      <c r="G7" s="5">
        <f t="shared" si="2"/>
        <v>0.08</v>
      </c>
      <c r="H7" s="5">
        <f t="shared" si="3"/>
        <v>0.04</v>
      </c>
    </row>
    <row r="8" spans="1:8" x14ac:dyDescent="0.35">
      <c r="A8" s="1" t="s">
        <v>8390</v>
      </c>
      <c r="B8">
        <f>COUNTIFS(Data!$F$2:$F$4115,"successful",Data!$E$2:$E$4115,"&gt;=25000",Data!$E$2:$E$4115,"&lt;30000")</f>
        <v>51</v>
      </c>
      <c r="C8">
        <f>COUNTIFS(Data!$F$2:$F$4115,"failed",Data!$E$2:$E$4115,"&gt;=25000",Data!$E$2:$E$4115,"&lt;30000")</f>
        <v>5</v>
      </c>
      <c r="D8">
        <f>COUNTIFS(Data!$F$2:$F$4115,"canceled",Data!$E$2:$E$4115,"&gt;=25000",Data!$E$2:$E$4115,"&lt;30000")</f>
        <v>0</v>
      </c>
      <c r="E8">
        <f t="shared" si="0"/>
        <v>56</v>
      </c>
      <c r="F8" s="5">
        <f t="shared" si="1"/>
        <v>0.9107142857142857</v>
      </c>
      <c r="G8" s="5">
        <f t="shared" si="2"/>
        <v>8.9285714285714288E-2</v>
      </c>
      <c r="H8" s="5">
        <f t="shared" si="3"/>
        <v>0</v>
      </c>
    </row>
    <row r="9" spans="1:8" x14ac:dyDescent="0.35">
      <c r="A9" s="1" t="s">
        <v>8391</v>
      </c>
      <c r="B9">
        <f>COUNTIFS(Data!$F$2:$F$4115,"successful",Data!$E$2:$E$4115,"&gt;=30000",Data!$E$2:$E$4115,"&lt;35000")</f>
        <v>47</v>
      </c>
      <c r="C9">
        <f>COUNTIFS(Data!$F$2:$F$4115,"failed",Data!$E$2:$E$4115,"&gt;=30000",Data!$E$2:$E$4115,"&lt;35000")</f>
        <v>4</v>
      </c>
      <c r="D9">
        <f>COUNTIFS(Data!$F$2:$F$4115,"canceled",Data!$E$2:$E$4115,"&gt;=30000",Data!$E$2:$E$4115,"&lt;35000")</f>
        <v>1</v>
      </c>
      <c r="E9">
        <f t="shared" si="0"/>
        <v>52</v>
      </c>
      <c r="F9" s="5">
        <f t="shared" si="1"/>
        <v>0.90384615384615385</v>
      </c>
      <c r="G9" s="5">
        <f t="shared" si="2"/>
        <v>7.6923076923076927E-2</v>
      </c>
      <c r="H9" s="5">
        <f t="shared" si="3"/>
        <v>1.9230769230769232E-2</v>
      </c>
    </row>
    <row r="10" spans="1:8" x14ac:dyDescent="0.35">
      <c r="A10" s="1" t="s">
        <v>8392</v>
      </c>
      <c r="B10">
        <f>COUNTIFS(Data!$F$2:$F$4115,"successful",Data!$E$2:$E$4115,"&gt;=35000",Data!$E$2:$E$4115,"&lt;40000")</f>
        <v>25</v>
      </c>
      <c r="C10">
        <f>COUNTIFS(Data!$F$2:$F$4115,"failed",Data!$E$2:$E$4115,"&gt;=35000",Data!$E$2:$E$4115,"&lt;40000")</f>
        <v>2</v>
      </c>
      <c r="D10">
        <f>COUNTIFS(Data!$F$2:$F$4115,"canceled",Data!$E$2:$E$4115,"&gt;=35000",Data!$E$2:$E$4115,"&lt;40000")</f>
        <v>0</v>
      </c>
      <c r="E10">
        <f t="shared" si="0"/>
        <v>27</v>
      </c>
      <c r="F10" s="5">
        <f t="shared" si="1"/>
        <v>0.92592592592592593</v>
      </c>
      <c r="G10" s="5">
        <f t="shared" si="2"/>
        <v>7.407407407407407E-2</v>
      </c>
      <c r="H10" s="5">
        <f t="shared" si="3"/>
        <v>0</v>
      </c>
    </row>
    <row r="11" spans="1:8" x14ac:dyDescent="0.35">
      <c r="A11" s="1" t="s">
        <v>8393</v>
      </c>
      <c r="B11">
        <f>COUNTIFS(Data!$F$2:$F$4115,"successful",Data!$E$2:$E$4115,"&gt;=40000",Data!$E$2:$E$4115,"&lt;45000")</f>
        <v>19</v>
      </c>
      <c r="C11">
        <f>COUNTIFS(Data!$F$2:$F$4115,"failed",Data!$E$2:$E$4115,"&gt;=40000",Data!$E$2:$E$4115,"&lt;45000")</f>
        <v>4</v>
      </c>
      <c r="D11">
        <f>COUNTIFS(Data!$F$2:$F$4115,"canceled",Data!$E$2:$E$4115,"&gt;=40000",Data!$E$2:$E$4115,"&lt;45000")</f>
        <v>2</v>
      </c>
      <c r="E11">
        <f t="shared" si="0"/>
        <v>25</v>
      </c>
      <c r="F11" s="5">
        <f t="shared" si="1"/>
        <v>0.76</v>
      </c>
      <c r="G11" s="5">
        <f t="shared" si="2"/>
        <v>0.16</v>
      </c>
      <c r="H11" s="5">
        <f t="shared" si="3"/>
        <v>0.08</v>
      </c>
    </row>
    <row r="12" spans="1:8" x14ac:dyDescent="0.35">
      <c r="A12" s="1" t="s">
        <v>8394</v>
      </c>
      <c r="B12">
        <f>COUNTIFS(Data!$F$2:$F$4115,"successful",Data!$E$2:$E$4115,"&gt;=45000",Data!$E$2:$E$4115,"&lt;50000")</f>
        <v>17</v>
      </c>
      <c r="C12">
        <f>COUNTIFS(Data!$F$2:$F$4115,"failed",Data!$E$2:$E$4115,"&gt;=45000",Data!$E$2:$E$4115,"&lt;50000")</f>
        <v>1</v>
      </c>
      <c r="D12">
        <f>COUNTIFS(Data!$F$2:$F$4115,"canceled",Data!$E$2:$E$4115,"&gt;=45000",Data!$E$2:$E$4115,"&lt;50000")</f>
        <v>0</v>
      </c>
      <c r="E12">
        <f t="shared" si="0"/>
        <v>18</v>
      </c>
      <c r="F12" s="5">
        <f t="shared" si="1"/>
        <v>0.94444444444444442</v>
      </c>
      <c r="G12" s="5">
        <f t="shared" si="2"/>
        <v>5.5555555555555552E-2</v>
      </c>
      <c r="H12" s="5">
        <f t="shared" si="3"/>
        <v>0</v>
      </c>
    </row>
    <row r="13" spans="1:8" x14ac:dyDescent="0.35">
      <c r="A13" s="1" t="s">
        <v>8395</v>
      </c>
      <c r="B13">
        <f>COUNTIFS(Data!$F$2:$F$4115,"successful",Data!$E$2:$E$4115,"&gt;=50000")</f>
        <v>147</v>
      </c>
      <c r="C13">
        <f>COUNTIFS(Data!$F$2:$F$4115,"failed",Data!$E$2:$E$4115,"&gt;=50000")</f>
        <v>6</v>
      </c>
      <c r="D13">
        <f>COUNTIFS(Data!$F$2:$F$4115,"canceled",Data!$E$2:$E$4115,"&gt;=50000")</f>
        <v>9</v>
      </c>
      <c r="E13">
        <f t="shared" si="0"/>
        <v>162</v>
      </c>
      <c r="F13" s="5">
        <f t="shared" si="1"/>
        <v>0.90740740740740744</v>
      </c>
      <c r="G13" s="5">
        <f t="shared" si="2"/>
        <v>3.7037037037037035E-2</v>
      </c>
      <c r="H13" s="5">
        <f t="shared" si="3"/>
        <v>5.5555555555555552E-2</v>
      </c>
    </row>
    <row r="14" spans="1:8" x14ac:dyDescent="0.35">
      <c r="A14" s="1" t="s">
        <v>8404</v>
      </c>
      <c r="B14">
        <f>SUM(B2:B13)</f>
        <v>2185</v>
      </c>
      <c r="C14">
        <f t="shared" ref="C14:E14" si="4">SUM(C2:C13)</f>
        <v>1530</v>
      </c>
      <c r="D14">
        <f t="shared" si="4"/>
        <v>349</v>
      </c>
      <c r="E14">
        <f t="shared" si="4"/>
        <v>4064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04816-71FA-4F74-9DA5-013C705312BD}">
  <dimension ref="A1:K13"/>
  <sheetViews>
    <sheetView workbookViewId="0">
      <selection activeCell="E8" sqref="E8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22.36328125" bestFit="1" customWidth="1"/>
    <col min="4" max="4" width="13.81640625" bestFit="1" customWidth="1"/>
    <col min="5" max="5" width="22.36328125" bestFit="1" customWidth="1"/>
    <col min="6" max="6" width="13.81640625" bestFit="1" customWidth="1"/>
    <col min="7" max="7" width="22.36328125" bestFit="1" customWidth="1"/>
    <col min="8" max="8" width="13.81640625" bestFit="1" customWidth="1"/>
    <col min="9" max="9" width="22.36328125" bestFit="1" customWidth="1"/>
    <col min="10" max="10" width="18.6328125" bestFit="1" customWidth="1"/>
    <col min="11" max="11" width="27.1796875" bestFit="1" customWidth="1"/>
  </cols>
  <sheetData>
    <row r="1" spans="1:11" x14ac:dyDescent="0.35">
      <c r="B1" s="7" t="s">
        <v>8362</v>
      </c>
    </row>
    <row r="2" spans="1:11" x14ac:dyDescent="0.35">
      <c r="B2" t="s">
        <v>8220</v>
      </c>
      <c r="D2" t="s">
        <v>8221</v>
      </c>
      <c r="F2" t="s">
        <v>8222</v>
      </c>
      <c r="H2" t="s">
        <v>8219</v>
      </c>
      <c r="J2" t="s">
        <v>8381</v>
      </c>
      <c r="K2" t="s">
        <v>8382</v>
      </c>
    </row>
    <row r="3" spans="1:11" x14ac:dyDescent="0.35">
      <c r="A3" s="7" t="s">
        <v>8360</v>
      </c>
      <c r="B3" t="s">
        <v>8380</v>
      </c>
      <c r="C3" t="s">
        <v>8383</v>
      </c>
      <c r="D3" t="s">
        <v>8380</v>
      </c>
      <c r="E3" t="s">
        <v>8383</v>
      </c>
      <c r="F3" t="s">
        <v>8380</v>
      </c>
      <c r="G3" t="s">
        <v>8383</v>
      </c>
      <c r="H3" t="s">
        <v>8380</v>
      </c>
      <c r="I3" t="s">
        <v>8383</v>
      </c>
    </row>
    <row r="4" spans="1:11" x14ac:dyDescent="0.35">
      <c r="A4" s="8" t="s">
        <v>8310</v>
      </c>
      <c r="B4" s="9">
        <v>53469</v>
      </c>
      <c r="C4" s="9">
        <v>2187.8027685931274</v>
      </c>
      <c r="D4" s="9">
        <v>337771.78</v>
      </c>
      <c r="E4" s="9">
        <v>11328.110989604587</v>
      </c>
      <c r="F4" s="9"/>
      <c r="G4" s="9"/>
      <c r="H4" s="9">
        <v>5313576.17</v>
      </c>
      <c r="I4" s="9">
        <v>31955.054768906703</v>
      </c>
      <c r="J4" s="9">
        <v>5704816.9500000002</v>
      </c>
      <c r="K4" s="9">
        <v>45470.968527104415</v>
      </c>
    </row>
    <row r="5" spans="1:11" x14ac:dyDescent="0.35">
      <c r="A5" s="8" t="s">
        <v>8336</v>
      </c>
      <c r="B5" s="9">
        <v>1127</v>
      </c>
      <c r="C5" s="9">
        <v>448.08333333333331</v>
      </c>
      <c r="D5" s="9">
        <v>80300.509999999995</v>
      </c>
      <c r="E5" s="9">
        <v>6252.754676564653</v>
      </c>
      <c r="F5" s="9">
        <v>6078</v>
      </c>
      <c r="G5" s="9">
        <v>260.70162470725995</v>
      </c>
      <c r="H5" s="9">
        <v>849487.14</v>
      </c>
      <c r="I5" s="9">
        <v>3090.6328109238193</v>
      </c>
      <c r="J5" s="9">
        <v>936992.65</v>
      </c>
      <c r="K5" s="9">
        <v>10052.172445529064</v>
      </c>
    </row>
    <row r="6" spans="1:11" x14ac:dyDescent="0.35">
      <c r="A6" s="8" t="s">
        <v>8333</v>
      </c>
      <c r="B6" s="9"/>
      <c r="C6" s="9"/>
      <c r="D6" s="9">
        <v>260905.32999999996</v>
      </c>
      <c r="E6" s="9">
        <v>4773.4651502944353</v>
      </c>
      <c r="F6" s="9"/>
      <c r="G6" s="9"/>
      <c r="H6" s="9">
        <v>2791408.56</v>
      </c>
      <c r="I6" s="9">
        <v>5343.2094102946803</v>
      </c>
      <c r="J6" s="9">
        <v>3052313.89</v>
      </c>
      <c r="K6" s="9">
        <v>10116.674560589116</v>
      </c>
    </row>
    <row r="7" spans="1:11" x14ac:dyDescent="0.35">
      <c r="A7" s="8" t="s">
        <v>8331</v>
      </c>
      <c r="B7" s="9">
        <v>9537</v>
      </c>
      <c r="C7" s="9">
        <v>491.98630136986299</v>
      </c>
      <c r="D7" s="9"/>
      <c r="E7" s="9"/>
      <c r="F7" s="9"/>
      <c r="G7" s="9"/>
      <c r="H7" s="9"/>
      <c r="I7" s="9"/>
      <c r="J7" s="9">
        <v>9537</v>
      </c>
      <c r="K7" s="9">
        <v>491.98630136986299</v>
      </c>
    </row>
    <row r="8" spans="1:11" x14ac:dyDescent="0.35">
      <c r="A8" s="8" t="s">
        <v>8325</v>
      </c>
      <c r="B8" s="9">
        <v>9637</v>
      </c>
      <c r="C8" s="9">
        <v>545.26486928104566</v>
      </c>
      <c r="D8" s="9">
        <v>66175.320000000007</v>
      </c>
      <c r="E8" s="9">
        <v>5163.3495477357546</v>
      </c>
      <c r="F8" s="9">
        <v>105800.38</v>
      </c>
      <c r="G8" s="9">
        <v>1600.9139536012954</v>
      </c>
      <c r="H8" s="9">
        <v>3147611.6399999997</v>
      </c>
      <c r="I8" s="9">
        <v>40085.133322579393</v>
      </c>
      <c r="J8" s="9">
        <v>3329224.34</v>
      </c>
      <c r="K8" s="9">
        <v>47394.661693197486</v>
      </c>
    </row>
    <row r="9" spans="1:11" x14ac:dyDescent="0.35">
      <c r="A9" s="8" t="s">
        <v>8338</v>
      </c>
      <c r="B9" s="9"/>
      <c r="C9" s="9"/>
      <c r="D9" s="9">
        <v>223920.30999999997</v>
      </c>
      <c r="E9" s="9">
        <v>6149.3101902365206</v>
      </c>
      <c r="F9" s="9"/>
      <c r="G9" s="9"/>
      <c r="H9" s="9">
        <v>2177693.4200000004</v>
      </c>
      <c r="I9" s="9">
        <v>11883.904558715172</v>
      </c>
      <c r="J9" s="9">
        <v>2401613.7300000004</v>
      </c>
      <c r="K9" s="9">
        <v>18033.214748951694</v>
      </c>
    </row>
    <row r="10" spans="1:11" x14ac:dyDescent="0.35">
      <c r="A10" s="8" t="s">
        <v>8322</v>
      </c>
      <c r="B10" s="9">
        <v>18781</v>
      </c>
      <c r="C10" s="9">
        <v>1290.1169646737442</v>
      </c>
      <c r="D10" s="9">
        <v>49591.25</v>
      </c>
      <c r="E10" s="9">
        <v>4683.1125119443268</v>
      </c>
      <c r="F10" s="9"/>
      <c r="G10" s="9"/>
      <c r="H10" s="9">
        <v>1535350.9</v>
      </c>
      <c r="I10" s="9">
        <v>6056.6566844603167</v>
      </c>
      <c r="J10" s="9">
        <v>1603723.15</v>
      </c>
      <c r="K10" s="9">
        <v>12029.886161078388</v>
      </c>
    </row>
    <row r="11" spans="1:11" x14ac:dyDescent="0.35">
      <c r="A11" s="8" t="s">
        <v>8319</v>
      </c>
      <c r="B11" s="9">
        <v>2352021.5099999998</v>
      </c>
      <c r="C11" s="9">
        <v>20776.053245089086</v>
      </c>
      <c r="D11" s="9">
        <v>1386682.01</v>
      </c>
      <c r="E11" s="9">
        <v>23562.966539739427</v>
      </c>
      <c r="F11" s="9"/>
      <c r="G11" s="9"/>
      <c r="H11" s="9">
        <v>19665020.160000008</v>
      </c>
      <c r="I11" s="9">
        <v>35607.631530965009</v>
      </c>
      <c r="J11" s="9">
        <v>23403723.680000007</v>
      </c>
      <c r="K11" s="9">
        <v>79946.651315793526</v>
      </c>
    </row>
    <row r="12" spans="1:11" x14ac:dyDescent="0.35">
      <c r="A12" s="8" t="s">
        <v>8317</v>
      </c>
      <c r="B12" s="9">
        <v>98359</v>
      </c>
      <c r="C12" s="9">
        <v>1473.1200722117935</v>
      </c>
      <c r="D12" s="9">
        <v>433620.89</v>
      </c>
      <c r="E12" s="9">
        <v>30381.823210062343</v>
      </c>
      <c r="F12" s="9">
        <v>84231</v>
      </c>
      <c r="G12" s="9">
        <v>3141.1562006833747</v>
      </c>
      <c r="H12" s="9">
        <v>5115585.3800000018</v>
      </c>
      <c r="I12" s="9">
        <v>70621.114578141482</v>
      </c>
      <c r="J12" s="9">
        <v>5731796.2700000014</v>
      </c>
      <c r="K12" s="9">
        <v>105617.21406109899</v>
      </c>
    </row>
    <row r="13" spans="1:11" x14ac:dyDescent="0.35">
      <c r="A13" s="8" t="s">
        <v>8361</v>
      </c>
      <c r="B13" s="9">
        <v>2542931.5099999998</v>
      </c>
      <c r="C13" s="9">
        <v>27212.427554551992</v>
      </c>
      <c r="D13" s="9">
        <v>2838967.4</v>
      </c>
      <c r="E13" s="9">
        <v>92294.892816182051</v>
      </c>
      <c r="F13" s="9">
        <v>196109.38</v>
      </c>
      <c r="G13" s="9">
        <v>5002.7717789919298</v>
      </c>
      <c r="H13" s="9">
        <v>40595733.370000012</v>
      </c>
      <c r="I13" s="9">
        <v>204643.33766498658</v>
      </c>
      <c r="J13" s="9">
        <v>46173741.660000011</v>
      </c>
      <c r="K13" s="9">
        <v>329153.42981471255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23CA5-8DA4-41AE-902E-7AC7C23173FC}">
  <dimension ref="A1:F5"/>
  <sheetViews>
    <sheetView workbookViewId="0">
      <selection activeCell="D21" sqref="D2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8363</v>
      </c>
      <c r="B1" s="7" t="s">
        <v>8362</v>
      </c>
    </row>
    <row r="2" spans="1:6" x14ac:dyDescent="0.35">
      <c r="A2" s="7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</row>
    <row r="3" spans="1:6" x14ac:dyDescent="0.35">
      <c r="A3" s="8" t="s">
        <v>8405</v>
      </c>
      <c r="B3" s="9">
        <v>345</v>
      </c>
      <c r="C3" s="9">
        <v>1464</v>
      </c>
      <c r="D3" s="9">
        <v>49</v>
      </c>
      <c r="E3" s="9">
        <v>1699</v>
      </c>
      <c r="F3" s="9">
        <v>3557</v>
      </c>
    </row>
    <row r="4" spans="1:6" x14ac:dyDescent="0.35">
      <c r="A4" s="8" t="s">
        <v>8406</v>
      </c>
      <c r="B4" s="9">
        <v>4</v>
      </c>
      <c r="C4" s="9">
        <v>66</v>
      </c>
      <c r="D4" s="9">
        <v>1</v>
      </c>
      <c r="E4" s="9">
        <v>486</v>
      </c>
      <c r="F4" s="9">
        <v>557</v>
      </c>
    </row>
    <row r="5" spans="1:6" x14ac:dyDescent="0.35">
      <c r="A5" s="8" t="s">
        <v>8361</v>
      </c>
      <c r="B5" s="9">
        <v>349</v>
      </c>
      <c r="C5" s="9">
        <v>1530</v>
      </c>
      <c r="D5" s="9">
        <v>50</v>
      </c>
      <c r="E5" s="9">
        <v>2185</v>
      </c>
      <c r="F5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Pivot_Category</vt:lpstr>
      <vt:lpstr>Pivot_Sub-Category</vt:lpstr>
      <vt:lpstr>Pivot_DateCreated</vt:lpstr>
      <vt:lpstr>Bonus</vt:lpstr>
      <vt:lpstr>Pivot_Extra</vt:lpstr>
      <vt:lpstr>Pivot_Extra2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Kling</cp:lastModifiedBy>
  <dcterms:created xsi:type="dcterms:W3CDTF">2017-04-20T15:17:24Z</dcterms:created>
  <dcterms:modified xsi:type="dcterms:W3CDTF">2018-05-07T22:42:05Z</dcterms:modified>
</cp:coreProperties>
</file>