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iagoalvarezrojo/Documents/github/gnucash/"/>
    </mc:Choice>
  </mc:AlternateContent>
  <xr:revisionPtr revIDLastSave="0" documentId="13_ncr:1_{8F114D0F-D661-014E-A219-3B082A902C57}" xr6:coauthVersionLast="47" xr6:coauthVersionMax="47" xr10:uidLastSave="{00000000-0000-0000-0000-000000000000}"/>
  <bookViews>
    <workbookView xWindow="25340" yWindow="500" windowWidth="25860" windowHeight="21100" xr2:uid="{00000000-000D-0000-FFFF-FFFF00000000}"/>
  </bookViews>
  <sheets>
    <sheet name="Hoja 10" sheetId="12" r:id="rId1"/>
  </sheets>
  <definedNames>
    <definedName name="_xlnm._FilterDatabase" localSheetId="0" hidden="1">'Hoja 10'!$A$1:$E$30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2" l="1"/>
  <c r="E33" i="12"/>
  <c r="C33" i="12"/>
  <c r="A33" i="12"/>
  <c r="M33" i="12"/>
  <c r="L33" i="12"/>
  <c r="J33" i="12"/>
  <c r="I33" i="12"/>
  <c r="G33" i="12"/>
  <c r="H33" i="12" l="1"/>
  <c r="K33" i="12" s="1"/>
</calcChain>
</file>

<file path=xl/sharedStrings.xml><?xml version="1.0" encoding="utf-8"?>
<sst xmlns="http://schemas.openxmlformats.org/spreadsheetml/2006/main" count="21" uniqueCount="14">
  <si>
    <t>fecha</t>
  </si>
  <si>
    <t>fondo</t>
  </si>
  <si>
    <t>#</t>
  </si>
  <si>
    <t>rent. anual</t>
  </si>
  <si>
    <t>beneficio</t>
  </si>
  <si>
    <t>aportaciones netas</t>
  </si>
  <si>
    <t>aportaciones</t>
  </si>
  <si>
    <t>rembolsos</t>
  </si>
  <si>
    <t>rentabilidad?</t>
  </si>
  <si>
    <t>‚Ç¨</t>
  </si>
  <si>
    <t>inversi√≥n</t>
  </si>
  <si>
    <t>equity</t>
  </si>
  <si>
    <t>dividendos</t>
  </si>
  <si>
    <t>VSP500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</si>
</sst>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10" fontId="2" fillId="0" borderId="0" xfId="0" applyNumberFormat="1" applyFont="1"/>
    <xf numFmtId="14" fontId="2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37"/>
  <sheetViews>
    <sheetView tabSelected="1" workbookViewId="0">
      <selection activeCell="I13" sqref="I13"/>
    </sheetView>
  </sheetViews>
  <sheetFormatPr baseColWidth="10" defaultColWidth="12.6640625" defaultRowHeight="15" customHeight="1" x14ac:dyDescent="0.15"/>
  <cols>
    <col min="6" max="6" width="8.83203125" customWidth="1"/>
    <col min="7" max="7" width="7.6640625" customWidth="1"/>
    <col min="8" max="9" width="10.5" customWidth="1"/>
    <col min="10" max="10" width="8.6640625" customWidth="1"/>
    <col min="11" max="11" width="10.5" customWidth="1"/>
    <col min="12" max="12" width="6.6640625" bestFit="1" customWidth="1"/>
    <col min="13" max="13" width="9.5" bestFit="1" customWidth="1"/>
  </cols>
  <sheetData>
    <row r="1" spans="1:5" ht="15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" customHeight="1" x14ac:dyDescent="0.15">
      <c r="A2" s="8">
        <v>39234</v>
      </c>
      <c r="B2" t="s">
        <v>13</v>
      </c>
      <c r="C2">
        <v>768.05</v>
      </c>
      <c r="D2">
        <v>6.5099928390078698</v>
      </c>
      <c r="E2">
        <v>-5000</v>
      </c>
    </row>
    <row r="3" spans="1:5" ht="15" customHeight="1" x14ac:dyDescent="0.15">
      <c r="A3" s="8">
        <v>41913</v>
      </c>
      <c r="B3" t="s">
        <v>13</v>
      </c>
      <c r="C3">
        <v>206.37</v>
      </c>
      <c r="D3">
        <v>16.959829432572501</v>
      </c>
      <c r="E3">
        <v>-3500</v>
      </c>
    </row>
    <row r="4" spans="1:5" ht="15" customHeight="1" x14ac:dyDescent="0.15">
      <c r="A4" s="8">
        <v>42644</v>
      </c>
      <c r="B4" t="s">
        <v>13</v>
      </c>
      <c r="C4">
        <v>-333.97</v>
      </c>
      <c r="D4">
        <v>20.959966464053601</v>
      </c>
      <c r="E4">
        <v>7000</v>
      </c>
    </row>
    <row r="5" spans="1:5" ht="15" customHeight="1" x14ac:dyDescent="0.15">
      <c r="A5" s="8">
        <v>44501</v>
      </c>
      <c r="B5" t="s">
        <v>13</v>
      </c>
      <c r="C5">
        <v>107.6195</v>
      </c>
      <c r="D5">
        <v>46.459981694767201</v>
      </c>
      <c r="E5">
        <v>-5000</v>
      </c>
    </row>
    <row r="6" spans="1:5" ht="15" customHeight="1" x14ac:dyDescent="0.15">
      <c r="A6" s="8">
        <v>43101</v>
      </c>
      <c r="B6" t="s">
        <v>13</v>
      </c>
      <c r="E6">
        <v>17</v>
      </c>
    </row>
    <row r="7" spans="1:5" ht="15" customHeight="1" x14ac:dyDescent="0.15">
      <c r="A7" s="8">
        <v>44562</v>
      </c>
      <c r="B7" t="s">
        <v>13</v>
      </c>
      <c r="E7">
        <v>23</v>
      </c>
    </row>
    <row r="8" spans="1:5" ht="15" customHeight="1" x14ac:dyDescent="0.15">
      <c r="A8" s="8">
        <v>45292</v>
      </c>
      <c r="B8" t="s">
        <v>13</v>
      </c>
      <c r="E8">
        <v>23</v>
      </c>
    </row>
    <row r="9" spans="1:5" ht="15" customHeight="1" x14ac:dyDescent="0.15">
      <c r="A9" s="5"/>
      <c r="B9" s="1"/>
      <c r="C9" s="1"/>
      <c r="D9" s="1"/>
      <c r="E9" s="1"/>
    </row>
    <row r="10" spans="1:5" ht="15" customHeight="1" x14ac:dyDescent="0.15">
      <c r="A10" s="5"/>
      <c r="B10" s="1"/>
      <c r="C10" s="1"/>
      <c r="D10" s="1"/>
      <c r="E10" s="1"/>
    </row>
    <row r="11" spans="1:5" ht="15" customHeight="1" x14ac:dyDescent="0.15">
      <c r="A11" s="5"/>
      <c r="B11" s="1"/>
      <c r="C11" s="1"/>
      <c r="D11" s="1"/>
      <c r="E11" s="1"/>
    </row>
    <row r="12" spans="1:5" ht="15" customHeight="1" x14ac:dyDescent="0.15">
      <c r="A12" s="5"/>
      <c r="B12" s="1"/>
      <c r="C12" s="1"/>
      <c r="D12" s="1"/>
      <c r="E12" s="1"/>
    </row>
    <row r="13" spans="1:5" ht="15" customHeight="1" x14ac:dyDescent="0.15">
      <c r="A13" s="5"/>
      <c r="B13" s="1"/>
      <c r="C13" s="1"/>
      <c r="D13" s="1"/>
      <c r="E13" s="1"/>
    </row>
    <row r="14" spans="1:5" ht="15" customHeight="1" x14ac:dyDescent="0.15">
      <c r="A14" s="5"/>
      <c r="B14" s="1"/>
      <c r="C14" s="1"/>
      <c r="D14" s="1"/>
      <c r="E14" s="1"/>
    </row>
    <row r="15" spans="1:5" ht="15" customHeight="1" x14ac:dyDescent="0.15">
      <c r="A15" s="5"/>
      <c r="B15" s="1"/>
      <c r="E15" s="1"/>
    </row>
    <row r="16" spans="1:5" ht="15" customHeight="1" x14ac:dyDescent="0.15">
      <c r="A16" s="5"/>
      <c r="B16" s="1"/>
      <c r="E16" s="1"/>
    </row>
    <row r="17" spans="1:13" ht="15" customHeight="1" x14ac:dyDescent="0.15">
      <c r="A17" s="5"/>
      <c r="B17" s="1"/>
      <c r="E17" s="1"/>
    </row>
    <row r="18" spans="1:13" ht="15" customHeight="1" x14ac:dyDescent="0.15">
      <c r="A18" s="5"/>
      <c r="B18" s="1"/>
      <c r="E18" s="1"/>
    </row>
    <row r="19" spans="1:13" ht="15" customHeight="1" x14ac:dyDescent="0.15">
      <c r="A19" s="5"/>
      <c r="B19" s="1"/>
      <c r="E19" s="1"/>
    </row>
    <row r="20" spans="1:13" ht="15" customHeight="1" x14ac:dyDescent="0.15">
      <c r="A20" s="5"/>
      <c r="B20" s="1"/>
      <c r="E20" s="1"/>
    </row>
    <row r="21" spans="1:13" ht="15" customHeight="1" x14ac:dyDescent="0.15">
      <c r="A21" s="5"/>
      <c r="B21" s="1"/>
      <c r="E21" s="1"/>
    </row>
    <row r="22" spans="1:13" ht="15" customHeight="1" x14ac:dyDescent="0.15">
      <c r="A22" s="5"/>
      <c r="B22" s="1"/>
      <c r="E22" s="1"/>
    </row>
    <row r="23" spans="1:13" ht="15" customHeight="1" x14ac:dyDescent="0.15">
      <c r="A23" s="5"/>
      <c r="B23" s="1"/>
      <c r="E23" s="1"/>
    </row>
    <row r="24" spans="1:13" ht="15" customHeight="1" x14ac:dyDescent="0.15">
      <c r="A24" s="5"/>
      <c r="B24" s="1"/>
      <c r="E24" s="1"/>
    </row>
    <row r="25" spans="1:13" ht="15" customHeight="1" x14ac:dyDescent="0.15">
      <c r="A25" s="5"/>
      <c r="B25" s="1"/>
      <c r="E25" s="1"/>
    </row>
    <row r="26" spans="1:13" ht="15" customHeight="1" x14ac:dyDescent="0.15">
      <c r="A26" s="5"/>
      <c r="B26" s="1"/>
      <c r="E26" s="1"/>
    </row>
    <row r="27" spans="1:13" ht="15" customHeight="1" x14ac:dyDescent="0.15">
      <c r="A27" s="5"/>
      <c r="B27" s="1"/>
      <c r="E27" s="1"/>
    </row>
    <row r="28" spans="1:13" ht="15" customHeight="1" x14ac:dyDescent="0.15">
      <c r="A28" s="5"/>
      <c r="B28" s="1"/>
      <c r="E28" s="1"/>
    </row>
    <row r="29" spans="1:13" ht="15" customHeight="1" x14ac:dyDescent="0.15">
      <c r="A29" s="5"/>
      <c r="B29" s="1"/>
      <c r="E29" s="1"/>
    </row>
    <row r="30" spans="1:13" ht="15" customHeight="1" x14ac:dyDescent="0.15">
      <c r="A30" s="5"/>
      <c r="B30" s="1"/>
      <c r="E30" s="1"/>
    </row>
    <row r="31" spans="1:13" ht="15" customHeight="1" x14ac:dyDescent="0.15">
      <c r="A31" s="5"/>
      <c r="B31" s="1"/>
      <c r="C31" s="1"/>
      <c r="D31" s="1"/>
      <c r="E31" s="1"/>
    </row>
    <row r="32" spans="1:13" ht="15" customHeight="1" x14ac:dyDescent="0.15">
      <c r="A32" s="5"/>
      <c r="B32" s="1"/>
      <c r="C32" s="1"/>
      <c r="D32" s="1"/>
      <c r="E32" s="1"/>
      <c r="F32" s="6" t="s">
        <v>3</v>
      </c>
      <c r="G32" s="6" t="s">
        <v>4</v>
      </c>
      <c r="H32" s="7" t="s">
        <v>5</v>
      </c>
      <c r="I32" s="6" t="s">
        <v>6</v>
      </c>
      <c r="J32" s="6" t="s">
        <v>7</v>
      </c>
      <c r="K32" s="6" t="s">
        <v>8</v>
      </c>
      <c r="L32" s="1" t="s">
        <v>11</v>
      </c>
      <c r="M32" s="1" t="s">
        <v>12</v>
      </c>
    </row>
    <row r="33" spans="1:13" ht="15" customHeight="1" x14ac:dyDescent="0.15">
      <c r="A33" s="5">
        <f ca="1">TODAY()</f>
        <v>45451</v>
      </c>
      <c r="B33" s="3" t="s">
        <v>13</v>
      </c>
      <c r="C33" s="1">
        <f>SUM(C2:C12)</f>
        <v>748.06949999999995</v>
      </c>
      <c r="D33" s="3">
        <v>58.13</v>
      </c>
      <c r="E33" s="1">
        <f>C33*D33</f>
        <v>43485.280034999996</v>
      </c>
      <c r="F33" s="4">
        <f ca="1">IFERROR(__xludf.DUMMYFUNCTION("xirr(filter(E$2:E$51,B$2:B$51=B33),filter(A$2:A$51,B$2:B$51=B33))"),0.379038236146111)</f>
        <v>0.37903823614611099</v>
      </c>
      <c r="G33" s="2">
        <f ca="1">IFERROR(__xludf.DUMMYFUNCTION("sum(filter(E$2:E$51,B$2:B$51=B33))"),46184.2091)</f>
        <v>46184.2091</v>
      </c>
      <c r="H33" s="2">
        <f t="shared" ref="H33:H37" ca="1" si="0">I33+J33</f>
        <v>3846.9400000000023</v>
      </c>
      <c r="I33" s="2">
        <f ca="1">IFERROR(__xludf.DUMMYFUNCTION("sum(filter(E$2:E$51,(B$2:B$51=B33)*(E$2:E$51&lt;0)))"),-14441.55)</f>
        <v>-14441.55</v>
      </c>
      <c r="J33" s="2">
        <f ca="1">IFERROR(__xludf.DUMMYFUNCTION("ifna(SUM(filter(E$2:E$30,(B$2:B$30=B33)*(E$2:E$30&gt;0))),0)"),18288.49)</f>
        <v>18288.490000000002</v>
      </c>
      <c r="K33" s="4">
        <f t="shared" ref="K33:K37" ca="1" si="1">IF(E33=0,G33/(-I33),G33/(-H33))</f>
        <v>-12.0054404539712</v>
      </c>
      <c r="L33" s="2">
        <f ca="1">IFERROR(__xludf.DUMMYFUNCTION("sum(filter(E$2:E$51,(B$2:B$51=B33)*(C$2:C$51&lt;&gt;"""")))"),33427.2691)</f>
        <v>33427.269099999998</v>
      </c>
      <c r="M33" s="2">
        <f ca="1">IFERROR(__xludf.DUMMYFUNCTION("IFNA(sum(filter(E$2:E$51,(B$2:B$51=B33)*(C$2:C$51=""""))),0)"),12756.9399999999)</f>
        <v>12756.9399999999</v>
      </c>
    </row>
    <row r="34" spans="1:13" ht="15" customHeight="1" x14ac:dyDescent="0.15">
      <c r="A34" s="5"/>
      <c r="B34" s="1"/>
      <c r="C34" s="1"/>
      <c r="D34" s="1"/>
      <c r="E34" s="1"/>
      <c r="F34" s="4"/>
      <c r="G34" s="2"/>
      <c r="H34" s="2"/>
      <c r="I34" s="2"/>
      <c r="J34" s="2"/>
      <c r="K34" s="4"/>
      <c r="L34" s="2"/>
      <c r="M34" s="2"/>
    </row>
    <row r="35" spans="1:13" ht="15" customHeight="1" x14ac:dyDescent="0.15">
      <c r="A35" s="5"/>
      <c r="B35" s="1"/>
      <c r="C35" s="1"/>
      <c r="D35" s="1"/>
      <c r="E35" s="1"/>
      <c r="F35" s="4"/>
      <c r="G35" s="2"/>
      <c r="H35" s="2"/>
      <c r="I35" s="2"/>
      <c r="J35" s="2"/>
      <c r="K35" s="4"/>
      <c r="L35" s="2"/>
      <c r="M35" s="2"/>
    </row>
    <row r="36" spans="1:13" ht="15" customHeight="1" x14ac:dyDescent="0.15">
      <c r="A36" s="5"/>
      <c r="B36" s="1"/>
      <c r="C36" s="1"/>
      <c r="D36" s="1"/>
      <c r="E36" s="1"/>
      <c r="F36" s="4"/>
      <c r="G36" s="2"/>
      <c r="H36" s="2"/>
      <c r="I36" s="2"/>
      <c r="J36" s="2"/>
      <c r="K36" s="4"/>
      <c r="L36" s="2"/>
      <c r="M36" s="2"/>
    </row>
    <row r="37" spans="1:13" ht="15" customHeight="1" x14ac:dyDescent="0.15">
      <c r="A37" s="5"/>
      <c r="B37" s="1"/>
      <c r="C37" s="1"/>
      <c r="D37" s="1"/>
      <c r="E37" s="1"/>
      <c r="F37" s="4"/>
      <c r="G37" s="2"/>
      <c r="H37" s="2"/>
      <c r="I37" s="2"/>
      <c r="J37" s="2"/>
      <c r="K37" s="4"/>
      <c r="L37" s="2"/>
      <c r="M37" s="2"/>
    </row>
  </sheetData>
  <autoFilter ref="A1:E30" xr:uid="{00000000-0009-0000-0000-00000B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Álvarez Rojo</cp:lastModifiedBy>
  <dcterms:modified xsi:type="dcterms:W3CDTF">2024-06-08T16:32:15Z</dcterms:modified>
</cp:coreProperties>
</file>